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L:\064市町村行財政支援課\00.一時保存フォルダ（令和７年度）\M_財政\M4_財政診断\M409_財政状況資料集\03_令和６年度財政状況資料集の作成・公表について\07　最終データ\"/>
    </mc:Choice>
  </mc:AlternateContent>
  <xr:revisionPtr revIDLastSave="0" documentId="13_ncr:1_{9745DCC4-DCC3-4A87-94B3-32A1C9E0FFD6}"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P88" i="12" l="1"/>
  <c r="AF88" i="12"/>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BW34" i="10"/>
  <c r="BW35" i="10" s="1"/>
  <c r="BE34" i="10"/>
  <c r="C34" i="10"/>
  <c r="BW36" i="10" l="1"/>
  <c r="BW37" i="10" s="1"/>
  <c r="BW38" i="10" s="1"/>
  <c r="BW39" i="10" s="1"/>
  <c r="BW40" i="10" s="1"/>
  <c r="BW41" i="10" s="1"/>
  <c r="BW42" i="10" s="1"/>
  <c r="BW43" i="10" s="1"/>
  <c r="CO34" i="10" s="1"/>
  <c r="C35" i="10"/>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AM34" i="10"/>
  <c r="AM35" i="10" s="1"/>
</calcChain>
</file>

<file path=xl/sharedStrings.xml><?xml version="1.0" encoding="utf-8"?>
<sst xmlns="http://schemas.openxmlformats.org/spreadsheetml/2006/main" count="1071" uniqueCount="570">
  <si>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</si>
  <si>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</si>
  <si>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</si>
  <si>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</si>
  <si>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</si>
  <si>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</si>
  <si>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</si>
  <si>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</si>
  <si>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</si>
  <si>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</si>
  <si>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</si>
  <si>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</si>
  <si>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</si>
  <si>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</si>
  <si>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</si>
  <si>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</si>
  <si>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</si>
  <si>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</si>
  <si>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</si>
  <si>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</si>
  <si>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</si>
  <si>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</si>
  <si>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</si>
  <si>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</si>
  <si>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</si>
  <si>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</si>
  <si>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</si>
  <si>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</si>
  <si>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</si>
  <si>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</si>
  <si>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</si>
  <si>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</si>
  <si>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</si>
  <si>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</si>
  <si>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</si>
  <si>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</si>
  <si>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</si>
  <si>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</si>
  <si>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</si>
  <si>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</si>
  <si>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</si>
  <si>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</si>
  <si>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</si>
  <si>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</si>
  <si>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</si>
  <si>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</si>
  <si>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</si>
  <si>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</si>
  <si>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</si>
  <si>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</si>
  <si>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</si>
  <si>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</si>
  <si>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</si>
  <si>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</si>
  <si>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</si>
  <si>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</si>
  <si>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</si>
  <si>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</si>
  <si>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</si>
  <si>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</si>
  <si>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</si>
  <si>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</si>
  <si>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</si>
  <si>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</si>
  <si>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</si>
  <si>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</si>
  <si>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</si>
  <si>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</si>
  <si>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</si>
  <si>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</si>
  <si>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</si>
  <si>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</si>
  <si>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</si>
  <si>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</si>
  <si>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</si>
  <si>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</si>
  <si>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</si>
  <si>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</si>
  <si>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</si>
  <si>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</si>
  <si>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</si>
  <si>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</si>
  <si>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</si>
  <si>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</si>
  <si>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</si>
  <si>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</si>
  <si>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</si>
  <si>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</si>
  <si>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</si>
  <si>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</si>
  <si>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</si>
  <si>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</si>
  <si>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</si>
  <si>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</si>
  <si>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柳川市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</si>
  <si>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</si>
  <si>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</si>
  <si>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</si>
  <si>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</si>
  <si>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</si>
  <si>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</si>
  <si>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</si>
  <si>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</si>
  <si>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</si>
  <si>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</si>
  <si>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</si>
  <si>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</si>
  <si>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</si>
  <si>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</si>
  <si>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</si>
  <si>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</si>
  <si>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</si>
  <si>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</si>
  <si>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</si>
  <si>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</si>
  <si>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</si>
  <si>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</si>
  <si>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</si>
  <si>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</si>
  <si>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</si>
  <si>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</si>
  <si>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</si>
  <si>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</si>
  <si>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</si>
  <si>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</si>
  <si>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</si>
  <si>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</si>
  <si>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</si>
  <si>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</si>
  <si>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</si>
  <si>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</si>
  <si>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</si>
  <si>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</si>
  <si>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</si>
  <si>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</si>
  <si>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</si>
  <si>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</si>
  <si>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</si>
  <si>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</si>
  <si>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</si>
  <si>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</si>
  <si>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</si>
  <si>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</si>
  <si>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</si>
  <si>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</si>
  <si>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</si>
  <si>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</si>
  <si>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</si>
  <si>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</si>
  <si>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</si>
  <si>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</si>
  <si>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</si>
  <si>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</si>
  <si>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</si>
  <si>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</si>
  <si>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</si>
  <si>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</si>
  <si>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</si>
  <si>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</si>
  <si>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</si>
  <si>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</si>
  <si>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</si>
  <si>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</si>
  <si>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</si>
  <si>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</si>
  <si>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</si>
  <si>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</si>
  <si>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</si>
  <si>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</si>
  <si>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</si>
  <si>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</si>
  <si>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</si>
  <si>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</si>
  <si>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</si>
  <si>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</si>
  <si>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</si>
  <si>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</si>
  <si>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</si>
  <si>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</si>
  <si>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</si>
  <si>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</si>
  <si>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</si>
  <si>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</si>
  <si>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</si>
  <si>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</si>
  <si>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</si>
  <si>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</si>
  <si>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</si>
  <si>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</si>
  <si>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</si>
  <si>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</si>
  <si>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</si>
  <si>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</si>
  <si>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</si>
  <si>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</si>
  <si>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</si>
  <si>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</si>
  <si>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</si>
  <si>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</si>
  <si>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</si>
  <si>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</si>
  <si>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</si>
  <si>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</si>
  <si>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</si>
  <si>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福岡県柳川市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</si>
  <si>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</si>
  <si>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</si>
  <si>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</si>
  <si>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</si>
  <si>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</si>
  <si>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</si>
  <si>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</si>
  <si>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</si>
  <si>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</si>
  <si>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</si>
  <si>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</si>
  <si>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</si>
  <si>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</si>
  <si>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</si>
  <si>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</si>
  <si>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</si>
  <si>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</si>
  <si>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</si>
  <si>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</si>
  <si>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</si>
  <si>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</si>
  <si>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</si>
  <si>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</si>
  <si>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</si>
  <si>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</si>
  <si>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</si>
  <si>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</si>
  <si>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</si>
  <si>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</si>
  <si>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</si>
  <si>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</si>
  <si>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</si>
  <si>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</si>
  <si>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</si>
  <si>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</si>
  <si>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</si>
  <si>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</si>
  <si>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</si>
  <si>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</si>
  <si>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</si>
  <si>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</si>
  <si>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</si>
  <si>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</si>
  <si>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</si>
  <si>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</si>
  <si>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</si>
  <si>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</si>
  <si>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</si>
  <si>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</si>
  <si>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</si>
  <si>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</si>
  <si>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</si>
  <si>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</si>
  <si>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</si>
  <si>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</si>
  <si>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</si>
  <si>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</si>
  <si>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</si>
  <si>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</si>
  <si>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</si>
  <si>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</si>
  <si>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</si>
  <si>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</si>
  <si>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</si>
  <si>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</si>
  <si>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</si>
  <si>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</si>
  <si>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</si>
  <si>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</si>
  <si>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</si>
  <si>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</si>
  <si>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</si>
  <si>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</si>
  <si>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</si>
  <si>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</si>
  <si>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</si>
  <si>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</si>
  <si>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</si>
  <si>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</si>
  <si>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</si>
  <si>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</si>
  <si>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</si>
  <si>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</si>
  <si>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</si>
  <si>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</si>
  <si>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</si>
  <si>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</si>
  <si>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</si>
  <si>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</si>
  <si>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</si>
  <si>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</si>
  <si>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</si>
  <si>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</si>
  <si>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</si>
  <si>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</si>
  <si>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</si>
  <si>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</si>
  <si>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</si>
  <si>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</si>
  <si>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</si>
  <si>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</si>
  <si>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</si>
  <si>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</si>
  <si>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</si>
  <si>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</si>
  <si>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</si>
  <si>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</si>
  <si>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</si>
  <si>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</si>
  <si>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</si>
  <si>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</si>
  <si>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</si>
  <si>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</si>
  <si>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</si>
  <si>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</si>
  <si>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</si>
  <si>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</si>
  <si>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</si>
  <si>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</si>
  <si>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</si>
  <si>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</si>
  <si>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</si>
  <si>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</si>
  <si>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</si>
  <si>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</si>
  <si>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</si>
  <si>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</si>
  <si>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</si>
  <si>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</si>
  <si>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</si>
  <si>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</si>
  <si>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</si>
  <si>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</si>
  <si>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</si>
  <si>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</si>
  <si>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</si>
  <si>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</si>
  <si>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</si>
  <si>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</si>
  <si>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</si>
  <si>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</si>
  <si>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</si>
  <si>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</si>
  <si>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</si>
  <si>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</si>
  <si>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</si>
  <si>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</si>
  <si>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</si>
  <si>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</si>
  <si>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</si>
  <si>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福岡県柳川市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</si>
  <si>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</si>
  <si>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</si>
  <si>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</si>
  <si>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</si>
  <si>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</si>
  <si>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</si>
  <si>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</si>
  <si>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</si>
  <si>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</si>
  <si>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</si>
  <si>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</si>
  <si>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</si>
  <si>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</si>
  <si>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</si>
  <si>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</si>
  <si>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</si>
  <si>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</si>
  <si>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</si>
  <si>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</si>
  <si>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</si>
  <si>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公共用地先行取得等特別会計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</si>
  <si>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</si>
  <si>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</si>
  <si>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</si>
  <si>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</si>
  <si>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</si>
  <si>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</si>
  <si>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</si>
  <si>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</si>
  <si>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</si>
  <si>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</si>
  <si>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</si>
  <si>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</si>
  <si>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</si>
  <si>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</si>
  <si>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</si>
  <si>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</si>
  <si>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</si>
  <si>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</si>
  <si>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</si>
  <si>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</si>
  <si>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</si>
  <si>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</si>
  <si>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</si>
  <si>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</si>
  <si>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</si>
  <si>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</si>
  <si>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</si>
  <si>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</si>
  <si>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</si>
  <si>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</si>
  <si>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</si>
  <si>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</si>
  <si>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</si>
  <si>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</si>
  <si>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</si>
  <si>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</si>
  <si>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</si>
  <si>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</si>
  <si>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</si>
  <si>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</si>
  <si>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</si>
  <si>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</si>
  <si>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</si>
  <si>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</si>
  <si>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</si>
  <si>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</si>
  <si>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</si>
  <si>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</si>
  <si>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</si>
  <si>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</si>
  <si>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</si>
  <si>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</si>
  <si>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</si>
  <si>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</si>
  <si>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</si>
  <si>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</si>
  <si>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</si>
  <si>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</si>
  <si>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</si>
  <si>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</si>
  <si>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</si>
  <si>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</si>
  <si>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</si>
  <si>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</si>
  <si>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</si>
  <si>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</si>
  <si>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</si>
  <si>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</si>
  <si>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</si>
  <si>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</si>
  <si>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</si>
  <si>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</si>
  <si>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</si>
  <si>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</si>
  <si>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</si>
  <si>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</si>
  <si>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</si>
  <si>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</si>
  <si>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</si>
  <si>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</si>
  <si>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</si>
  <si>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</si>
  <si>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</si>
  <si>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</si>
  <si>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</si>
  <si>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</si>
  <si>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</si>
  <si>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</si>
  <si>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</si>
  <si>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</si>
  <si>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</si>
  <si>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</si>
  <si>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</si>
  <si>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</si>
  <si>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</si>
  <si>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</si>
  <si>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</si>
  <si>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</si>
  <si>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</si>
  <si>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</si>
  <si>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</si>
  <si>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</si>
  <si>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</si>
  <si>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</si>
  <si>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</si>
  <si>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</si>
  <si>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</si>
  <si>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</si>
  <si>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</si>
  <si>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</si>
  <si>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</si>
  <si>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</si>
  <si>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</si>
  <si>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</si>
  <si>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</si>
  <si>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</si>
  <si>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</si>
  <si>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</si>
  <si>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</si>
  <si>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</si>
  <si>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</si>
  <si>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</si>
  <si>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</si>
  <si>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</si>
  <si>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</si>
  <si>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</si>
  <si>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</si>
  <si>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</si>
  <si>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</si>
  <si>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</si>
  <si>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</si>
  <si>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</si>
  <si>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</si>
  <si>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</si>
  <si>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</si>
  <si>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</si>
  <si>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</si>
  <si>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</si>
  <si>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</si>
  <si>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</si>
  <si>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</si>
  <si>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</si>
  <si>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</si>
  <si>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</si>
  <si>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</si>
  <si>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</si>
  <si>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</si>
  <si>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</si>
  <si>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</si>
  <si>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</si>
  <si>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</si>
  <si>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</si>
  <si>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</si>
  <si>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2.20</t>
  </si>
  <si>
    <t>▲ 3.42</t>
  </si>
  <si>
    <t>▲ 2.72</t>
  </si>
  <si>
    <t>▲ 0.96</t>
  </si>
  <si>
    <t>水道事業会計</t>
  </si>
  <si>
    <t>一般会計</t>
  </si>
  <si>
    <t>公共下水道事業会計</t>
  </si>
  <si>
    <t>国民健康保険特別会計</t>
  </si>
  <si>
    <t>後期高齢者医療特別会計</t>
  </si>
  <si>
    <t>公共用地先行取得等特別会計</t>
  </si>
  <si>
    <t>その他会計（赤字）</t>
  </si>
  <si>
    <t>その他会計（黒字）</t>
  </si>
  <si>
    <t>R02</t>
    <phoneticPr fontId="5"/>
  </si>
  <si>
    <t>R03</t>
    <phoneticPr fontId="5"/>
  </si>
  <si>
    <t>R04</t>
    <phoneticPr fontId="5"/>
  </si>
  <si>
    <t>R05</t>
    <phoneticPr fontId="5"/>
  </si>
  <si>
    <t>R06</t>
    <phoneticPr fontId="5"/>
  </si>
  <si>
    <t>-</t>
    <phoneticPr fontId="38"/>
  </si>
  <si>
    <t>柳川市土地開発公社</t>
    <rPh sb="0" eb="3">
      <t>ヤナガワシ</t>
    </rPh>
    <rPh sb="3" eb="5">
      <t>トチ</t>
    </rPh>
    <rPh sb="5" eb="7">
      <t>カイハツ</t>
    </rPh>
    <rPh sb="7" eb="9">
      <t>コウシャ</t>
    </rPh>
    <phoneticPr fontId="38"/>
  </si>
  <si>
    <t>福岡県南広域水道企業団（用水供給事業会計）</t>
  </si>
  <si>
    <t>法適用企業</t>
    <rPh sb="0" eb="1">
      <t>ホウ</t>
    </rPh>
    <rPh sb="1" eb="3">
      <t>テキヨウ</t>
    </rPh>
    <rPh sb="3" eb="5">
      <t>キギョウ</t>
    </rPh>
    <phoneticPr fontId="38"/>
  </si>
  <si>
    <t>柳川みやま土木組合</t>
  </si>
  <si>
    <t>花宗太田土木組合</t>
  </si>
  <si>
    <t>大川柳川衛生組合</t>
  </si>
  <si>
    <t>福岡県市町村職員退職手当組合（一般会計）</t>
    <rPh sb="15" eb="17">
      <t>イッパン</t>
    </rPh>
    <rPh sb="17" eb="19">
      <t>カイケイ</t>
    </rPh>
    <phoneticPr fontId="28"/>
  </si>
  <si>
    <t>福岡県市町村職員退職手当組合（基金特別会計）</t>
  </si>
  <si>
    <t>有明生活環境施設組合（一般会計）</t>
    <rPh sb="2" eb="4">
      <t>セイカツ</t>
    </rPh>
    <rPh sb="4" eb="6">
      <t>カンキョウ</t>
    </rPh>
    <rPh sb="11" eb="13">
      <t>イッパン</t>
    </rPh>
    <rPh sb="13" eb="15">
      <t>カイケイ</t>
    </rPh>
    <phoneticPr fontId="38"/>
  </si>
  <si>
    <t>福岡県自治振興組合（一般会計）</t>
  </si>
  <si>
    <t>福岡県自治振興組合（公文書館事業特別会計）</t>
  </si>
  <si>
    <t>福岡県介護保険広域連合（一般会計）</t>
  </si>
  <si>
    <t>福岡県介護保険広域連合（介護保険事業特別会計）</t>
  </si>
  <si>
    <t>福岡県後期高齢者医療広域連合（一般会計）</t>
  </si>
  <si>
    <t>福岡県後期高齢者医療広域連合（後期高齢者医療特別会計）</t>
  </si>
  <si>
    <t>公共施設維持整備等基金</t>
    <rPh sb="0" eb="2">
      <t>コウキョウ</t>
    </rPh>
    <rPh sb="2" eb="4">
      <t>シセツ</t>
    </rPh>
    <rPh sb="4" eb="6">
      <t>イジ</t>
    </rPh>
    <rPh sb="6" eb="8">
      <t>セイビ</t>
    </rPh>
    <rPh sb="8" eb="9">
      <t>トウ</t>
    </rPh>
    <rPh sb="9" eb="11">
      <t>キキン</t>
    </rPh>
    <phoneticPr fontId="5"/>
  </si>
  <si>
    <t>まちづくり振興基金</t>
    <rPh sb="5" eb="7">
      <t>シンコウ</t>
    </rPh>
    <rPh sb="7" eb="9">
      <t>キキン</t>
    </rPh>
    <phoneticPr fontId="38"/>
  </si>
  <si>
    <t>ふるさと元気応援基金</t>
    <rPh sb="4" eb="6">
      <t>ゲンキ</t>
    </rPh>
    <rPh sb="6" eb="8">
      <t>オウエン</t>
    </rPh>
    <rPh sb="8" eb="10">
      <t>キキン</t>
    </rPh>
    <phoneticPr fontId="38"/>
  </si>
  <si>
    <t>森林環境譲与税基金</t>
    <rPh sb="0" eb="9">
      <t>シンリンカンキョウジョウヨゼイキキン</t>
    </rPh>
    <phoneticPr fontId="38"/>
  </si>
  <si>
    <t>一般廃棄物処理施設基金</t>
    <rPh sb="0" eb="2">
      <t>イッパン</t>
    </rPh>
    <rPh sb="2" eb="5">
      <t>ハイキブツ</t>
    </rPh>
    <rPh sb="5" eb="7">
      <t>ショリ</t>
    </rPh>
    <rPh sb="7" eb="9">
      <t>シセツ</t>
    </rPh>
    <rPh sb="9" eb="11">
      <t>キキン</t>
    </rPh>
    <phoneticPr fontId="38"/>
  </si>
  <si>
    <t>-</t>
    <phoneticPr fontId="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</si>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</sst>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71871</c:v>
                </c:pt>
                <c:pt idx="2">
                  <c:v>71807</c:v>
                </c:pt>
                <c:pt idx="3">
                  <c:v>80821</c:v>
                </c:pt>
                <c:pt idx="4">
                  <c:v>79840</c:v>
                </c:pt>
              </c:numCache>
            </c:numRef>
          </c:val>
          <c:smooth val="0"/>
          <c:extLst>
            <c:ext xmlns:c16="http://schemas.microsoft.com/office/drawing/2014/chart" uri="{C3380CC4-5D6E-409C-BE32-E72D297353CC}">
              <c16:uniqueId val="{00000000-1405-4302-B21B-25AC6F17859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95506</c:v>
                </c:pt>
                <c:pt idx="1">
                  <c:v>60540</c:v>
                </c:pt>
                <c:pt idx="2">
                  <c:v>61301</c:v>
                </c:pt>
                <c:pt idx="3">
                  <c:v>62425</c:v>
                </c:pt>
                <c:pt idx="4">
                  <c:v>57864</c:v>
                </c:pt>
              </c:numCache>
            </c:numRef>
          </c:val>
          <c:smooth val="0"/>
          <c:extLst>
            <c:ext xmlns:c16="http://schemas.microsoft.com/office/drawing/2014/chart" uri="{C3380CC4-5D6E-409C-BE32-E72D297353CC}">
              <c16:uniqueId val="{00000001-1405-4302-B21B-25AC6F17859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4.72</c:v>
                </c:pt>
                <c:pt idx="1">
                  <c:v>9.7899999999999991</c:v>
                </c:pt>
                <c:pt idx="2">
                  <c:v>6.54</c:v>
                </c:pt>
                <c:pt idx="3">
                  <c:v>3.73</c:v>
                </c:pt>
                <c:pt idx="4">
                  <c:v>2.62</c:v>
                </c:pt>
              </c:numCache>
            </c:numRef>
          </c:val>
          <c:extLst>
            <c:ext xmlns:c16="http://schemas.microsoft.com/office/drawing/2014/chart" uri="{C3380CC4-5D6E-409C-BE32-E72D297353CC}">
              <c16:uniqueId val="{00000000-D928-4327-A246-F05BCDFB09A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30.98</c:v>
                </c:pt>
                <c:pt idx="1">
                  <c:v>29.86</c:v>
                </c:pt>
                <c:pt idx="2">
                  <c:v>30.53</c:v>
                </c:pt>
                <c:pt idx="3">
                  <c:v>30.39</c:v>
                </c:pt>
                <c:pt idx="4">
                  <c:v>29.58</c:v>
                </c:pt>
              </c:numCache>
            </c:numRef>
          </c:val>
          <c:extLst>
            <c:ext xmlns:c16="http://schemas.microsoft.com/office/drawing/2014/chart" uri="{C3380CC4-5D6E-409C-BE32-E72D297353CC}">
              <c16:uniqueId val="{00000001-D928-4327-A246-F05BCDFB09A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-2.2000000000000002</c:v>
                </c:pt>
                <c:pt idx="1">
                  <c:v>5.46</c:v>
                </c:pt>
                <c:pt idx="2">
                  <c:v>-3.42</c:v>
                </c:pt>
                <c:pt idx="3">
                  <c:v>-2.72</c:v>
                </c:pt>
                <c:pt idx="4">
                  <c:v>-0.96</c:v>
                </c:pt>
              </c:numCache>
            </c:numRef>
          </c:val>
          <c:smooth val="0"/>
          <c:extLst>
            <c:ext xmlns:c16="http://schemas.microsoft.com/office/drawing/2014/chart" uri="{C3380CC4-5D6E-409C-BE32-E72D297353CC}">
              <c16:uniqueId val="{00000002-D928-4327-A246-F05BCDFB09A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EE2-4050-8F3F-2AD4FBF33E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E2-4050-8F3F-2AD4FBF33E5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EE2-4050-8F3F-2AD4FBF33E5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EE2-4050-8F3F-2AD4FBF33E5F}"/>
            </c:ext>
          </c:extLst>
        </c:ser>
        <c:ser>
          <c:idx val="4"/>
          <c:order val="4"/>
          <c:tx>
            <c:strRef>
              <c:f>データシート!$A$31</c:f>
              <c:strCache>
                <c:ptCount val="1"/>
                <c:pt idx="0">
                  <c:v>公共用地先行取得等特別会計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FEE2-4050-8F3F-2AD4FBF33E5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0.02</c:v>
                </c:pt>
                <c:pt idx="2">
                  <c:v>#N/A</c:v>
                </c:pt>
                <c:pt idx="3">
                  <c:v>0.02</c:v>
                </c:pt>
                <c:pt idx="4">
                  <c:v>#N/A</c:v>
                </c:pt>
                <c:pt idx="5">
                  <c:v>0.03</c:v>
                </c:pt>
                <c:pt idx="6">
                  <c:v>#N/A</c:v>
                </c:pt>
                <c:pt idx="7">
                  <c:v>0.02</c:v>
                </c:pt>
                <c:pt idx="8">
                  <c:v>#N/A</c:v>
                </c:pt>
                <c:pt idx="9">
                  <c:v>0.02</c:v>
                </c:pt>
              </c:numCache>
            </c:numRef>
          </c:val>
          <c:extLst>
            <c:ext xmlns:c16="http://schemas.microsoft.com/office/drawing/2014/chart" uri="{C3380CC4-5D6E-409C-BE32-E72D297353CC}">
              <c16:uniqueId val="{00000005-FEE2-4050-8F3F-2AD4FBF33E5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0.77</c:v>
                </c:pt>
                <c:pt idx="2">
                  <c:v>#N/A</c:v>
                </c:pt>
                <c:pt idx="3">
                  <c:v>1.58</c:v>
                </c:pt>
                <c:pt idx="4">
                  <c:v>#N/A</c:v>
                </c:pt>
                <c:pt idx="5">
                  <c:v>1.27</c:v>
                </c:pt>
                <c:pt idx="6">
                  <c:v>#N/A</c:v>
                </c:pt>
                <c:pt idx="7">
                  <c:v>1.76</c:v>
                </c:pt>
                <c:pt idx="8">
                  <c:v>#N/A</c:v>
                </c:pt>
                <c:pt idx="9">
                  <c:v>1.01</c:v>
                </c:pt>
              </c:numCache>
            </c:numRef>
          </c:val>
          <c:extLst>
            <c:ext xmlns:c16="http://schemas.microsoft.com/office/drawing/2014/chart" uri="{C3380CC4-5D6E-409C-BE32-E72D297353CC}">
              <c16:uniqueId val="{00000006-FEE2-4050-8F3F-2AD4FBF33E5F}"/>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0.75</c:v>
                </c:pt>
                <c:pt idx="2">
                  <c:v>#N/A</c:v>
                </c:pt>
                <c:pt idx="3">
                  <c:v>0.74</c:v>
                </c:pt>
                <c:pt idx="4">
                  <c:v>#N/A</c:v>
                </c:pt>
                <c:pt idx="5">
                  <c:v>0.88</c:v>
                </c:pt>
                <c:pt idx="6">
                  <c:v>#N/A</c:v>
                </c:pt>
                <c:pt idx="7">
                  <c:v>1.73</c:v>
                </c:pt>
                <c:pt idx="8">
                  <c:v>#N/A</c:v>
                </c:pt>
                <c:pt idx="9">
                  <c:v>1.94</c:v>
                </c:pt>
              </c:numCache>
            </c:numRef>
          </c:val>
          <c:extLst>
            <c:ext xmlns:c16="http://schemas.microsoft.com/office/drawing/2014/chart" uri="{C3380CC4-5D6E-409C-BE32-E72D297353CC}">
              <c16:uniqueId val="{00000007-FEE2-4050-8F3F-2AD4FBF33E5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4.6399999999999997</c:v>
                </c:pt>
                <c:pt idx="2">
                  <c:v>#N/A</c:v>
                </c:pt>
                <c:pt idx="3">
                  <c:v>9.7899999999999991</c:v>
                </c:pt>
                <c:pt idx="4">
                  <c:v>#N/A</c:v>
                </c:pt>
                <c:pt idx="5">
                  <c:v>6.54</c:v>
                </c:pt>
                <c:pt idx="6">
                  <c:v>#N/A</c:v>
                </c:pt>
                <c:pt idx="7">
                  <c:v>3.73</c:v>
                </c:pt>
                <c:pt idx="8">
                  <c:v>#N/A</c:v>
                </c:pt>
                <c:pt idx="9">
                  <c:v>2.62</c:v>
                </c:pt>
              </c:numCache>
            </c:numRef>
          </c:val>
          <c:extLst>
            <c:ext xmlns:c16="http://schemas.microsoft.com/office/drawing/2014/chart" uri="{C3380CC4-5D6E-409C-BE32-E72D297353CC}">
              <c16:uniqueId val="{00000008-FEE2-4050-8F3F-2AD4FBF33E5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12.92</c:v>
                </c:pt>
                <c:pt idx="2">
                  <c:v>#N/A</c:v>
                </c:pt>
                <c:pt idx="3">
                  <c:v>12.8</c:v>
                </c:pt>
                <c:pt idx="4">
                  <c:v>#N/A</c:v>
                </c:pt>
                <c:pt idx="5">
                  <c:v>13.48</c:v>
                </c:pt>
                <c:pt idx="6">
                  <c:v>#N/A</c:v>
                </c:pt>
                <c:pt idx="7">
                  <c:v>12.64</c:v>
                </c:pt>
                <c:pt idx="8">
                  <c:v>#N/A</c:v>
                </c:pt>
                <c:pt idx="9">
                  <c:v>11.7</c:v>
                </c:pt>
              </c:numCache>
            </c:numRef>
          </c:val>
          <c:extLst>
            <c:ext xmlns:c16="http://schemas.microsoft.com/office/drawing/2014/chart" uri="{C3380CC4-5D6E-409C-BE32-E72D297353CC}">
              <c16:uniqueId val="{00000009-FEE2-4050-8F3F-2AD4FBF33E5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2973</c:v>
                </c:pt>
                <c:pt idx="5">
                  <c:v>2791</c:v>
                </c:pt>
                <c:pt idx="8">
                  <c:v>2781</c:v>
                </c:pt>
                <c:pt idx="11">
                  <c:v>2726</c:v>
                </c:pt>
                <c:pt idx="14">
                  <c:v>2805</c:v>
                </c:pt>
              </c:numCache>
            </c:numRef>
          </c:val>
          <c:extLst>
            <c:ext xmlns:c16="http://schemas.microsoft.com/office/drawing/2014/chart" uri="{C3380CC4-5D6E-409C-BE32-E72D297353CC}">
              <c16:uniqueId val="{00000000-28C9-46C6-8C3D-C607632DBD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C9-46C6-8C3D-C607632DBD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122</c:v>
                </c:pt>
                <c:pt idx="3">
                  <c:v>72</c:v>
                </c:pt>
                <c:pt idx="6">
                  <c:v>69</c:v>
                </c:pt>
                <c:pt idx="9">
                  <c:v>65</c:v>
                </c:pt>
                <c:pt idx="12">
                  <c:v>65</c:v>
                </c:pt>
              </c:numCache>
            </c:numRef>
          </c:val>
          <c:extLst>
            <c:ext xmlns:c16="http://schemas.microsoft.com/office/drawing/2014/chart" uri="{C3380CC4-5D6E-409C-BE32-E72D297353CC}">
              <c16:uniqueId val="{00000002-28C9-46C6-8C3D-C607632DBD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53</c:v>
                </c:pt>
                <c:pt idx="3">
                  <c:v>58</c:v>
                </c:pt>
                <c:pt idx="6">
                  <c:v>61</c:v>
                </c:pt>
                <c:pt idx="9">
                  <c:v>61</c:v>
                </c:pt>
                <c:pt idx="12">
                  <c:v>61</c:v>
                </c:pt>
              </c:numCache>
            </c:numRef>
          </c:val>
          <c:extLst>
            <c:ext xmlns:c16="http://schemas.microsoft.com/office/drawing/2014/chart" uri="{C3380CC4-5D6E-409C-BE32-E72D297353CC}">
              <c16:uniqueId val="{00000003-28C9-46C6-8C3D-C607632DBD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474</c:v>
                </c:pt>
                <c:pt idx="3">
                  <c:v>457</c:v>
                </c:pt>
                <c:pt idx="6">
                  <c:v>483</c:v>
                </c:pt>
                <c:pt idx="9">
                  <c:v>513</c:v>
                </c:pt>
                <c:pt idx="12">
                  <c:v>487</c:v>
                </c:pt>
              </c:numCache>
            </c:numRef>
          </c:val>
          <c:extLst>
            <c:ext xmlns:c16="http://schemas.microsoft.com/office/drawing/2014/chart" uri="{C3380CC4-5D6E-409C-BE32-E72D297353CC}">
              <c16:uniqueId val="{00000004-28C9-46C6-8C3D-C607632DBD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C9-46C6-8C3D-C607632DBD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C9-46C6-8C3D-C607632DBD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3126</c:v>
                </c:pt>
                <c:pt idx="3">
                  <c:v>3008</c:v>
                </c:pt>
                <c:pt idx="6">
                  <c:v>3207</c:v>
                </c:pt>
                <c:pt idx="9">
                  <c:v>3258</c:v>
                </c:pt>
                <c:pt idx="12">
                  <c:v>3484</c:v>
                </c:pt>
              </c:numCache>
            </c:numRef>
          </c:val>
          <c:extLst>
            <c:ext xmlns:c16="http://schemas.microsoft.com/office/drawing/2014/chart" uri="{C3380CC4-5D6E-409C-BE32-E72D297353CC}">
              <c16:uniqueId val="{00000007-28C9-46C6-8C3D-C607632DBD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802</c:v>
                </c:pt>
                <c:pt idx="2">
                  <c:v>#N/A</c:v>
                </c:pt>
                <c:pt idx="3">
                  <c:v>#N/A</c:v>
                </c:pt>
                <c:pt idx="4">
                  <c:v>804</c:v>
                </c:pt>
                <c:pt idx="5">
                  <c:v>#N/A</c:v>
                </c:pt>
                <c:pt idx="6">
                  <c:v>#N/A</c:v>
                </c:pt>
                <c:pt idx="7">
                  <c:v>1039</c:v>
                </c:pt>
                <c:pt idx="8">
                  <c:v>#N/A</c:v>
                </c:pt>
                <c:pt idx="9">
                  <c:v>#N/A</c:v>
                </c:pt>
                <c:pt idx="10">
                  <c:v>1171</c:v>
                </c:pt>
                <c:pt idx="11">
                  <c:v>#N/A</c:v>
                </c:pt>
                <c:pt idx="12">
                  <c:v>#N/A</c:v>
                </c:pt>
                <c:pt idx="13">
                  <c:v>1292</c:v>
                </c:pt>
                <c:pt idx="14">
                  <c:v>#N/A</c:v>
                </c:pt>
              </c:numCache>
            </c:numRef>
          </c:val>
          <c:smooth val="0"/>
          <c:extLst>
            <c:ext xmlns:c16="http://schemas.microsoft.com/office/drawing/2014/chart" uri="{C3380CC4-5D6E-409C-BE32-E72D297353CC}">
              <c16:uniqueId val="{00000008-28C9-46C6-8C3D-C607632DBD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30197</c:v>
                </c:pt>
                <c:pt idx="5">
                  <c:v>30488</c:v>
                </c:pt>
                <c:pt idx="8">
                  <c:v>28962</c:v>
                </c:pt>
                <c:pt idx="11">
                  <c:v>28310</c:v>
                </c:pt>
                <c:pt idx="14">
                  <c:v>27116</c:v>
                </c:pt>
              </c:numCache>
            </c:numRef>
          </c:val>
          <c:extLst>
            <c:ext xmlns:c16="http://schemas.microsoft.com/office/drawing/2014/chart" uri="{C3380CC4-5D6E-409C-BE32-E72D297353CC}">
              <c16:uniqueId val="{00000000-737B-4386-9D9E-995F38B119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936</c:v>
                </c:pt>
                <c:pt idx="5">
                  <c:v>989</c:v>
                </c:pt>
                <c:pt idx="8">
                  <c:v>1054</c:v>
                </c:pt>
                <c:pt idx="11">
                  <c:v>1052</c:v>
                </c:pt>
                <c:pt idx="14">
                  <c:v>1050</c:v>
                </c:pt>
              </c:numCache>
            </c:numRef>
          </c:val>
          <c:extLst>
            <c:ext xmlns:c16="http://schemas.microsoft.com/office/drawing/2014/chart" uri="{C3380CC4-5D6E-409C-BE32-E72D297353CC}">
              <c16:uniqueId val="{00000001-737B-4386-9D9E-995F38B119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11063</c:v>
                </c:pt>
                <c:pt idx="5">
                  <c:v>11414</c:v>
                </c:pt>
                <c:pt idx="8">
                  <c:v>12925</c:v>
                </c:pt>
                <c:pt idx="11">
                  <c:v>13831</c:v>
                </c:pt>
                <c:pt idx="14">
                  <c:v>14236</c:v>
                </c:pt>
              </c:numCache>
            </c:numRef>
          </c:val>
          <c:extLst>
            <c:ext xmlns:c16="http://schemas.microsoft.com/office/drawing/2014/chart" uri="{C3380CC4-5D6E-409C-BE32-E72D297353CC}">
              <c16:uniqueId val="{00000002-737B-4386-9D9E-995F38B119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7B-4386-9D9E-995F38B119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7B-4386-9D9E-995F38B119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1</c:v>
                </c:pt>
                <c:pt idx="6">
                  <c:v>0</c:v>
                </c:pt>
                <c:pt idx="9">
                  <c:v>1</c:v>
                </c:pt>
                <c:pt idx="12">
                  <c:v>8</c:v>
                </c:pt>
              </c:numCache>
            </c:numRef>
          </c:val>
          <c:extLst>
            <c:ext xmlns:c16="http://schemas.microsoft.com/office/drawing/2014/chart" uri="{C3380CC4-5D6E-409C-BE32-E72D297353CC}">
              <c16:uniqueId val="{00000005-737B-4386-9D9E-995F38B119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4383</c:v>
                </c:pt>
                <c:pt idx="3">
                  <c:v>4331</c:v>
                </c:pt>
                <c:pt idx="6">
                  <c:v>4349</c:v>
                </c:pt>
                <c:pt idx="9">
                  <c:v>4166</c:v>
                </c:pt>
                <c:pt idx="12">
                  <c:v>4254</c:v>
                </c:pt>
              </c:numCache>
            </c:numRef>
          </c:val>
          <c:extLst>
            <c:ext xmlns:c16="http://schemas.microsoft.com/office/drawing/2014/chart" uri="{C3380CC4-5D6E-409C-BE32-E72D297353CC}">
              <c16:uniqueId val="{00000006-737B-4386-9D9E-995F38B119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737B-4386-9D9E-995F38B119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5946</c:v>
                </c:pt>
                <c:pt idx="3">
                  <c:v>5493</c:v>
                </c:pt>
                <c:pt idx="6">
                  <c:v>5159</c:v>
                </c:pt>
                <c:pt idx="9">
                  <c:v>4981</c:v>
                </c:pt>
                <c:pt idx="12">
                  <c:v>4650</c:v>
                </c:pt>
              </c:numCache>
            </c:numRef>
          </c:val>
          <c:extLst>
            <c:ext xmlns:c16="http://schemas.microsoft.com/office/drawing/2014/chart" uri="{C3380CC4-5D6E-409C-BE32-E72D297353CC}">
              <c16:uniqueId val="{00000008-737B-4386-9D9E-995F38B119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639</c:v>
                </c:pt>
                <c:pt idx="3">
                  <c:v>570</c:v>
                </c:pt>
                <c:pt idx="6">
                  <c:v>504</c:v>
                </c:pt>
                <c:pt idx="9">
                  <c:v>441</c:v>
                </c:pt>
                <c:pt idx="12">
                  <c:v>378</c:v>
                </c:pt>
              </c:numCache>
            </c:numRef>
          </c:val>
          <c:extLst>
            <c:ext xmlns:c16="http://schemas.microsoft.com/office/drawing/2014/chart" uri="{C3380CC4-5D6E-409C-BE32-E72D297353CC}">
              <c16:uniqueId val="{00000009-737B-4386-9D9E-995F38B119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35649</c:v>
                </c:pt>
                <c:pt idx="3">
                  <c:v>38630</c:v>
                </c:pt>
                <c:pt idx="6">
                  <c:v>37776</c:v>
                </c:pt>
                <c:pt idx="9">
                  <c:v>36985</c:v>
                </c:pt>
                <c:pt idx="12">
                  <c:v>35965</c:v>
                </c:pt>
              </c:numCache>
            </c:numRef>
          </c:val>
          <c:extLst>
            <c:ext xmlns:c16="http://schemas.microsoft.com/office/drawing/2014/chart" uri="{C3380CC4-5D6E-409C-BE32-E72D297353CC}">
              <c16:uniqueId val="{0000000A-737B-4386-9D9E-995F38B119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4420</c:v>
                </c:pt>
                <c:pt idx="2">
                  <c:v>#N/A</c:v>
                </c:pt>
                <c:pt idx="3">
                  <c:v>#N/A</c:v>
                </c:pt>
                <c:pt idx="4">
                  <c:v>6135</c:v>
                </c:pt>
                <c:pt idx="5">
                  <c:v>#N/A</c:v>
                </c:pt>
                <c:pt idx="6">
                  <c:v>#N/A</c:v>
                </c:pt>
                <c:pt idx="7">
                  <c:v>4848</c:v>
                </c:pt>
                <c:pt idx="8">
                  <c:v>#N/A</c:v>
                </c:pt>
                <c:pt idx="9">
                  <c:v>#N/A</c:v>
                </c:pt>
                <c:pt idx="10">
                  <c:v>3382</c:v>
                </c:pt>
                <c:pt idx="11">
                  <c:v>#N/A</c:v>
                </c:pt>
                <c:pt idx="12">
                  <c:v>#N/A</c:v>
                </c:pt>
                <c:pt idx="13">
                  <c:v>2853</c:v>
                </c:pt>
                <c:pt idx="14">
                  <c:v>#N/A</c:v>
                </c:pt>
              </c:numCache>
            </c:numRef>
          </c:val>
          <c:smooth val="0"/>
          <c:extLst>
            <c:ext xmlns:c16="http://schemas.microsoft.com/office/drawing/2014/chart" uri="{C3380CC4-5D6E-409C-BE32-E72D297353CC}">
              <c16:uniqueId val="{0000000B-737B-4386-9D9E-995F38B119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5124</c:v>
                </c:pt>
                <c:pt idx="1">
                  <c:v>5132</c:v>
                </c:pt>
                <c:pt idx="2">
                  <c:v>5140</c:v>
                </c:pt>
              </c:numCache>
            </c:numRef>
          </c:val>
          <c:extLst>
            <c:ext xmlns:c16="http://schemas.microsoft.com/office/drawing/2014/chart" uri="{C3380CC4-5D6E-409C-BE32-E72D297353CC}">
              <c16:uniqueId val="{00000000-CC3D-4733-8B07-38179E60A2C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3236</c:v>
                </c:pt>
                <c:pt idx="1">
                  <c:v>3348</c:v>
                </c:pt>
                <c:pt idx="2">
                  <c:v>3232</c:v>
                </c:pt>
              </c:numCache>
            </c:numRef>
          </c:val>
          <c:extLst>
            <c:ext xmlns:c16="http://schemas.microsoft.com/office/drawing/2014/chart" uri="{C3380CC4-5D6E-409C-BE32-E72D297353CC}">
              <c16:uniqueId val="{00000001-CC3D-4733-8B07-38179E60A2C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6142</c:v>
                </c:pt>
                <c:pt idx="1">
                  <c:v>6903</c:v>
                </c:pt>
                <c:pt idx="2">
                  <c:v>7310</c:v>
                </c:pt>
              </c:numCache>
            </c:numRef>
          </c:val>
          <c:extLst>
            <c:ext xmlns:c16="http://schemas.microsoft.com/office/drawing/2014/chart" uri="{C3380CC4-5D6E-409C-BE32-E72D297353CC}">
              <c16:uniqueId val="{00000002-CC3D-4733-8B07-38179E60A2C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　元利償還金は、平成２６年度に実施した柳川駅周辺地区整備事業費等の大型事業の借入の償還が平成３０年度より開始したことや、平成２７年度に実施した市民文化会館整備事業等の大型事業の借入れの償還が令和元年より開始したことにより、増加傾向にある。</a:t>
          </a:r>
          <a:endParaRPr lang="ja-JP" altLang="ja-JP" sz="1800">
            <a:effectLst/>
          </a:endParaRPr>
        </a:p>
        <a:p>
          <a:r>
            <a:rPr kumimoji="1" lang="ja-JP" altLang="ja-JP" sz="1400">
              <a:solidFill>
                <a:schemeClr val="dk1"/>
              </a:solidFill>
              <a:effectLst/>
              <a:latin typeface="+mn-lt"/>
              <a:ea typeface="+mn-ea"/>
              <a:cs typeface="+mn-cs"/>
            </a:rPr>
            <a:t>　地方債残高について、一般廃棄物処理施設整備事業など大型事業の借入等により借入額が償還額を上回り増加していたが、大型事業が終了したことにより地方債残高は、約３</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０億円と</a:t>
          </a:r>
          <a:r>
            <a:rPr kumimoji="1" lang="ja-JP" altLang="en-US" sz="1400">
              <a:solidFill>
                <a:schemeClr val="dk1"/>
              </a:solidFill>
              <a:effectLst/>
              <a:latin typeface="+mn-lt"/>
              <a:ea typeface="+mn-ea"/>
              <a:cs typeface="+mn-cs"/>
            </a:rPr>
            <a:t>前年度比約１０億円</a:t>
          </a:r>
          <a:r>
            <a:rPr kumimoji="1" lang="ja-JP" altLang="ja-JP" sz="1400">
              <a:solidFill>
                <a:schemeClr val="dk1"/>
              </a:solidFill>
              <a:effectLst/>
              <a:latin typeface="+mn-lt"/>
              <a:ea typeface="+mn-ea"/>
              <a:cs typeface="+mn-cs"/>
            </a:rPr>
            <a:t>減少している。</a:t>
          </a:r>
          <a:endParaRPr lang="ja-JP" altLang="ja-JP" sz="18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4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令和</a:t>
          </a:r>
          <a:r>
            <a:rPr kumimoji="1" lang="ja-JP" altLang="en-US" sz="1400">
              <a:solidFill>
                <a:schemeClr val="dk1"/>
              </a:solidFill>
              <a:effectLst/>
              <a:latin typeface="+mn-lt"/>
              <a:ea typeface="+mn-ea"/>
              <a:cs typeface="+mn-cs"/>
            </a:rPr>
            <a:t>６</a:t>
          </a:r>
          <a:r>
            <a:rPr kumimoji="1" lang="ja-JP" altLang="ja-JP" sz="1400">
              <a:solidFill>
                <a:schemeClr val="dk1"/>
              </a:solidFill>
              <a:effectLst/>
              <a:latin typeface="+mn-lt"/>
              <a:ea typeface="+mn-ea"/>
              <a:cs typeface="+mn-cs"/>
            </a:rPr>
            <a:t>年度は借入額よりも償還額が多くなったため、地方債の現在高が減少している。この影響により「将来負担比率の分子」が減少している。</a:t>
          </a:r>
          <a:endParaRPr lang="ja-JP" altLang="ja-JP" sz="18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福岡県柳川市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特定目的基金であるまちづくり振興基金から</a:t>
          </a:r>
          <a:r>
            <a:rPr kumimoji="1" lang="ja-JP" altLang="en-US" sz="1400">
              <a:solidFill>
                <a:schemeClr val="dk1"/>
              </a:solidFill>
              <a:effectLst/>
              <a:latin typeface="+mn-lt"/>
              <a:ea typeface="+mn-ea"/>
              <a:cs typeface="+mn-cs"/>
            </a:rPr>
            <a:t>１５</a:t>
          </a:r>
          <a:r>
            <a:rPr kumimoji="1" lang="ja-JP" altLang="ja-JP" sz="1400">
              <a:solidFill>
                <a:schemeClr val="dk1"/>
              </a:solidFill>
              <a:effectLst/>
              <a:latin typeface="+mn-lt"/>
              <a:ea typeface="+mn-ea"/>
              <a:cs typeface="+mn-cs"/>
            </a:rPr>
            <a:t>百万円、公共施設維持整備等基金から</a:t>
          </a:r>
          <a:r>
            <a:rPr kumimoji="1" lang="ja-JP" altLang="en-US" sz="1400">
              <a:solidFill>
                <a:schemeClr val="dk1"/>
              </a:solidFill>
              <a:effectLst/>
              <a:latin typeface="+mn-lt"/>
              <a:ea typeface="+mn-ea"/>
              <a:cs typeface="+mn-cs"/>
            </a:rPr>
            <a:t>３６</a:t>
          </a:r>
          <a:r>
            <a:rPr kumimoji="1" lang="ja-JP" altLang="ja-JP" sz="1400">
              <a:solidFill>
                <a:schemeClr val="dk1"/>
              </a:solidFill>
              <a:effectLst/>
              <a:latin typeface="+mn-lt"/>
              <a:ea typeface="+mn-ea"/>
              <a:cs typeface="+mn-cs"/>
            </a:rPr>
            <a:t>百万円、ふるさと元気応援基金から１</a:t>
          </a:r>
          <a:r>
            <a:rPr kumimoji="1" lang="ja-JP" altLang="en-US" sz="1400">
              <a:solidFill>
                <a:schemeClr val="dk1"/>
              </a:solidFill>
              <a:effectLst/>
              <a:latin typeface="+mn-lt"/>
              <a:ea typeface="+mn-ea"/>
              <a:cs typeface="+mn-cs"/>
            </a:rPr>
            <a:t>２３</a:t>
          </a:r>
          <a:r>
            <a:rPr kumimoji="1" lang="ja-JP" altLang="ja-JP" sz="1400">
              <a:solidFill>
                <a:schemeClr val="dk1"/>
              </a:solidFill>
              <a:effectLst/>
              <a:latin typeface="+mn-lt"/>
              <a:ea typeface="+mn-ea"/>
              <a:cs typeface="+mn-cs"/>
            </a:rPr>
            <a:t>百万円取り崩した一方で、財政調整基金で８百万円、減債基金で１</a:t>
          </a:r>
          <a:r>
            <a:rPr kumimoji="1" lang="ja-JP" altLang="en-US" sz="1400">
              <a:solidFill>
                <a:schemeClr val="dk1"/>
              </a:solidFill>
              <a:effectLst/>
              <a:latin typeface="+mn-lt"/>
              <a:ea typeface="+mn-ea"/>
              <a:cs typeface="+mn-cs"/>
            </a:rPr>
            <a:t>００</a:t>
          </a:r>
          <a:r>
            <a:rPr kumimoji="1" lang="ja-JP" altLang="ja-JP" sz="1400">
              <a:solidFill>
                <a:schemeClr val="dk1"/>
              </a:solidFill>
              <a:effectLst/>
              <a:latin typeface="+mn-lt"/>
              <a:ea typeface="+mn-ea"/>
              <a:cs typeface="+mn-cs"/>
            </a:rPr>
            <a:t>百万円、ふるさと元気応援基金で</a:t>
          </a:r>
          <a:r>
            <a:rPr kumimoji="1" lang="ja-JP" altLang="en-US" sz="1400">
              <a:solidFill>
                <a:schemeClr val="dk1"/>
              </a:solidFill>
              <a:effectLst/>
              <a:latin typeface="+mn-lt"/>
              <a:ea typeface="+mn-ea"/>
              <a:cs typeface="+mn-cs"/>
            </a:rPr>
            <a:t>２５１</a:t>
          </a:r>
          <a:r>
            <a:rPr kumimoji="1" lang="ja-JP" altLang="ja-JP" sz="1400">
              <a:solidFill>
                <a:schemeClr val="dk1"/>
              </a:solidFill>
              <a:effectLst/>
              <a:latin typeface="+mn-lt"/>
              <a:ea typeface="+mn-ea"/>
              <a:cs typeface="+mn-cs"/>
            </a:rPr>
            <a:t>百万円、公共施設維持整備等基金で</a:t>
          </a:r>
          <a:r>
            <a:rPr kumimoji="1" lang="ja-JP" altLang="en-US" sz="1400">
              <a:solidFill>
                <a:schemeClr val="dk1"/>
              </a:solidFill>
              <a:effectLst/>
              <a:latin typeface="+mn-lt"/>
              <a:ea typeface="+mn-ea"/>
              <a:cs typeface="+mn-cs"/>
            </a:rPr>
            <a:t>３２２</a:t>
          </a:r>
          <a:r>
            <a:rPr kumimoji="1" lang="ja-JP" altLang="ja-JP" sz="1400">
              <a:solidFill>
                <a:schemeClr val="dk1"/>
              </a:solidFill>
              <a:effectLst/>
              <a:latin typeface="+mn-lt"/>
              <a:ea typeface="+mn-ea"/>
              <a:cs typeface="+mn-cs"/>
            </a:rPr>
            <a:t>百万円、森林環境譲与税基金で</a:t>
          </a:r>
          <a:r>
            <a:rPr kumimoji="1" lang="ja-JP" altLang="en-US" sz="1400">
              <a:solidFill>
                <a:schemeClr val="dk1"/>
              </a:solidFill>
              <a:effectLst/>
              <a:latin typeface="+mn-lt"/>
              <a:ea typeface="+mn-ea"/>
              <a:cs typeface="+mn-cs"/>
            </a:rPr>
            <a:t>８</a:t>
          </a:r>
          <a:r>
            <a:rPr kumimoji="1" lang="ja-JP" altLang="ja-JP" sz="1400">
              <a:solidFill>
                <a:schemeClr val="dk1"/>
              </a:solidFill>
              <a:effectLst/>
              <a:latin typeface="+mn-lt"/>
              <a:ea typeface="+mn-ea"/>
              <a:cs typeface="+mn-cs"/>
            </a:rPr>
            <a:t>百万円積み立てたことにより、基金総額は増額している。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今後は、庁舎再編事業等の歳出の増加に伴い基金の活用が見込まれるため、基金全体としては減少していく見込みである</a:t>
          </a:r>
          <a:r>
            <a:rPr kumimoji="1" lang="ja-JP" altLang="ja-JP" sz="1300">
              <a:solidFill>
                <a:schemeClr val="dk1"/>
              </a:solidFill>
              <a:effectLst/>
              <a:latin typeface="+mn-lt"/>
              <a:ea typeface="+mn-ea"/>
              <a:cs typeface="+mn-cs"/>
            </a:rPr>
            <a:t>。</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600">
            <a:effectLst/>
          </a:endParaRPr>
        </a:p>
        <a:p>
          <a:r>
            <a:rPr kumimoji="1" lang="ja-JP" altLang="ja-JP" sz="1200">
              <a:solidFill>
                <a:schemeClr val="dk1"/>
              </a:solidFill>
              <a:effectLst/>
              <a:latin typeface="+mn-lt"/>
              <a:ea typeface="+mn-ea"/>
              <a:cs typeface="+mn-cs"/>
            </a:rPr>
            <a:t>まちづくり振興基金：新市の一体感の醸成に資するための事業に充てる基金。</a:t>
          </a:r>
          <a:endParaRPr lang="ja-JP" altLang="ja-JP" sz="1600">
            <a:effectLst/>
          </a:endParaRPr>
        </a:p>
        <a:p>
          <a:r>
            <a:rPr kumimoji="1" lang="ja-JP" altLang="ja-JP" sz="1200">
              <a:solidFill>
                <a:schemeClr val="dk1"/>
              </a:solidFill>
              <a:effectLst/>
              <a:latin typeface="+mn-lt"/>
              <a:ea typeface="+mn-ea"/>
              <a:cs typeface="+mn-cs"/>
            </a:rPr>
            <a:t>ふるさと元気応援基金：本市の発展、自然や歴史文化の継承を願って寄付された寄附金を活用して元気あるまちづくりのための事業に充てる基金。</a:t>
          </a:r>
          <a:endParaRPr lang="ja-JP" altLang="ja-JP" sz="1600">
            <a:effectLst/>
          </a:endParaRPr>
        </a:p>
        <a:p>
          <a:r>
            <a:rPr kumimoji="1" lang="ja-JP" altLang="ja-JP" sz="1200">
              <a:solidFill>
                <a:schemeClr val="dk1"/>
              </a:solidFill>
              <a:effectLst/>
              <a:latin typeface="+mn-lt"/>
              <a:ea typeface="+mn-ea"/>
              <a:cs typeface="+mn-cs"/>
            </a:rPr>
            <a:t>一般廃棄物処理施設建設及び整備基金：一般廃棄物処理施設の建設及び整備の資金に充てる基金。</a:t>
          </a:r>
          <a:endParaRPr lang="ja-JP" altLang="ja-JP" sz="1600">
            <a:effectLst/>
          </a:endParaRPr>
        </a:p>
        <a:p>
          <a:r>
            <a:rPr kumimoji="1" lang="ja-JP" altLang="ja-JP" sz="1200">
              <a:solidFill>
                <a:schemeClr val="dk1"/>
              </a:solidFill>
              <a:effectLst/>
              <a:latin typeface="+mn-lt"/>
              <a:ea typeface="+mn-ea"/>
              <a:cs typeface="+mn-cs"/>
            </a:rPr>
            <a:t>公共施設維持整備等基金：老朽化した施設の維持管理等に係る経費に充てる基金。</a:t>
          </a:r>
          <a:endParaRPr lang="ja-JP" altLang="ja-JP" sz="1600">
            <a:effectLst/>
          </a:endParaRPr>
        </a:p>
        <a:p>
          <a:r>
            <a:rPr kumimoji="1" lang="ja-JP" altLang="ja-JP" sz="1200">
              <a:solidFill>
                <a:schemeClr val="dk1"/>
              </a:solidFill>
              <a:effectLst/>
              <a:latin typeface="+mn-lt"/>
              <a:ea typeface="+mn-ea"/>
              <a:cs typeface="+mn-cs"/>
            </a:rPr>
            <a:t>森林環境譲与税基金：森林の整備及びその促進に関する施策の経費に充てる基金。</a:t>
          </a:r>
          <a:endParaRPr lang="ja-JP" altLang="ja-JP" sz="1600">
            <a:effectLst/>
          </a:endParaRPr>
        </a:p>
        <a:p>
          <a:r>
            <a:rPr kumimoji="1" lang="ja-JP" altLang="ja-JP" sz="1200">
              <a:solidFill>
                <a:schemeClr val="dk1"/>
              </a:solidFill>
              <a:effectLst/>
              <a:latin typeface="+mn-lt"/>
              <a:ea typeface="+mn-ea"/>
              <a:cs typeface="+mn-cs"/>
            </a:rPr>
            <a:t>（増減理由）</a:t>
          </a:r>
          <a:endParaRPr lang="ja-JP" altLang="ja-JP" sz="1600">
            <a:effectLst/>
          </a:endParaRPr>
        </a:p>
        <a:p>
          <a:r>
            <a:rPr kumimoji="1" lang="ja-JP" altLang="ja-JP" sz="1200">
              <a:solidFill>
                <a:schemeClr val="dk1"/>
              </a:solidFill>
              <a:effectLst/>
              <a:latin typeface="+mn-lt"/>
              <a:ea typeface="+mn-ea"/>
              <a:cs typeface="+mn-cs"/>
            </a:rPr>
            <a:t>まちづくり振興基金：総合計画策定事業</a:t>
          </a:r>
          <a:r>
            <a:rPr kumimoji="1" lang="ja-JP" altLang="en-US" sz="1200">
              <a:solidFill>
                <a:schemeClr val="dk1"/>
              </a:solidFill>
              <a:effectLst/>
              <a:latin typeface="+mn-lt"/>
              <a:ea typeface="+mn-ea"/>
              <a:cs typeface="+mn-cs"/>
            </a:rPr>
            <a:t>、排水路整備事業</a:t>
          </a:r>
          <a:r>
            <a:rPr kumimoji="1" lang="ja-JP" altLang="ja-JP" sz="1200">
              <a:solidFill>
                <a:schemeClr val="dk1"/>
              </a:solidFill>
              <a:effectLst/>
              <a:latin typeface="+mn-lt"/>
              <a:ea typeface="+mn-ea"/>
              <a:cs typeface="+mn-cs"/>
            </a:rPr>
            <a:t>の財源として充当したため、減少した。</a:t>
          </a:r>
          <a:endParaRPr lang="ja-JP" altLang="ja-JP" sz="1600">
            <a:effectLst/>
          </a:endParaRPr>
        </a:p>
        <a:p>
          <a:r>
            <a:rPr kumimoji="1" lang="ja-JP" altLang="ja-JP" sz="1200">
              <a:solidFill>
                <a:schemeClr val="dk1"/>
              </a:solidFill>
              <a:effectLst/>
              <a:latin typeface="+mn-lt"/>
              <a:ea typeface="+mn-ea"/>
              <a:cs typeface="+mn-cs"/>
            </a:rPr>
            <a:t>ふるさと元気応援基金：</a:t>
          </a:r>
          <a:r>
            <a:rPr kumimoji="1" lang="ja-JP" altLang="en-US" sz="1200">
              <a:solidFill>
                <a:schemeClr val="dk1"/>
              </a:solidFill>
              <a:effectLst/>
              <a:latin typeface="+mn-lt"/>
              <a:ea typeface="+mn-ea"/>
              <a:cs typeface="+mn-cs"/>
            </a:rPr>
            <a:t>取り崩し額よりも多く積立たことにより</a:t>
          </a:r>
          <a:r>
            <a:rPr kumimoji="1" lang="ja-JP" altLang="ja-JP" sz="1200">
              <a:solidFill>
                <a:schemeClr val="dk1"/>
              </a:solidFill>
              <a:effectLst/>
              <a:latin typeface="+mn-lt"/>
              <a:ea typeface="+mn-ea"/>
              <a:cs typeface="+mn-cs"/>
            </a:rPr>
            <a:t>増額。</a:t>
          </a:r>
          <a:endParaRPr lang="ja-JP" altLang="ja-JP" sz="1600">
            <a:effectLst/>
          </a:endParaRPr>
        </a:p>
        <a:p>
          <a:r>
            <a:rPr kumimoji="1" lang="ja-JP" altLang="ja-JP" sz="1200">
              <a:solidFill>
                <a:schemeClr val="dk1"/>
              </a:solidFill>
              <a:effectLst/>
              <a:latin typeface="+mn-lt"/>
              <a:ea typeface="+mn-ea"/>
              <a:cs typeface="+mn-cs"/>
            </a:rPr>
            <a:t>一般廃棄物処理施設建設及び整備基金：利息分による増額。</a:t>
          </a:r>
          <a:endParaRPr lang="ja-JP" altLang="ja-JP" sz="1600">
            <a:effectLst/>
          </a:endParaRPr>
        </a:p>
        <a:p>
          <a:r>
            <a:rPr kumimoji="1" lang="ja-JP" altLang="ja-JP" sz="1200">
              <a:solidFill>
                <a:schemeClr val="dk1"/>
              </a:solidFill>
              <a:effectLst/>
              <a:latin typeface="+mn-lt"/>
              <a:ea typeface="+mn-ea"/>
              <a:cs typeface="+mn-cs"/>
            </a:rPr>
            <a:t>公共施設維持整備等基金：老朽化した公共施設の維持補修等の財源として充当を行ったが、積立を行ったため増額した。</a:t>
          </a:r>
          <a:endParaRPr lang="ja-JP" altLang="ja-JP" sz="1600">
            <a:effectLst/>
          </a:endParaRPr>
        </a:p>
        <a:p>
          <a:r>
            <a:rPr kumimoji="1" lang="ja-JP" altLang="ja-JP" sz="1200">
              <a:solidFill>
                <a:schemeClr val="dk1"/>
              </a:solidFill>
              <a:effectLst/>
              <a:latin typeface="+mn-lt"/>
              <a:ea typeface="+mn-ea"/>
              <a:cs typeface="+mn-cs"/>
            </a:rPr>
            <a:t>森林環境譲与税基金：譲与税分の積立を行ったため増額。</a:t>
          </a:r>
          <a:endParaRPr lang="ja-JP" altLang="ja-JP" sz="1600">
            <a:effectLst/>
          </a:endParaRPr>
        </a:p>
        <a:p>
          <a:r>
            <a:rPr kumimoji="1" lang="ja-JP" altLang="ja-JP" sz="1200">
              <a:solidFill>
                <a:schemeClr val="dk1"/>
              </a:solidFill>
              <a:effectLst/>
              <a:latin typeface="+mn-lt"/>
              <a:ea typeface="+mn-ea"/>
              <a:cs typeface="+mn-cs"/>
            </a:rPr>
            <a:t>（今後の方針）</a:t>
          </a:r>
          <a:endParaRPr lang="ja-JP" altLang="ja-JP" sz="1600">
            <a:effectLst/>
          </a:endParaRPr>
        </a:p>
        <a:p>
          <a:r>
            <a:rPr kumimoji="1" lang="ja-JP" altLang="ja-JP" sz="1200">
              <a:solidFill>
                <a:schemeClr val="dk1"/>
              </a:solidFill>
              <a:effectLst/>
              <a:latin typeface="+mn-lt"/>
              <a:ea typeface="+mn-ea"/>
              <a:cs typeface="+mn-cs"/>
            </a:rPr>
            <a:t>まちづくり振興基金：道路整備事業等の財源として充当予定のため、今後減少見込み。</a:t>
          </a:r>
          <a:endParaRPr lang="ja-JP" altLang="ja-JP" sz="1600">
            <a:effectLst/>
          </a:endParaRPr>
        </a:p>
        <a:p>
          <a:r>
            <a:rPr kumimoji="1" lang="ja-JP" altLang="ja-JP" sz="1200">
              <a:solidFill>
                <a:schemeClr val="dk1"/>
              </a:solidFill>
              <a:effectLst/>
              <a:latin typeface="+mn-lt"/>
              <a:ea typeface="+mn-ea"/>
              <a:cs typeface="+mn-cs"/>
            </a:rPr>
            <a:t>ふるさと元気応援基金：寄附額が増加</a:t>
          </a:r>
          <a:r>
            <a:rPr kumimoji="1" lang="ja-JP" altLang="en-US" sz="1200">
              <a:solidFill>
                <a:schemeClr val="dk1"/>
              </a:solidFill>
              <a:effectLst/>
              <a:latin typeface="+mn-lt"/>
              <a:ea typeface="+mn-ea"/>
              <a:cs typeface="+mn-cs"/>
            </a:rPr>
            <a:t>を見込んでいるため</a:t>
          </a:r>
          <a:r>
            <a:rPr kumimoji="1" lang="ja-JP" altLang="ja-JP" sz="1200">
              <a:solidFill>
                <a:schemeClr val="dk1"/>
              </a:solidFill>
              <a:effectLst/>
              <a:latin typeface="+mn-lt"/>
              <a:ea typeface="+mn-ea"/>
              <a:cs typeface="+mn-cs"/>
            </a:rPr>
            <a:t>今後増加見込み。</a:t>
          </a:r>
          <a:endParaRPr lang="ja-JP" altLang="ja-JP" sz="1600">
            <a:effectLst/>
          </a:endParaRPr>
        </a:p>
        <a:p>
          <a:r>
            <a:rPr kumimoji="1" lang="ja-JP" altLang="ja-JP" sz="1200">
              <a:solidFill>
                <a:schemeClr val="dk1"/>
              </a:solidFill>
              <a:effectLst/>
              <a:latin typeface="+mn-lt"/>
              <a:ea typeface="+mn-ea"/>
              <a:cs typeface="+mn-cs"/>
            </a:rPr>
            <a:t>一般廃棄物処理施設建設及び整備基金：一般廃棄物処理施設事業の財源として充当完了したため、今後大きく増減しない見込。</a:t>
          </a:r>
          <a:endParaRPr lang="ja-JP" altLang="ja-JP" sz="1600">
            <a:effectLst/>
          </a:endParaRPr>
        </a:p>
        <a:p>
          <a:r>
            <a:rPr kumimoji="1" lang="ja-JP" altLang="ja-JP" sz="1200">
              <a:solidFill>
                <a:schemeClr val="dk1"/>
              </a:solidFill>
              <a:effectLst/>
              <a:latin typeface="+mn-lt"/>
              <a:ea typeface="+mn-ea"/>
              <a:cs typeface="+mn-cs"/>
            </a:rPr>
            <a:t>公共施設維持整備等基金：老朽化した公共施設の維持補修等の財源として充当するため、今後減少見込み。</a:t>
          </a:r>
          <a:endParaRPr lang="ja-JP" altLang="ja-JP" sz="1600">
            <a:effectLst/>
          </a:endParaRPr>
        </a:p>
        <a:p>
          <a:r>
            <a:rPr kumimoji="1" lang="ja-JP" altLang="ja-JP" sz="1200">
              <a:solidFill>
                <a:schemeClr val="dk1"/>
              </a:solidFill>
              <a:effectLst/>
              <a:latin typeface="+mn-lt"/>
              <a:ea typeface="+mn-ea"/>
              <a:cs typeface="+mn-cs"/>
            </a:rPr>
            <a:t>森林環境譲与税基金：子育て拠点施設建設に係る償還の財源として活用する。</a:t>
          </a:r>
          <a:endParaRPr lang="ja-JP" altLang="ja-JP" sz="16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利子８百万円を積み立てたことによる増加。</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年度間の財政の不均衡の調整や災害などの緊急時に対応するため一定規模を確保するようにし、決算剰余金の積立を行い、最低限の取り崩しに努める。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大型事業元金償還対応のため</a:t>
          </a:r>
          <a:r>
            <a:rPr kumimoji="1" lang="ja-JP" altLang="en-US" sz="1400">
              <a:solidFill>
                <a:schemeClr val="dk1"/>
              </a:solidFill>
              <a:effectLst/>
              <a:latin typeface="+mn-lt"/>
              <a:ea typeface="+mn-ea"/>
              <a:cs typeface="+mn-cs"/>
            </a:rPr>
            <a:t>２１６</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取り崩したことによる減額</a:t>
          </a:r>
          <a:r>
            <a:rPr kumimoji="1" lang="ja-JP" altLang="ja-JP" sz="1400">
              <a:solidFill>
                <a:schemeClr val="dk1"/>
              </a:solidFill>
              <a:effectLst/>
              <a:latin typeface="+mn-lt"/>
              <a:ea typeface="+mn-ea"/>
              <a:cs typeface="+mn-cs"/>
            </a:rPr>
            <a:t>。</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　大型事業の元金償還が、令和４年度から開始されたため、中長期的には減少していく見込み。</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61,536
60,673
77.15
34,252,450
33,693,306
455,358
17,379,364
35,964,903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人口の減少や高齢化率の高止まりに加え、市の基幹産業が農漁業中心で企業が少なく、財政基盤が弱い地域であるため、</a:t>
          </a:r>
          <a:r>
            <a:rPr kumimoji="1" lang="en-US" altLang="ja-JP" sz="1100" b="0" i="0" baseline="0">
              <a:solidFill>
                <a:schemeClr val="dk1"/>
              </a:solidFill>
              <a:effectLst/>
              <a:latin typeface="+mn-lt"/>
              <a:ea typeface="+mn-ea"/>
              <a:cs typeface="+mn-cs"/>
            </a:rPr>
            <a:t>R2</a:t>
          </a:r>
          <a:r>
            <a:rPr kumimoji="1" lang="ja-JP" altLang="ja-JP" sz="1100" b="0" i="0" baseline="0">
              <a:solidFill>
                <a:schemeClr val="dk1"/>
              </a:solidFill>
              <a:effectLst/>
              <a:latin typeface="+mn-lt"/>
              <a:ea typeface="+mn-ea"/>
              <a:cs typeface="+mn-cs"/>
            </a:rPr>
            <a:t>までは類似団体平均を下回っていたが、</a:t>
          </a:r>
          <a:r>
            <a:rPr kumimoji="1" lang="en-US" altLang="ja-JP" sz="1100" b="0" i="0" baseline="0">
              <a:solidFill>
                <a:schemeClr val="dk1"/>
              </a:solidFill>
              <a:effectLst/>
              <a:latin typeface="+mn-lt"/>
              <a:ea typeface="+mn-ea"/>
              <a:cs typeface="+mn-cs"/>
            </a:rPr>
            <a:t>R3</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R6</a:t>
          </a:r>
          <a:r>
            <a:rPr kumimoji="1" lang="ja-JP" altLang="ja-JP" sz="1100" b="0" i="0" baseline="0">
              <a:solidFill>
                <a:schemeClr val="dk1"/>
              </a:solidFill>
              <a:effectLst/>
              <a:latin typeface="+mn-lt"/>
              <a:ea typeface="+mn-ea"/>
              <a:cs typeface="+mn-cs"/>
            </a:rPr>
            <a:t>は類似団体平均並みであった。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歳入面では、収納率の向上、受益者負担の適正化、未利用財産の売却等を推進する。歳出面では、職員数の削減、予算削減目標設定による物件費の削減など、なお一層の自治体経営のスリム化を図るとともに、職員一人一人が創意工夫を発揮し、効果的かつ効率的な行財政運営を行う。</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57150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74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58860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45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86783</xdr:rowOff>
    </xdr:from>
    <xdr:to>
      <xdr:col>23</xdr:col>
      <xdr:colOff>184150</xdr:colOff>
      <xdr:row>40</xdr:row>
      <xdr:rowOff>16933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57150</xdr:rowOff>
    </xdr:from>
    <xdr:to>
      <xdr:col>19</xdr:col>
      <xdr:colOff>133350</xdr:colOff>
      <xdr:row>39</xdr:row>
      <xdr:rowOff>57150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86783</xdr:rowOff>
    </xdr:from>
    <xdr:to>
      <xdr:col>19</xdr:col>
      <xdr:colOff>184150</xdr:colOff>
      <xdr:row>40</xdr:row>
      <xdr:rowOff>16933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1710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59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57150</xdr:rowOff>
    </xdr:from>
    <xdr:to>
      <xdr:col>15</xdr:col>
      <xdr:colOff>82550</xdr:colOff>
      <xdr:row>39</xdr:row>
      <xdr:rowOff>57150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4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46567</xdr:rowOff>
    </xdr:from>
    <xdr:to>
      <xdr:col>15</xdr:col>
      <xdr:colOff>133350</xdr:colOff>
      <xdr:row>39</xdr:row>
      <xdr:rowOff>148167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132944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16933</xdr:rowOff>
    </xdr:from>
    <xdr:to>
      <xdr:col>11</xdr:col>
      <xdr:colOff>31750</xdr:colOff>
      <xdr:row>39</xdr:row>
      <xdr:rowOff>57150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034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86783</xdr:rowOff>
    </xdr:from>
    <xdr:to>
      <xdr:col>11</xdr:col>
      <xdr:colOff>82550</xdr:colOff>
      <xdr:row>40</xdr:row>
      <xdr:rowOff>16933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1710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67733</xdr:rowOff>
    </xdr:from>
    <xdr:to>
      <xdr:col>7</xdr:col>
      <xdr:colOff>31750</xdr:colOff>
      <xdr:row>37</xdr:row>
      <xdr:rowOff>169334</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8060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180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6350</xdr:rowOff>
    </xdr:from>
    <xdr:to>
      <xdr:col>19</xdr:col>
      <xdr:colOff>184150</xdr:colOff>
      <xdr:row>39</xdr:row>
      <xdr:rowOff>107950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118127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6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6350</xdr:rowOff>
    </xdr:from>
    <xdr:to>
      <xdr:col>15</xdr:col>
      <xdr:colOff>133350</xdr:colOff>
      <xdr:row>39</xdr:row>
      <xdr:rowOff>107950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118127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6350</xdr:rowOff>
    </xdr:from>
    <xdr:to>
      <xdr:col>11</xdr:col>
      <xdr:colOff>82550</xdr:colOff>
      <xdr:row>39</xdr:row>
      <xdr:rowOff>107950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118127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52510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ea"/>
              <a:ea typeface="+mn-ea"/>
              <a:cs typeface="+mn-cs"/>
            </a:rPr>
            <a:t>　歳入面では</a:t>
          </a:r>
          <a:r>
            <a:rPr kumimoji="1" lang="ja-JP" altLang="en-US" sz="1100" b="0" i="0" baseline="0">
              <a:solidFill>
                <a:schemeClr val="dk1"/>
              </a:solidFill>
              <a:effectLst/>
              <a:latin typeface="+mn-ea"/>
              <a:ea typeface="+mn-ea"/>
              <a:cs typeface="+mn-cs"/>
            </a:rPr>
            <a:t>税収の増加</a:t>
          </a:r>
          <a:r>
            <a:rPr kumimoji="1" lang="ja-JP" altLang="ja-JP" sz="1100" b="0" i="0" baseline="0">
              <a:solidFill>
                <a:schemeClr val="dk1"/>
              </a:solidFill>
              <a:effectLst/>
              <a:latin typeface="+mn-ea"/>
              <a:ea typeface="+mn-ea"/>
              <a:cs typeface="+mn-cs"/>
            </a:rPr>
            <a:t>等により、一般財源収入が</a:t>
          </a:r>
          <a:r>
            <a:rPr kumimoji="1" lang="en-US" altLang="ja-JP" sz="1100" b="0" i="0" baseline="0">
              <a:solidFill>
                <a:schemeClr val="dk1"/>
              </a:solidFill>
              <a:effectLst/>
              <a:latin typeface="+mn-ea"/>
              <a:ea typeface="+mn-ea"/>
              <a:cs typeface="+mn-cs"/>
            </a:rPr>
            <a:t>875</a:t>
          </a:r>
          <a:r>
            <a:rPr kumimoji="1" lang="ja-JP" altLang="ja-JP" sz="1100" b="0" i="0" baseline="0">
              <a:solidFill>
                <a:schemeClr val="dk1"/>
              </a:solidFill>
              <a:effectLst/>
              <a:latin typeface="+mn-ea"/>
              <a:ea typeface="+mn-ea"/>
              <a:cs typeface="+mn-cs"/>
            </a:rPr>
            <a:t>百万円</a:t>
          </a:r>
          <a:r>
            <a:rPr kumimoji="1" lang="ja-JP" altLang="en-US" sz="1100" b="0" i="0" baseline="0">
              <a:solidFill>
                <a:schemeClr val="dk1"/>
              </a:solidFill>
              <a:effectLst/>
              <a:latin typeface="+mn-ea"/>
              <a:ea typeface="+mn-ea"/>
              <a:cs typeface="+mn-cs"/>
            </a:rPr>
            <a:t>増加</a:t>
          </a:r>
          <a:r>
            <a:rPr kumimoji="1" lang="ja-JP" altLang="ja-JP" sz="1100" b="0" i="0" baseline="0">
              <a:solidFill>
                <a:schemeClr val="dk1"/>
              </a:solidFill>
              <a:effectLst/>
              <a:latin typeface="+mn-ea"/>
              <a:ea typeface="+mn-ea"/>
              <a:cs typeface="+mn-cs"/>
            </a:rPr>
            <a:t>。また、歳出面では人件費等で</a:t>
          </a:r>
          <a:r>
            <a:rPr kumimoji="1" lang="en-US" altLang="ja-JP" sz="1100" b="0" i="0" baseline="0">
              <a:solidFill>
                <a:schemeClr val="dk1"/>
              </a:solidFill>
              <a:effectLst/>
              <a:latin typeface="+mn-ea"/>
              <a:ea typeface="+mn-ea"/>
              <a:cs typeface="+mn-cs"/>
            </a:rPr>
            <a:t>209</a:t>
          </a:r>
          <a:r>
            <a:rPr kumimoji="1" lang="ja-JP" altLang="ja-JP" sz="1100" b="0" i="0" baseline="0">
              <a:solidFill>
                <a:schemeClr val="dk1"/>
              </a:solidFill>
              <a:effectLst/>
              <a:latin typeface="+mn-ea"/>
              <a:ea typeface="+mn-ea"/>
              <a:cs typeface="+mn-cs"/>
            </a:rPr>
            <a:t>百万円増加、物件費で</a:t>
          </a:r>
          <a:r>
            <a:rPr kumimoji="1" lang="en-US" altLang="ja-JP" sz="1100" b="0" i="0" baseline="0">
              <a:solidFill>
                <a:schemeClr val="dk1"/>
              </a:solidFill>
              <a:effectLst/>
              <a:latin typeface="+mn-ea"/>
              <a:ea typeface="+mn-ea"/>
              <a:cs typeface="+mn-cs"/>
            </a:rPr>
            <a:t>247</a:t>
          </a:r>
          <a:r>
            <a:rPr kumimoji="1" lang="ja-JP" altLang="ja-JP" sz="1100" b="0" i="0" baseline="0">
              <a:solidFill>
                <a:schemeClr val="dk1"/>
              </a:solidFill>
              <a:effectLst/>
              <a:latin typeface="+mn-ea"/>
              <a:ea typeface="+mn-ea"/>
              <a:cs typeface="+mn-cs"/>
            </a:rPr>
            <a:t>百万円増加し、歳出合計では</a:t>
          </a:r>
          <a:r>
            <a:rPr kumimoji="1" lang="en-US" altLang="ja-JP" sz="1100" b="0" i="0" baseline="0">
              <a:solidFill>
                <a:schemeClr val="dk1"/>
              </a:solidFill>
              <a:effectLst/>
              <a:latin typeface="+mn-ea"/>
              <a:ea typeface="+mn-ea"/>
              <a:cs typeface="+mn-cs"/>
            </a:rPr>
            <a:t>889</a:t>
          </a:r>
          <a:r>
            <a:rPr kumimoji="1" lang="ja-JP" altLang="ja-JP" sz="1100" b="0" i="0" baseline="0">
              <a:solidFill>
                <a:schemeClr val="dk1"/>
              </a:solidFill>
              <a:effectLst/>
              <a:latin typeface="+mn-ea"/>
              <a:ea typeface="+mn-ea"/>
              <a:cs typeface="+mn-cs"/>
            </a:rPr>
            <a:t>万円増加。歳入</a:t>
          </a:r>
          <a:r>
            <a:rPr kumimoji="1" lang="ja-JP" altLang="en-US" sz="1100" b="0" i="0" baseline="0">
              <a:solidFill>
                <a:schemeClr val="dk1"/>
              </a:solidFill>
              <a:effectLst/>
              <a:latin typeface="+mn-ea"/>
              <a:ea typeface="+mn-ea"/>
              <a:cs typeface="+mn-cs"/>
            </a:rPr>
            <a:t>以上に</a:t>
          </a:r>
          <a:r>
            <a:rPr kumimoji="1" lang="ja-JP" altLang="ja-JP" sz="1100" b="0" i="0" baseline="0">
              <a:solidFill>
                <a:schemeClr val="dk1"/>
              </a:solidFill>
              <a:effectLst/>
              <a:latin typeface="+mn-ea"/>
              <a:ea typeface="+mn-ea"/>
              <a:cs typeface="+mn-cs"/>
            </a:rPr>
            <a:t>歳出が増加したことで経常収支比率は、前年度より</a:t>
          </a:r>
          <a:r>
            <a:rPr kumimoji="1" lang="en-US" altLang="ja-JP" sz="1100" b="0" i="0" baseline="0">
              <a:solidFill>
                <a:schemeClr val="dk1"/>
              </a:solidFill>
              <a:effectLst/>
              <a:latin typeface="+mn-ea"/>
              <a:ea typeface="+mn-ea"/>
              <a:cs typeface="+mn-cs"/>
            </a:rPr>
            <a:t>0.3</a:t>
          </a:r>
          <a:r>
            <a:rPr kumimoji="1" lang="ja-JP" altLang="ja-JP" sz="1100" b="0" i="0" baseline="0">
              <a:solidFill>
                <a:schemeClr val="dk1"/>
              </a:solidFill>
              <a:effectLst/>
              <a:latin typeface="+mn-ea"/>
              <a:ea typeface="+mn-ea"/>
              <a:cs typeface="+mn-cs"/>
            </a:rPr>
            <a:t>ポイント悪化し</a:t>
          </a:r>
          <a:r>
            <a:rPr kumimoji="1" lang="en-US" altLang="ja-JP" sz="1100" b="0" i="0" baseline="0">
              <a:solidFill>
                <a:schemeClr val="dk1"/>
              </a:solidFill>
              <a:effectLst/>
              <a:latin typeface="+mn-ea"/>
              <a:ea typeface="+mn-ea"/>
              <a:cs typeface="+mn-cs"/>
            </a:rPr>
            <a:t>96.7</a:t>
          </a:r>
          <a:r>
            <a:rPr kumimoji="1" lang="ja-JP" altLang="ja-JP" sz="1100" b="0" i="0" baseline="0">
              <a:solidFill>
                <a:schemeClr val="dk1"/>
              </a:solidFill>
              <a:effectLst/>
              <a:latin typeface="+mn-ea"/>
              <a:ea typeface="+mn-ea"/>
              <a:cs typeface="+mn-cs"/>
            </a:rPr>
            <a:t>％。今後については</a:t>
          </a:r>
          <a:r>
            <a:rPr kumimoji="1" lang="ja-JP" altLang="ja-JP" sz="1100" b="0" i="0" baseline="0">
              <a:solidFill>
                <a:schemeClr val="dk1"/>
              </a:solidFill>
              <a:effectLst/>
              <a:latin typeface="+mn-lt"/>
              <a:ea typeface="+mn-ea"/>
              <a:cs typeface="+mn-cs"/>
            </a:rPr>
            <a:t>財政シミュレーション</a:t>
          </a:r>
          <a:r>
            <a:rPr kumimoji="1" lang="ja-JP" altLang="ja-JP" sz="1100" b="0" i="0" baseline="0">
              <a:solidFill>
                <a:schemeClr val="dk1"/>
              </a:solidFill>
              <a:effectLst/>
              <a:latin typeface="+mn-ea"/>
              <a:ea typeface="+mn-ea"/>
              <a:cs typeface="+mn-cs"/>
            </a:rPr>
            <a:t>を更新し適切な財政推計を行ったうえで、事務事業の廃止、公共建築分個別施設計画による公共施設マネジメントに取り組むことで、財政状況の改善を図る。</a:t>
          </a:r>
          <a:endParaRPr lang="ja-JP" altLang="ja-JP" sz="1400">
            <a:effectLst/>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160655</xdr:rowOff>
    </xdr:from>
    <xdr:to>
      <xdr:col>23</xdr:col>
      <xdr:colOff>133350</xdr:colOff>
      <xdr:row>67</xdr:row>
      <xdr:rowOff>43815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76205"/>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15892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50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43815</xdr:rowOff>
    </xdr:from>
    <xdr:to>
      <xdr:col>24</xdr:col>
      <xdr:colOff>12700</xdr:colOff>
      <xdr:row>67</xdr:row>
      <xdr:rowOff>43815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3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75582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19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160655</xdr:rowOff>
    </xdr:from>
    <xdr:to>
      <xdr:col>24</xdr:col>
      <xdr:colOff>12700</xdr:colOff>
      <xdr:row>59</xdr:row>
      <xdr:rowOff>160655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7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36830</xdr:rowOff>
    </xdr:from>
    <xdr:to>
      <xdr:col>23</xdr:col>
      <xdr:colOff>133350</xdr:colOff>
      <xdr:row>65</xdr:row>
      <xdr:rowOff>54928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181080"/>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47324</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486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30797</xdr:rowOff>
    </xdr:from>
    <xdr:to>
      <xdr:col>23</xdr:col>
      <xdr:colOff>184150</xdr:colOff>
      <xdr:row>64</xdr:row>
      <xdr:rowOff>132397</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93663</xdr:rowOff>
    </xdr:from>
    <xdr:to>
      <xdr:col>19</xdr:col>
      <xdr:colOff>133350</xdr:colOff>
      <xdr:row>65</xdr:row>
      <xdr:rowOff>36830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06646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56515</xdr:rowOff>
    </xdr:from>
    <xdr:to>
      <xdr:col>15</xdr:col>
      <xdr:colOff>82550</xdr:colOff>
      <xdr:row>64</xdr:row>
      <xdr:rowOff>93663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86415"/>
          <a:ext cx="889000" cy="380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56515</xdr:rowOff>
    </xdr:from>
    <xdr:to>
      <xdr:col>11</xdr:col>
      <xdr:colOff>31750</xdr:colOff>
      <xdr:row>64</xdr:row>
      <xdr:rowOff>81597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686415"/>
          <a:ext cx="889000" cy="3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29845</xdr:rowOff>
    </xdr:from>
    <xdr:to>
      <xdr:col>11</xdr:col>
      <xdr:colOff>82550</xdr:colOff>
      <xdr:row>62</xdr:row>
      <xdr:rowOff>131445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116222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6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4128</xdr:rowOff>
    </xdr:from>
    <xdr:to>
      <xdr:col>23</xdr:col>
      <xdr:colOff>184150</xdr:colOff>
      <xdr:row>65</xdr:row>
      <xdr:rowOff>105728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147655</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20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157480</xdr:rowOff>
    </xdr:from>
    <xdr:to>
      <xdr:col>19</xdr:col>
      <xdr:colOff>184150</xdr:colOff>
      <xdr:row>65</xdr:row>
      <xdr:rowOff>87630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72407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1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42863</xdr:rowOff>
    </xdr:from>
    <xdr:to>
      <xdr:col>15</xdr:col>
      <xdr:colOff>133350</xdr:colOff>
      <xdr:row>64</xdr:row>
      <xdr:rowOff>144463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129240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10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5715</xdr:rowOff>
    </xdr:from>
    <xdr:to>
      <xdr:col>11</xdr:col>
      <xdr:colOff>82550</xdr:colOff>
      <xdr:row>62</xdr:row>
      <xdr:rowOff>107315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117492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40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117174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089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tx1"/>
              </a:solidFill>
              <a:effectLst/>
              <a:latin typeface="+mn-lt"/>
              <a:ea typeface="+mn-ea"/>
              <a:cs typeface="+mn-cs"/>
            </a:rPr>
            <a:t>　類似団体平均と比較して低くなっているのは、主に人件費が要因である。</a:t>
          </a:r>
          <a:endParaRPr lang="ja-JP" altLang="ja-JP" sz="1400">
            <a:solidFill>
              <a:schemeClr val="tx1"/>
            </a:solidFill>
            <a:effectLst/>
          </a:endParaRPr>
        </a:p>
        <a:p>
          <a:pPr eaLnBrk="1" fontAlgn="auto" latinLnBrk="0" hangingPunct="1"/>
          <a:r>
            <a:rPr kumimoji="1" lang="ja-JP" altLang="ja-JP" sz="1100" b="0" i="0" baseline="0">
              <a:solidFill>
                <a:schemeClr val="tx1"/>
              </a:solidFill>
              <a:effectLst/>
              <a:latin typeface="+mn-lt"/>
              <a:ea typeface="+mn-ea"/>
              <a:cs typeface="+mn-cs"/>
            </a:rPr>
            <a:t>　これは、人口１，０００人あたり職員数が、</a:t>
          </a:r>
          <a:r>
            <a:rPr kumimoji="1" lang="ja-JP" altLang="en-US" sz="1100" b="0" i="0" baseline="0">
              <a:solidFill>
                <a:schemeClr val="tx1"/>
              </a:solidFill>
              <a:effectLst/>
              <a:latin typeface="+mn-lt"/>
              <a:ea typeface="+mn-ea"/>
              <a:cs typeface="+mn-cs"/>
            </a:rPr>
            <a:t>７．０４人と</a:t>
          </a:r>
          <a:r>
            <a:rPr kumimoji="1" lang="ja-JP" altLang="ja-JP" sz="1100" b="0" i="0" baseline="0">
              <a:solidFill>
                <a:schemeClr val="tx1"/>
              </a:solidFill>
              <a:effectLst/>
              <a:latin typeface="+mn-lt"/>
              <a:ea typeface="+mn-ea"/>
              <a:cs typeface="+mn-cs"/>
            </a:rPr>
            <a:t>類似団体</a:t>
          </a:r>
          <a:r>
            <a:rPr kumimoji="1" lang="ja-JP" altLang="en-US" sz="1100" b="0" i="0" baseline="0">
              <a:solidFill>
                <a:schemeClr val="tx1"/>
              </a:solidFill>
              <a:effectLst/>
              <a:latin typeface="+mn-lt"/>
              <a:ea typeface="+mn-ea"/>
              <a:cs typeface="+mn-cs"/>
            </a:rPr>
            <a:t>の８．９１と比べ</a:t>
          </a:r>
          <a:r>
            <a:rPr kumimoji="1" lang="ja-JP" altLang="ja-JP" sz="1100" b="0" i="0" baseline="0">
              <a:solidFill>
                <a:schemeClr val="tx1"/>
              </a:solidFill>
              <a:effectLst/>
              <a:latin typeface="+mn-lt"/>
              <a:ea typeface="+mn-ea"/>
              <a:cs typeface="+mn-cs"/>
            </a:rPr>
            <a:t>約２０％低くなって</a:t>
          </a:r>
          <a:r>
            <a:rPr kumimoji="1" lang="ja-JP" altLang="en-US" sz="1100" b="0" i="0" baseline="0">
              <a:solidFill>
                <a:schemeClr val="tx1"/>
              </a:solidFill>
              <a:effectLst/>
              <a:latin typeface="+mn-lt"/>
              <a:ea typeface="+mn-ea"/>
              <a:cs typeface="+mn-cs"/>
            </a:rPr>
            <a:t>おり</a:t>
          </a:r>
          <a:r>
            <a:rPr kumimoji="1" lang="ja-JP" altLang="ja-JP" sz="1100" b="0" i="0" baseline="0">
              <a:solidFill>
                <a:schemeClr val="tx1"/>
              </a:solidFill>
              <a:effectLst/>
              <a:latin typeface="+mn-lt"/>
              <a:ea typeface="+mn-ea"/>
              <a:cs typeface="+mn-cs"/>
            </a:rPr>
            <a:t>、職員数が類似団体に比べ</a:t>
          </a:r>
          <a:r>
            <a:rPr kumimoji="1" lang="ja-JP" altLang="en-US" sz="1100" b="0" i="0" baseline="0">
              <a:solidFill>
                <a:schemeClr val="tx1"/>
              </a:solidFill>
              <a:effectLst/>
              <a:latin typeface="+mn-lt"/>
              <a:ea typeface="+mn-ea"/>
              <a:cs typeface="+mn-cs"/>
            </a:rPr>
            <a:t>、</a:t>
          </a:r>
          <a:r>
            <a:rPr kumimoji="1" lang="ja-JP" altLang="ja-JP" sz="1100" b="0" i="0" baseline="0">
              <a:solidFill>
                <a:schemeClr val="tx1"/>
              </a:solidFill>
              <a:effectLst/>
              <a:latin typeface="+mn-lt"/>
              <a:ea typeface="+mn-ea"/>
              <a:cs typeface="+mn-cs"/>
            </a:rPr>
            <a:t>少ないことによるものである。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22041</xdr:rowOff>
    </xdr:from>
    <xdr:to>
      <xdr:col>23</xdr:col>
      <xdr:colOff>133350</xdr:colOff>
      <xdr:row>89</xdr:row>
      <xdr:rowOff>10283</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9491"/>
          <a:ext cx="0" cy="13598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153810</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4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10283</xdr:rowOff>
    </xdr:from>
    <xdr:to>
      <xdr:col>24</xdr:col>
      <xdr:colOff>12700</xdr:colOff>
      <xdr:row>89</xdr:row>
      <xdr:rowOff>10283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6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108418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5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22041</xdr:rowOff>
    </xdr:from>
    <xdr:to>
      <xdr:col>24</xdr:col>
      <xdr:colOff>12700</xdr:colOff>
      <xdr:row>81</xdr:row>
      <xdr:rowOff>22041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9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157686</xdr:rowOff>
    </xdr:from>
    <xdr:to>
      <xdr:col>23</xdr:col>
      <xdr:colOff>133350</xdr:colOff>
      <xdr:row>82</xdr:row>
      <xdr:rowOff>55062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045136"/>
          <a:ext cx="838200" cy="6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53985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84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81908</xdr:rowOff>
    </xdr:from>
    <xdr:to>
      <xdr:col>23</xdr:col>
      <xdr:colOff>184150</xdr:colOff>
      <xdr:row>84</xdr:row>
      <xdr:rowOff>12058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1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157686</xdr:rowOff>
    </xdr:from>
    <xdr:to>
      <xdr:col>19</xdr:col>
      <xdr:colOff>133350</xdr:colOff>
      <xdr:row>81</xdr:row>
      <xdr:rowOff>162761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045136"/>
          <a:ext cx="889000" cy="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819</xdr:rowOff>
    </xdr:from>
    <xdr:to>
      <xdr:col>19</xdr:col>
      <xdr:colOff>184150</xdr:colOff>
      <xdr:row>83</xdr:row>
      <xdr:rowOff>102419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3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17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140608</xdr:rowOff>
    </xdr:from>
    <xdr:to>
      <xdr:col>15</xdr:col>
      <xdr:colOff>82550</xdr:colOff>
      <xdr:row>81</xdr:row>
      <xdr:rowOff>162761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28058"/>
          <a:ext cx="889000" cy="22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159493</xdr:rowOff>
    </xdr:from>
    <xdr:to>
      <xdr:col>15</xdr:col>
      <xdr:colOff>133350</xdr:colOff>
      <xdr:row>83</xdr:row>
      <xdr:rowOff>89643</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74420</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105620</xdr:rowOff>
    </xdr:from>
    <xdr:to>
      <xdr:col>11</xdr:col>
      <xdr:colOff>31750</xdr:colOff>
      <xdr:row>81</xdr:row>
      <xdr:rowOff>140608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93070"/>
          <a:ext cx="889000" cy="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125918</xdr:rowOff>
    </xdr:from>
    <xdr:to>
      <xdr:col>11</xdr:col>
      <xdr:colOff>82550</xdr:colOff>
      <xdr:row>83</xdr:row>
      <xdr:rowOff>56068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8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40845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71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19242</xdr:rowOff>
    </xdr:from>
    <xdr:to>
      <xdr:col>7</xdr:col>
      <xdr:colOff>31750</xdr:colOff>
      <xdr:row>82</xdr:row>
      <xdr:rowOff>120842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7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105619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64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4262</xdr:rowOff>
    </xdr:from>
    <xdr:to>
      <xdr:col>23</xdr:col>
      <xdr:colOff>184150</xdr:colOff>
      <xdr:row>82</xdr:row>
      <xdr:rowOff>105862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20789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0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106886</xdr:rowOff>
    </xdr:from>
    <xdr:to>
      <xdr:col>19</xdr:col>
      <xdr:colOff>184150</xdr:colOff>
      <xdr:row>82</xdr:row>
      <xdr:rowOff>37036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47213</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763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111961</xdr:rowOff>
    </xdr:from>
    <xdr:to>
      <xdr:col>15</xdr:col>
      <xdr:colOff>133350</xdr:colOff>
      <xdr:row>82</xdr:row>
      <xdr:rowOff>42111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9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52288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6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89808</xdr:rowOff>
    </xdr:from>
    <xdr:to>
      <xdr:col>11</xdr:col>
      <xdr:colOff>82550</xdr:colOff>
      <xdr:row>82</xdr:row>
      <xdr:rowOff>19958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77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30135</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46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54820</xdr:rowOff>
    </xdr:from>
    <xdr:to>
      <xdr:col>7</xdr:col>
      <xdr:colOff>31750</xdr:colOff>
      <xdr:row>81</xdr:row>
      <xdr:rowOff>156420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4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166597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前年度９９．</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から０．</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ポイント下がって９</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となった。</a:t>
          </a:r>
          <a:endParaRPr lang="ja-JP" altLang="ja-JP" sz="1400">
            <a:effectLst/>
          </a:endParaRPr>
        </a:p>
        <a:p>
          <a:r>
            <a:rPr kumimoji="1" lang="ja-JP" altLang="ja-JP" sz="1100">
              <a:solidFill>
                <a:schemeClr val="tx1"/>
              </a:solidFill>
              <a:effectLst/>
              <a:latin typeface="+mn-lt"/>
              <a:ea typeface="+mn-ea"/>
              <a:cs typeface="+mn-cs"/>
            </a:rPr>
            <a:t>要因としては、給料表上の引上率 の相違によるもの（△</a:t>
          </a:r>
          <a:r>
            <a:rPr kumimoji="1" lang="ja-JP" altLang="en-US" sz="1100">
              <a:solidFill>
                <a:schemeClr val="tx1"/>
              </a:solidFill>
              <a:effectLst/>
              <a:latin typeface="+mn-lt"/>
              <a:ea typeface="+mn-ea"/>
              <a:cs typeface="+mn-cs"/>
            </a:rPr>
            <a:t>０．３</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、経験年数階層における職員の分布変動によるもの</a:t>
          </a:r>
          <a:r>
            <a:rPr kumimoji="1" lang="ja-JP" altLang="ja-JP" sz="1100">
              <a:solidFill>
                <a:schemeClr val="tx1"/>
              </a:solidFill>
              <a:effectLst/>
              <a:latin typeface="+mn-lt"/>
              <a:ea typeface="+mn-ea"/>
              <a:cs typeface="+mn-cs"/>
            </a:rPr>
            <a:t>（△０．</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88</xdr:row>
      <xdr:rowOff>137886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657036"/>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118836</xdr:rowOff>
    </xdr:from>
    <xdr:to>
      <xdr:col>81</xdr:col>
      <xdr:colOff>44450</xdr:colOff>
      <xdr:row>87</xdr:row>
      <xdr:rowOff>33564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635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33564</xdr:rowOff>
    </xdr:from>
    <xdr:to>
      <xdr:col>77</xdr:col>
      <xdr:colOff>44450</xdr:colOff>
      <xdr:row>87</xdr:row>
      <xdr:rowOff>50800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497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50800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154214</xdr:rowOff>
    </xdr:from>
    <xdr:to>
      <xdr:col>77</xdr:col>
      <xdr:colOff>95250</xdr:colOff>
      <xdr:row>87</xdr:row>
      <xdr:rowOff>84364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69141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98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年度の６．</a:t>
          </a:r>
          <a:r>
            <a:rPr kumimoji="1" lang="ja-JP" altLang="en-US" sz="1100">
              <a:solidFill>
                <a:schemeClr val="dk1"/>
              </a:solidFill>
              <a:effectLst/>
              <a:latin typeface="+mn-lt"/>
              <a:ea typeface="+mn-ea"/>
              <a:cs typeface="+mn-cs"/>
            </a:rPr>
            <a:t>８１</a:t>
          </a:r>
          <a:r>
            <a:rPr kumimoji="1" lang="ja-JP" altLang="ja-JP" sz="1100">
              <a:solidFill>
                <a:schemeClr val="dk1"/>
              </a:solidFill>
              <a:effectLst/>
              <a:latin typeface="+mn-lt"/>
              <a:ea typeface="+mn-ea"/>
              <a:cs typeface="+mn-cs"/>
            </a:rPr>
            <a:t>人から令和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７．０４</a:t>
          </a:r>
          <a:r>
            <a:rPr kumimoji="1" lang="ja-JP" altLang="ja-JP" sz="1100">
              <a:solidFill>
                <a:schemeClr val="dk1"/>
              </a:solidFill>
              <a:effectLst/>
              <a:latin typeface="+mn-lt"/>
              <a:ea typeface="+mn-ea"/>
              <a:cs typeface="+mn-cs"/>
            </a:rPr>
            <a:t>人と増加している。</a:t>
          </a:r>
          <a:endParaRPr lang="ja-JP" altLang="ja-JP" sz="1400">
            <a:effectLst/>
          </a:endParaRPr>
        </a:p>
        <a:p>
          <a:r>
            <a:rPr kumimoji="1" lang="ja-JP" altLang="ja-JP" sz="1100">
              <a:solidFill>
                <a:schemeClr val="dk1"/>
              </a:solidFill>
              <a:effectLst/>
              <a:latin typeface="+mn-lt"/>
              <a:ea typeface="+mn-ea"/>
              <a:cs typeface="+mn-cs"/>
            </a:rPr>
            <a:t>　平成１７年から平成２７年までの定員削減計画（全会計）が完了し、平成２８年４月１日時点で、職員削減目標の８１人を上回る１１４人の削減を達成した。</a:t>
          </a:r>
          <a:endParaRPr lang="ja-JP" altLang="ja-JP" sz="1400">
            <a:effectLst/>
          </a:endParaRPr>
        </a:p>
        <a:p>
          <a:r>
            <a:rPr kumimoji="1" lang="ja-JP" altLang="ja-JP" sz="1100">
              <a:solidFill>
                <a:schemeClr val="dk1"/>
              </a:solidFill>
              <a:effectLst/>
              <a:latin typeface="+mn-lt"/>
              <a:ea typeface="+mn-ea"/>
              <a:cs typeface="+mn-cs"/>
            </a:rPr>
            <a:t>　現在、令和２年度までに職員数を４８０人とする計画に対し、令和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年４月１日現在の職員数は</a:t>
          </a:r>
          <a:r>
            <a:rPr kumimoji="1" lang="ja-JP" altLang="en-US" sz="1100">
              <a:solidFill>
                <a:schemeClr val="dk1"/>
              </a:solidFill>
              <a:effectLst/>
              <a:latin typeface="+mn-lt"/>
              <a:ea typeface="+mn-ea"/>
              <a:cs typeface="+mn-cs"/>
            </a:rPr>
            <a:t>４７１</a:t>
          </a:r>
          <a:r>
            <a:rPr kumimoji="1" lang="ja-JP" altLang="ja-JP" sz="1100">
              <a:solidFill>
                <a:schemeClr val="dk1"/>
              </a:solidFill>
              <a:effectLst/>
              <a:latin typeface="+mn-lt"/>
              <a:ea typeface="+mn-ea"/>
              <a:cs typeface="+mn-cs"/>
            </a:rPr>
            <a:t>人と</a:t>
          </a:r>
          <a:r>
            <a:rPr kumimoji="1" lang="ja-JP" altLang="en-US" sz="1100">
              <a:solidFill>
                <a:schemeClr val="dk1"/>
              </a:solidFill>
              <a:effectLst/>
              <a:latin typeface="+mn-lt"/>
              <a:ea typeface="+mn-ea"/>
              <a:cs typeface="+mn-cs"/>
            </a:rPr>
            <a:t>なっているものの</a:t>
          </a:r>
          <a:r>
            <a:rPr kumimoji="1" lang="ja-JP" altLang="ja-JP" sz="1100">
              <a:solidFill>
                <a:schemeClr val="dk1"/>
              </a:solidFill>
              <a:effectLst/>
              <a:latin typeface="+mn-lt"/>
              <a:ea typeface="+mn-ea"/>
              <a:cs typeface="+mn-cs"/>
            </a:rPr>
            <a:t>、人口減少が</a:t>
          </a:r>
          <a:r>
            <a:rPr kumimoji="1" lang="ja-JP" altLang="en-US" sz="1100">
              <a:solidFill>
                <a:schemeClr val="dk1"/>
              </a:solidFill>
              <a:effectLst/>
              <a:latin typeface="+mn-lt"/>
              <a:ea typeface="+mn-ea"/>
              <a:cs typeface="+mn-cs"/>
            </a:rPr>
            <a:t>進んでいるため、人口１，０００人あたりの職員数は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している状況である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67</xdr:row>
      <xdr:rowOff>45538</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43490"/>
          <a:ext cx="0" cy="1389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17615</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4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45538</xdr:rowOff>
    </xdr:from>
    <xdr:to>
      <xdr:col>81</xdr:col>
      <xdr:colOff>133350</xdr:colOff>
      <xdr:row>67</xdr:row>
      <xdr:rowOff>45538</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32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84001</xdr:rowOff>
    </xdr:from>
    <xdr:to>
      <xdr:col>81</xdr:col>
      <xdr:colOff>44450</xdr:colOff>
      <xdr:row>60</xdr:row>
      <xdr:rowOff>110430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71001"/>
          <a:ext cx="8382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75128</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3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103051</xdr:rowOff>
    </xdr:from>
    <xdr:to>
      <xdr:col>81</xdr:col>
      <xdr:colOff>95250</xdr:colOff>
      <xdr:row>62</xdr:row>
      <xdr:rowOff>33201</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75958</xdr:rowOff>
    </xdr:from>
    <xdr:to>
      <xdr:col>77</xdr:col>
      <xdr:colOff>44450</xdr:colOff>
      <xdr:row>60</xdr:row>
      <xdr:rowOff>84001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62958"/>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89263</xdr:rowOff>
    </xdr:from>
    <xdr:to>
      <xdr:col>77</xdr:col>
      <xdr:colOff>95250</xdr:colOff>
      <xdr:row>62</xdr:row>
      <xdr:rowOff>19413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47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34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75958</xdr:rowOff>
    </xdr:from>
    <xdr:to>
      <xdr:col>72</xdr:col>
      <xdr:colOff>203200</xdr:colOff>
      <xdr:row>60</xdr:row>
      <xdr:rowOff>75958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629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75474</xdr:rowOff>
    </xdr:from>
    <xdr:to>
      <xdr:col>73</xdr:col>
      <xdr:colOff>44450</xdr:colOff>
      <xdr:row>62</xdr:row>
      <xdr:rowOff>5624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33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161851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2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63319</xdr:rowOff>
    </xdr:from>
    <xdr:to>
      <xdr:col>68</xdr:col>
      <xdr:colOff>152400</xdr:colOff>
      <xdr:row>60</xdr:row>
      <xdr:rowOff>75958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50319"/>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65133</xdr:rowOff>
    </xdr:from>
    <xdr:to>
      <xdr:col>68</xdr:col>
      <xdr:colOff>203200</xdr:colOff>
      <xdr:row>61</xdr:row>
      <xdr:rowOff>166733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151510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0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21469</xdr:rowOff>
    </xdr:from>
    <xdr:to>
      <xdr:col>64</xdr:col>
      <xdr:colOff>152400</xdr:colOff>
      <xdr:row>61</xdr:row>
      <xdr:rowOff>123069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107846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66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59630</xdr:rowOff>
    </xdr:from>
    <xdr:to>
      <xdr:col>81</xdr:col>
      <xdr:colOff>95250</xdr:colOff>
      <xdr:row>60</xdr:row>
      <xdr:rowOff>161230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4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76157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9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33201</xdr:rowOff>
    </xdr:from>
    <xdr:to>
      <xdr:col>77</xdr:col>
      <xdr:colOff>95250</xdr:colOff>
      <xdr:row>60</xdr:row>
      <xdr:rowOff>134801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144978</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890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25158</xdr:rowOff>
    </xdr:from>
    <xdr:to>
      <xdr:col>73</xdr:col>
      <xdr:colOff>44450</xdr:colOff>
      <xdr:row>60</xdr:row>
      <xdr:rowOff>126758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136935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25158</xdr:rowOff>
    </xdr:from>
    <xdr:to>
      <xdr:col>68</xdr:col>
      <xdr:colOff>203200</xdr:colOff>
      <xdr:row>60</xdr:row>
      <xdr:rowOff>126758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136935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8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b="0" i="0" baseline="0">
              <a:solidFill>
                <a:schemeClr val="dk1"/>
              </a:solidFill>
              <a:effectLst/>
              <a:latin typeface="+mn-lt"/>
              <a:ea typeface="+mn-ea"/>
              <a:cs typeface="+mn-cs"/>
            </a:rPr>
            <a:t>　類似団体より</a:t>
          </a:r>
          <a:r>
            <a:rPr kumimoji="1" lang="ja-JP" altLang="en-US" sz="1050" b="0" i="0" baseline="0">
              <a:solidFill>
                <a:schemeClr val="dk1"/>
              </a:solidFill>
              <a:effectLst/>
              <a:latin typeface="+mn-lt"/>
              <a:ea typeface="+mn-ea"/>
              <a:cs typeface="+mn-cs"/>
            </a:rPr>
            <a:t>０．５</a:t>
          </a:r>
          <a:r>
            <a:rPr kumimoji="1" lang="ja-JP" altLang="ja-JP" sz="1050" b="0" i="0" baseline="0">
              <a:solidFill>
                <a:schemeClr val="dk1"/>
              </a:solidFill>
              <a:effectLst/>
              <a:latin typeface="+mn-lt"/>
              <a:ea typeface="+mn-ea"/>
              <a:cs typeface="+mn-cs"/>
            </a:rPr>
            <a:t>ポイント下回って</a:t>
          </a:r>
          <a:r>
            <a:rPr kumimoji="1" lang="ja-JP" altLang="en-US" sz="1050" b="0" i="0" baseline="0">
              <a:solidFill>
                <a:schemeClr val="dk1"/>
              </a:solidFill>
              <a:effectLst/>
              <a:latin typeface="+mn-lt"/>
              <a:ea typeface="+mn-ea"/>
              <a:cs typeface="+mn-cs"/>
            </a:rPr>
            <a:t>いる一方で</a:t>
          </a:r>
          <a:r>
            <a:rPr kumimoji="1" lang="ja-JP" altLang="ja-JP" sz="1050" b="0" i="0" baseline="0">
              <a:solidFill>
                <a:schemeClr val="dk1"/>
              </a:solidFill>
              <a:effectLst/>
              <a:latin typeface="+mn-lt"/>
              <a:ea typeface="+mn-ea"/>
              <a:cs typeface="+mn-cs"/>
            </a:rPr>
            <a:t>、本市の前年度比率より</a:t>
          </a:r>
          <a:r>
            <a:rPr kumimoji="1" lang="ja-JP" altLang="en-US" sz="1050" b="0" i="0" baseline="0">
              <a:solidFill>
                <a:schemeClr val="dk1"/>
              </a:solidFill>
              <a:effectLst/>
              <a:latin typeface="+mn-lt"/>
              <a:ea typeface="+mn-ea"/>
              <a:cs typeface="+mn-cs"/>
            </a:rPr>
            <a:t>１．１</a:t>
          </a:r>
          <a:r>
            <a:rPr kumimoji="1" lang="ja-JP" altLang="ja-JP" sz="1050" b="0" i="0" baseline="0">
              <a:solidFill>
                <a:schemeClr val="dk1"/>
              </a:solidFill>
              <a:effectLst/>
              <a:latin typeface="+mn-lt"/>
              <a:ea typeface="+mn-ea"/>
              <a:cs typeface="+mn-cs"/>
            </a:rPr>
            <a:t>ポイント悪化している。これは</a:t>
          </a:r>
          <a:r>
            <a:rPr kumimoji="1" lang="en-US" altLang="ja-JP" sz="1050" b="0" i="0" baseline="0">
              <a:solidFill>
                <a:schemeClr val="dk1"/>
              </a:solidFill>
              <a:effectLst/>
              <a:latin typeface="+mn-lt"/>
              <a:ea typeface="+mn-ea"/>
              <a:cs typeface="+mn-cs"/>
            </a:rPr>
            <a:t>H</a:t>
          </a:r>
          <a:r>
            <a:rPr kumimoji="1" lang="ja-JP" altLang="ja-JP" sz="1050" b="0" i="0" baseline="0">
              <a:solidFill>
                <a:schemeClr val="dk1"/>
              </a:solidFill>
              <a:effectLst/>
              <a:latin typeface="+mn-lt"/>
              <a:ea typeface="+mn-ea"/>
              <a:cs typeface="+mn-cs"/>
            </a:rPr>
            <a:t>３０～</a:t>
          </a:r>
          <a:r>
            <a:rPr kumimoji="1" lang="en-US" altLang="ja-JP" sz="1050" b="0" i="0" baseline="0">
              <a:solidFill>
                <a:schemeClr val="dk1"/>
              </a:solidFill>
              <a:effectLst/>
              <a:latin typeface="+mn-lt"/>
              <a:ea typeface="+mn-ea"/>
              <a:cs typeface="+mn-cs"/>
            </a:rPr>
            <a:t>R</a:t>
          </a:r>
          <a:r>
            <a:rPr kumimoji="1" lang="ja-JP" altLang="ja-JP" sz="1050" b="0" i="0" baseline="0">
              <a:solidFill>
                <a:schemeClr val="dk1"/>
              </a:solidFill>
              <a:effectLst/>
              <a:latin typeface="+mn-lt"/>
              <a:ea typeface="+mn-ea"/>
              <a:cs typeface="+mn-cs"/>
            </a:rPr>
            <a:t>３に大型事業整備（火葬施設、市民文化会館、ごみ処理施設）の財源とするための多額の借入を行っており、</a:t>
          </a:r>
          <a:r>
            <a:rPr kumimoji="1" lang="en-US" altLang="ja-JP" sz="1050" b="0" i="0" baseline="0">
              <a:solidFill>
                <a:schemeClr val="dk1"/>
              </a:solidFill>
              <a:effectLst/>
              <a:latin typeface="+mn-lt"/>
              <a:ea typeface="+mn-ea"/>
              <a:cs typeface="+mn-cs"/>
            </a:rPr>
            <a:t>H</a:t>
          </a:r>
          <a:r>
            <a:rPr kumimoji="1" lang="ja-JP" altLang="ja-JP" sz="1050" b="0" i="0" baseline="0">
              <a:solidFill>
                <a:schemeClr val="dk1"/>
              </a:solidFill>
              <a:effectLst/>
              <a:latin typeface="+mn-lt"/>
              <a:ea typeface="+mn-ea"/>
              <a:cs typeface="+mn-cs"/>
            </a:rPr>
            <a:t>３０借入分の元利償還が</a:t>
          </a:r>
          <a:r>
            <a:rPr kumimoji="1" lang="en-US" altLang="ja-JP" sz="1050" b="0" i="0" baseline="0">
              <a:solidFill>
                <a:schemeClr val="dk1"/>
              </a:solidFill>
              <a:effectLst/>
              <a:latin typeface="+mn-lt"/>
              <a:ea typeface="+mn-ea"/>
              <a:cs typeface="+mn-cs"/>
            </a:rPr>
            <a:t>R</a:t>
          </a:r>
          <a:r>
            <a:rPr kumimoji="1" lang="ja-JP" altLang="ja-JP" sz="1050" b="0" i="0" baseline="0">
              <a:solidFill>
                <a:schemeClr val="dk1"/>
              </a:solidFill>
              <a:effectLst/>
              <a:latin typeface="+mn-lt"/>
              <a:ea typeface="+mn-ea"/>
              <a:cs typeface="+mn-cs"/>
            </a:rPr>
            <a:t>４から開始されたため償還終了分との差により元利償還が増加し、単年度比率の悪化となったためである。大型事業最終年度の</a:t>
          </a:r>
          <a:r>
            <a:rPr kumimoji="1" lang="en-US" altLang="ja-JP" sz="1050" b="0" i="0" baseline="0">
              <a:solidFill>
                <a:schemeClr val="dk1"/>
              </a:solidFill>
              <a:effectLst/>
              <a:latin typeface="+mn-lt"/>
              <a:ea typeface="+mn-ea"/>
              <a:cs typeface="+mn-cs"/>
            </a:rPr>
            <a:t>R</a:t>
          </a:r>
          <a:r>
            <a:rPr kumimoji="1" lang="ja-JP" altLang="ja-JP" sz="1050" b="0" i="0" baseline="0">
              <a:solidFill>
                <a:schemeClr val="dk1"/>
              </a:solidFill>
              <a:effectLst/>
              <a:latin typeface="+mn-lt"/>
              <a:ea typeface="+mn-ea"/>
              <a:cs typeface="+mn-cs"/>
            </a:rPr>
            <a:t>３借入分の元金償還が始まる令和７年度までは単年度数値が悪化することが見込まれる。</a:t>
          </a:r>
          <a:endParaRPr lang="ja-JP" altLang="ja-JP" sz="1200">
            <a:effectLst/>
          </a:endParaRPr>
        </a:p>
        <a:p>
          <a:pPr eaLnBrk="1" fontAlgn="auto" latinLnBrk="0" hangingPunct="1"/>
          <a:r>
            <a:rPr kumimoji="1" lang="ja-JP" altLang="ja-JP" sz="1050" b="0" i="0" baseline="0">
              <a:solidFill>
                <a:schemeClr val="dk1"/>
              </a:solidFill>
              <a:effectLst/>
              <a:latin typeface="+mn-lt"/>
              <a:ea typeface="+mn-ea"/>
              <a:cs typeface="+mn-cs"/>
            </a:rPr>
            <a:t>　今後も、市債の借入にあたっては財政効率の高い地方債を活用するなどして、地方債元利償還金に係る財政負担を適正規模に維持するよう努める。</a:t>
          </a:r>
          <a:endParaRPr lang="ja-JP" altLang="ja-JP" sz="12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33867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40450"/>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30339</xdr:rowOff>
    </xdr:from>
    <xdr:to>
      <xdr:col>81</xdr:col>
      <xdr:colOff>44450</xdr:colOff>
      <xdr:row>40</xdr:row>
      <xdr:rowOff>6350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716889"/>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166105</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526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22578</xdr:rowOff>
    </xdr:from>
    <xdr:to>
      <xdr:col>81</xdr:col>
      <xdr:colOff>95250</xdr:colOff>
      <xdr:row>40</xdr:row>
      <xdr:rowOff>124178</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94545</xdr:rowOff>
    </xdr:from>
    <xdr:to>
      <xdr:col>77</xdr:col>
      <xdr:colOff>44450</xdr:colOff>
      <xdr:row>39</xdr:row>
      <xdr:rowOff>30339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096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153811</xdr:rowOff>
    </xdr:from>
    <xdr:to>
      <xdr:col>77</xdr:col>
      <xdr:colOff>95250</xdr:colOff>
      <xdr:row>40</xdr:row>
      <xdr:rowOff>83961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68738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705</xdr:rowOff>
    </xdr:from>
    <xdr:to>
      <xdr:col>72</xdr:col>
      <xdr:colOff>203200</xdr:colOff>
      <xdr:row>38</xdr:row>
      <xdr:rowOff>94545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5158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113595</xdr:rowOff>
    </xdr:from>
    <xdr:to>
      <xdr:col>73</xdr:col>
      <xdr:colOff>44450</xdr:colOff>
      <xdr:row>40</xdr:row>
      <xdr:rowOff>43745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28522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158750</xdr:rowOff>
    </xdr:from>
    <xdr:to>
      <xdr:col>68</xdr:col>
      <xdr:colOff>152400</xdr:colOff>
      <xdr:row>38</xdr:row>
      <xdr:rowOff>705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5024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113595</xdr:rowOff>
    </xdr:from>
    <xdr:to>
      <xdr:col>68</xdr:col>
      <xdr:colOff>203200</xdr:colOff>
      <xdr:row>40</xdr:row>
      <xdr:rowOff>43745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28522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46567</xdr:rowOff>
    </xdr:from>
    <xdr:to>
      <xdr:col>64</xdr:col>
      <xdr:colOff>152400</xdr:colOff>
      <xdr:row>39</xdr:row>
      <xdr:rowOff>148167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73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132944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150989</xdr:rowOff>
    </xdr:from>
    <xdr:to>
      <xdr:col>77</xdr:col>
      <xdr:colOff>95250</xdr:colOff>
      <xdr:row>39</xdr:row>
      <xdr:rowOff>81139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91316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43745</xdr:rowOff>
    </xdr:from>
    <xdr:to>
      <xdr:col>73</xdr:col>
      <xdr:colOff>44450</xdr:colOff>
      <xdr:row>38</xdr:row>
      <xdr:rowOff>145345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155522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121355</xdr:rowOff>
    </xdr:from>
    <xdr:to>
      <xdr:col>68</xdr:col>
      <xdr:colOff>203200</xdr:colOff>
      <xdr:row>38</xdr:row>
      <xdr:rowOff>51505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61682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107950</xdr:rowOff>
    </xdr:from>
    <xdr:to>
      <xdr:col>64</xdr:col>
      <xdr:colOff>152400</xdr:colOff>
      <xdr:row>38</xdr:row>
      <xdr:rowOff>38100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48277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類似団体より</a:t>
          </a:r>
          <a:r>
            <a:rPr kumimoji="1" lang="ja-JP" altLang="en-US" sz="1100" b="0" i="0" baseline="0">
              <a:solidFill>
                <a:schemeClr val="dk1"/>
              </a:solidFill>
              <a:effectLst/>
              <a:latin typeface="+mn-lt"/>
              <a:ea typeface="+mn-ea"/>
              <a:cs typeface="+mn-cs"/>
            </a:rPr>
            <a:t>９．６</a:t>
          </a:r>
          <a:r>
            <a:rPr kumimoji="1" lang="ja-JP" altLang="ja-JP" sz="1100" b="0" i="0" baseline="0">
              <a:solidFill>
                <a:schemeClr val="dk1"/>
              </a:solidFill>
              <a:effectLst/>
              <a:latin typeface="+mn-lt"/>
              <a:ea typeface="+mn-ea"/>
              <a:cs typeface="+mn-cs"/>
            </a:rPr>
            <a:t>ポイント上回っているものの、本市は前年度比率より</a:t>
          </a:r>
          <a:r>
            <a:rPr kumimoji="1" lang="ja-JP" altLang="en-US" sz="1100" b="0" i="0" baseline="0">
              <a:solidFill>
                <a:schemeClr val="dk1"/>
              </a:solidFill>
              <a:effectLst/>
              <a:latin typeface="+mn-lt"/>
              <a:ea typeface="+mn-ea"/>
              <a:cs typeface="+mn-cs"/>
            </a:rPr>
            <a:t>４．２</a:t>
          </a:r>
          <a:r>
            <a:rPr kumimoji="1" lang="ja-JP" altLang="ja-JP" sz="1100" b="0" i="0" baseline="0">
              <a:solidFill>
                <a:schemeClr val="dk1"/>
              </a:solidFill>
              <a:effectLst/>
              <a:latin typeface="+mn-lt"/>
              <a:ea typeface="+mn-ea"/>
              <a:cs typeface="+mn-cs"/>
            </a:rPr>
            <a:t>ポイント減少している。これは、</a:t>
          </a:r>
          <a:r>
            <a:rPr kumimoji="1" lang="ja-JP" altLang="en-US" sz="1100" b="0" i="0" baseline="0">
              <a:solidFill>
                <a:schemeClr val="dk1"/>
              </a:solidFill>
              <a:effectLst/>
              <a:latin typeface="+mn-lt"/>
              <a:ea typeface="+mn-ea"/>
              <a:cs typeface="+mn-cs"/>
            </a:rPr>
            <a:t>大型事業の償還が本格的に始まったことで地方債残高が前年度比２．２ポイント減少したことなどによるものである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今後については、</a:t>
          </a:r>
          <a:r>
            <a:rPr kumimoji="1" lang="ja-JP" altLang="en-US" sz="1100" b="0" i="0" baseline="0">
              <a:solidFill>
                <a:schemeClr val="dk1"/>
              </a:solidFill>
              <a:effectLst/>
              <a:latin typeface="+mn-lt"/>
              <a:ea typeface="+mn-ea"/>
              <a:cs typeface="+mn-cs"/>
            </a:rPr>
            <a:t>財政シミュレーション</a:t>
          </a:r>
          <a:r>
            <a:rPr kumimoji="1" lang="ja-JP" altLang="ja-JP" sz="1100" b="0" i="0" baseline="0">
              <a:solidFill>
                <a:schemeClr val="dk1"/>
              </a:solidFill>
              <a:effectLst/>
              <a:latin typeface="+mn-lt"/>
              <a:ea typeface="+mn-ea"/>
              <a:cs typeface="+mn-cs"/>
            </a:rPr>
            <a:t>に沿った財政運営を行い、新規借り入れの抑制や繰上償還により地方債残高を抑えることで、将来的に安定的な財政運営を目指す。さらに、公債費等義務的経費の削減を中心とする行財政改革を進め、健全な財政運営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164919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62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136996</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90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164919</xdr:rowOff>
    </xdr:from>
    <xdr:to>
      <xdr:col>81</xdr:col>
      <xdr:colOff>133350</xdr:colOff>
      <xdr:row>22</xdr:row>
      <xdr:rowOff>164919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3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135829</xdr:rowOff>
    </xdr:from>
    <xdr:to>
      <xdr:col>81</xdr:col>
      <xdr:colOff>44450</xdr:colOff>
      <xdr:row>15</xdr:row>
      <xdr:rowOff>12640</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6179800" y="2536129"/>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162698</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20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146171</xdr:rowOff>
    </xdr:from>
    <xdr:to>
      <xdr:col>81</xdr:col>
      <xdr:colOff>95250</xdr:colOff>
      <xdr:row>14</xdr:row>
      <xdr:rowOff>76321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37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12640</xdr:rowOff>
    </xdr:from>
    <xdr:to>
      <xdr:col>77</xdr:col>
      <xdr:colOff>44450</xdr:colOff>
      <xdr:row>15</xdr:row>
      <xdr:rowOff>135588</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5290800" y="2584390"/>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38160</xdr:rowOff>
    </xdr:from>
    <xdr:to>
      <xdr:col>77</xdr:col>
      <xdr:colOff>95250</xdr:colOff>
      <xdr:row>13</xdr:row>
      <xdr:rowOff>139760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149937</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5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135588</xdr:rowOff>
    </xdr:from>
    <xdr:to>
      <xdr:col>72</xdr:col>
      <xdr:colOff>203200</xdr:colOff>
      <xdr:row>16</xdr:row>
      <xdr:rowOff>57210</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707338"/>
          <a:ext cx="889000" cy="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79526</xdr:rowOff>
    </xdr:from>
    <xdr:to>
      <xdr:col>73</xdr:col>
      <xdr:colOff>44450</xdr:colOff>
      <xdr:row>14</xdr:row>
      <xdr:rowOff>9676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3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19853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114905</xdr:rowOff>
    </xdr:from>
    <xdr:to>
      <xdr:col>68</xdr:col>
      <xdr:colOff>152400</xdr:colOff>
      <xdr:row>16</xdr:row>
      <xdr:rowOff>57210</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a:off x="13512800" y="2686655"/>
          <a:ext cx="889000" cy="1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80433</xdr:rowOff>
    </xdr:from>
    <xdr:to>
      <xdr:col>68</xdr:col>
      <xdr:colOff>203200</xdr:colOff>
      <xdr:row>15</xdr:row>
      <xdr:rowOff>10583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20760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24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121877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35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85029</xdr:rowOff>
    </xdr:from>
    <xdr:to>
      <xdr:col>81</xdr:col>
      <xdr:colOff>95250</xdr:colOff>
      <xdr:row>15</xdr:row>
      <xdr:rowOff>15179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8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57106</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5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133290</xdr:rowOff>
    </xdr:from>
    <xdr:to>
      <xdr:col>77</xdr:col>
      <xdr:colOff>95250</xdr:colOff>
      <xdr:row>15</xdr:row>
      <xdr:rowOff>63440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53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48217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619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84788</xdr:rowOff>
    </xdr:from>
    <xdr:to>
      <xdr:col>73</xdr:col>
      <xdr:colOff>44450</xdr:colOff>
      <xdr:row>16</xdr:row>
      <xdr:rowOff>14938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6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171165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6410</xdr:rowOff>
    </xdr:from>
    <xdr:to>
      <xdr:col>68</xdr:col>
      <xdr:colOff>203200</xdr:colOff>
      <xdr:row>16</xdr:row>
      <xdr:rowOff>108010</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74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92787</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835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64105</xdr:rowOff>
    </xdr:from>
    <xdr:to>
      <xdr:col>64</xdr:col>
      <xdr:colOff>152400</xdr:colOff>
      <xdr:row>15</xdr:row>
      <xdr:rowOff>165705</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635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150482</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61,536
60,673
77.15
34,252,450
33,693,306
455,358
17,379,364
35,964,903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人件費に係るものは、令和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年度において２５．</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％と全国平均と比較して低い水準となっている。要因としては、定員削減計画が順調に進んだものである。</a:t>
          </a:r>
          <a:endParaRPr lang="ja-JP" altLang="ja-JP" sz="1400">
            <a:effectLst/>
          </a:endParaRPr>
        </a:p>
        <a:p>
          <a:r>
            <a:rPr kumimoji="1" lang="ja-JP" altLang="ja-JP" sz="1100">
              <a:solidFill>
                <a:schemeClr val="dk1"/>
              </a:solidFill>
              <a:effectLst/>
              <a:latin typeface="+mn-lt"/>
              <a:ea typeface="+mn-ea"/>
              <a:cs typeface="+mn-cs"/>
            </a:rPr>
            <a:t>　今後も給与制度の適正化を行うとともに、引き続き定員削減計画を通じて人件費を削減するよう努める。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115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92710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363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69850</xdr:rowOff>
    </xdr:from>
    <xdr:to>
      <xdr:col>19</xdr:col>
      <xdr:colOff>187325</xdr:colOff>
      <xdr:row>37</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47007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4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383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39370</xdr:rowOff>
    </xdr:from>
    <xdr:to>
      <xdr:col>11</xdr:col>
      <xdr:colOff>9525</xdr:colOff>
      <xdr:row>37</xdr:row>
      <xdr:rowOff>130810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830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26670</xdr:rowOff>
    </xdr:from>
    <xdr:to>
      <xdr:col>6</xdr:col>
      <xdr:colOff>171450</xdr:colOff>
      <xdr:row>37</xdr:row>
      <xdr:rowOff>128270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138447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19050</xdr:rowOff>
    </xdr:from>
    <xdr:to>
      <xdr:col>15</xdr:col>
      <xdr:colOff>149225</xdr:colOff>
      <xdr:row>37</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160020</xdr:rowOff>
    </xdr:from>
    <xdr:to>
      <xdr:col>11</xdr:col>
      <xdr:colOff>60325</xdr:colOff>
      <xdr:row>37</xdr:row>
      <xdr:rowOff>90170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74947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エネルギー価格高騰により光熱水費が増加したこと等により、前年度より０．</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ポイント増加し、類似団体と</a:t>
          </a:r>
          <a:r>
            <a:rPr kumimoji="1" lang="ja-JP" altLang="en-US" sz="1100">
              <a:solidFill>
                <a:schemeClr val="dk1"/>
              </a:solidFill>
              <a:effectLst/>
              <a:latin typeface="+mn-lt"/>
              <a:ea typeface="+mn-ea"/>
              <a:cs typeface="+mn-cs"/>
            </a:rPr>
            <a:t>同水準となっている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経常経費節減に向けて、委託料等の内部管理経費について、事務の効率化と創意工夫による改善に努め、施設の維持管理は業務委託の際、費用対効果の検証や、長期継続契約などの活用により契約総額の削減を図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95250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7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67327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95250</xdr:rowOff>
    </xdr:from>
    <xdr:to>
      <xdr:col>82</xdr:col>
      <xdr:colOff>196850</xdr:colOff>
      <xdr:row>21</xdr:row>
      <xdr:rowOff>95250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152400</xdr:rowOff>
    </xdr:from>
    <xdr:to>
      <xdr:col>82</xdr:col>
      <xdr:colOff>107950</xdr:colOff>
      <xdr:row>17</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95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152400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940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158750</xdr:rowOff>
    </xdr:from>
    <xdr:to>
      <xdr:col>73</xdr:col>
      <xdr:colOff>180975</xdr:colOff>
      <xdr:row>16</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30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29227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158750</xdr:rowOff>
    </xdr:from>
    <xdr:to>
      <xdr:col>69</xdr:col>
      <xdr:colOff>92075</xdr:colOff>
      <xdr:row>17</xdr:row>
      <xdr:rowOff>6350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305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120650</xdr:rowOff>
    </xdr:from>
    <xdr:to>
      <xdr:col>69</xdr:col>
      <xdr:colOff>142875</xdr:colOff>
      <xdr:row>16</xdr:row>
      <xdr:rowOff>50800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35577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162577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101600</xdr:rowOff>
    </xdr:from>
    <xdr:to>
      <xdr:col>78</xdr:col>
      <xdr:colOff>120650</xdr:colOff>
      <xdr:row>17</xdr:row>
      <xdr:rowOff>31750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4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41927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6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107950</xdr:rowOff>
    </xdr:from>
    <xdr:to>
      <xdr:col>69</xdr:col>
      <xdr:colOff>142875</xdr:colOff>
      <xdr:row>16</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48277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127000</xdr:rowOff>
    </xdr:from>
    <xdr:to>
      <xdr:col>65</xdr:col>
      <xdr:colOff>53975</xdr:colOff>
      <xdr:row>17</xdr:row>
      <xdr:rowOff>57150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7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41927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障がい者自立支援給付費などが増加し所要額は前年度より</a:t>
          </a:r>
          <a:r>
            <a:rPr kumimoji="1" lang="ja-JP" altLang="en-US" sz="1100">
              <a:solidFill>
                <a:schemeClr val="dk1"/>
              </a:solidFill>
              <a:effectLst/>
              <a:latin typeface="+mn-lt"/>
              <a:ea typeface="+mn-ea"/>
              <a:cs typeface="+mn-cs"/>
            </a:rPr>
            <a:t>１８６</a:t>
          </a:r>
          <a:r>
            <a:rPr kumimoji="1" lang="ja-JP" altLang="ja-JP" sz="1100">
              <a:solidFill>
                <a:schemeClr val="dk1"/>
              </a:solidFill>
              <a:effectLst/>
              <a:latin typeface="+mn-lt"/>
              <a:ea typeface="+mn-ea"/>
              <a:cs typeface="+mn-cs"/>
            </a:rPr>
            <a:t>百万円増加、経常収支比率も１２．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％と前年度比率より０．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ポイント増加した。依然として類似団体平均を上回っている状況が続いている。</a:t>
          </a:r>
          <a:endParaRPr lang="ja-JP" altLang="ja-JP" sz="1400">
            <a:effectLst/>
          </a:endParaRPr>
        </a:p>
        <a:p>
          <a:r>
            <a:rPr kumimoji="1" lang="ja-JP" altLang="ja-JP" sz="1100">
              <a:solidFill>
                <a:schemeClr val="dk1"/>
              </a:solidFill>
              <a:effectLst/>
              <a:latin typeface="+mn-lt"/>
              <a:ea typeface="+mn-ea"/>
              <a:cs typeface="+mn-cs"/>
            </a:rPr>
            <a:t>　今後も、資格審査等を適正に行い、健全な財政運営に努める。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78994</xdr:rowOff>
    </xdr:from>
    <xdr:to>
      <xdr:col>24</xdr:col>
      <xdr:colOff>25400</xdr:colOff>
      <xdr:row>61</xdr:row>
      <xdr:rowOff>124714</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6584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96791</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55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124714</xdr:rowOff>
    </xdr:from>
    <xdr:to>
      <xdr:col>24</xdr:col>
      <xdr:colOff>114300</xdr:colOff>
      <xdr:row>61</xdr:row>
      <xdr:rowOff>124714</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83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165371</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78994</xdr:rowOff>
    </xdr:from>
    <xdr:to>
      <xdr:col>24</xdr:col>
      <xdr:colOff>114300</xdr:colOff>
      <xdr:row>53</xdr:row>
      <xdr:rowOff>78994</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60706</xdr:rowOff>
    </xdr:from>
    <xdr:to>
      <xdr:col>24</xdr:col>
      <xdr:colOff>25400</xdr:colOff>
      <xdr:row>57</xdr:row>
      <xdr:rowOff>97282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8333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140733</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399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124206</xdr:rowOff>
    </xdr:from>
    <xdr:to>
      <xdr:col>24</xdr:col>
      <xdr:colOff>76200</xdr:colOff>
      <xdr:row>56</xdr:row>
      <xdr:rowOff>54356</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51562</xdr:rowOff>
    </xdr:from>
    <xdr:to>
      <xdr:col>19</xdr:col>
      <xdr:colOff>187325</xdr:colOff>
      <xdr:row>57</xdr:row>
      <xdr:rowOff>60706</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8242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96774</xdr:rowOff>
    </xdr:from>
    <xdr:to>
      <xdr:col>20</xdr:col>
      <xdr:colOff>38100</xdr:colOff>
      <xdr:row>56</xdr:row>
      <xdr:rowOff>26924</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52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37101</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95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5842</xdr:rowOff>
    </xdr:from>
    <xdr:to>
      <xdr:col>15</xdr:col>
      <xdr:colOff>98425</xdr:colOff>
      <xdr:row>57</xdr:row>
      <xdr:rowOff>51562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7784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69342</xdr:rowOff>
    </xdr:from>
    <xdr:to>
      <xdr:col>15</xdr:col>
      <xdr:colOff>149225</xdr:colOff>
      <xdr:row>55</xdr:row>
      <xdr:rowOff>170942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99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9669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26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5842</xdr:rowOff>
    </xdr:from>
    <xdr:to>
      <xdr:col>11</xdr:col>
      <xdr:colOff>9525</xdr:colOff>
      <xdr:row>57</xdr:row>
      <xdr:rowOff>60706</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7784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51054</xdr:rowOff>
    </xdr:from>
    <xdr:to>
      <xdr:col>11</xdr:col>
      <xdr:colOff>60325</xdr:colOff>
      <xdr:row>55</xdr:row>
      <xdr:rowOff>152654</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48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162831</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24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151638</xdr:rowOff>
    </xdr:from>
    <xdr:to>
      <xdr:col>6</xdr:col>
      <xdr:colOff>171450</xdr:colOff>
      <xdr:row>56</xdr:row>
      <xdr:rowOff>81788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91965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46482</xdr:rowOff>
    </xdr:from>
    <xdr:to>
      <xdr:col>24</xdr:col>
      <xdr:colOff>76200</xdr:colOff>
      <xdr:row>57</xdr:row>
      <xdr:rowOff>148082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18559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9906</xdr:rowOff>
    </xdr:from>
    <xdr:to>
      <xdr:col>20</xdr:col>
      <xdr:colOff>38100</xdr:colOff>
      <xdr:row>57</xdr:row>
      <xdr:rowOff>111506</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96283</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762</xdr:rowOff>
    </xdr:from>
    <xdr:to>
      <xdr:col>15</xdr:col>
      <xdr:colOff>149225</xdr:colOff>
      <xdr:row>57</xdr:row>
      <xdr:rowOff>102362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7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87139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126492</xdr:rowOff>
    </xdr:from>
    <xdr:to>
      <xdr:col>11</xdr:col>
      <xdr:colOff>60325</xdr:colOff>
      <xdr:row>57</xdr:row>
      <xdr:rowOff>56642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41419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81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9906</xdr:rowOff>
    </xdr:from>
    <xdr:to>
      <xdr:col>6</xdr:col>
      <xdr:colOff>171450</xdr:colOff>
      <xdr:row>57</xdr:row>
      <xdr:rowOff>111506</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96283</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その他に係る経常収支比率が類似団体平均を上回っているが、前年度と比較して０．</a:t>
          </a:r>
          <a:r>
            <a:rPr kumimoji="1" lang="ja-JP" altLang="en-US" sz="1100">
              <a:solidFill>
                <a:schemeClr val="dk1"/>
              </a:solidFill>
              <a:effectLst/>
              <a:latin typeface="+mn-lt"/>
              <a:ea typeface="+mn-ea"/>
              <a:cs typeface="+mn-cs"/>
            </a:rPr>
            <a:t>５ポイント</a:t>
          </a:r>
          <a:r>
            <a:rPr kumimoji="1" lang="ja-JP" altLang="ja-JP" sz="1100">
              <a:solidFill>
                <a:schemeClr val="dk1"/>
              </a:solidFill>
              <a:effectLst/>
              <a:latin typeface="+mn-lt"/>
              <a:ea typeface="+mn-ea"/>
              <a:cs typeface="+mn-cs"/>
            </a:rPr>
            <a:t>の減となっている。</a:t>
          </a:r>
          <a:endParaRPr lang="ja-JP" altLang="ja-JP" sz="1400">
            <a:effectLst/>
          </a:endParaRPr>
        </a:p>
        <a:p>
          <a:r>
            <a:rPr kumimoji="1" lang="ja-JP" altLang="ja-JP" sz="1100">
              <a:solidFill>
                <a:schemeClr val="dk1"/>
              </a:solidFill>
              <a:effectLst/>
              <a:latin typeface="+mn-lt"/>
              <a:ea typeface="+mn-ea"/>
              <a:cs typeface="+mn-cs"/>
            </a:rPr>
            <a:t>　今後も、経常経費の節減を図るとともに、税や使用料、負担金の徴収をより強化すること等により、事業ごとの経営の健全化に努め、普通会計の負担額の軽減を図る。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60</xdr:row>
      <xdr:rowOff>88900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89852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156227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918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73677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57150</xdr:rowOff>
    </xdr:from>
    <xdr:to>
      <xdr:col>82</xdr:col>
      <xdr:colOff>158750</xdr:colOff>
      <xdr:row>56</xdr:row>
      <xdr:rowOff>158750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69850</xdr:rowOff>
    </xdr:from>
    <xdr:to>
      <xdr:col>78</xdr:col>
      <xdr:colOff>69850</xdr:colOff>
      <xdr:row>58</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100139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88900</xdr:rowOff>
    </xdr:from>
    <xdr:to>
      <xdr:col>73</xdr:col>
      <xdr:colOff>180975</xdr:colOff>
      <xdr:row>58</xdr:row>
      <xdr:rowOff>88900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8615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19050</xdr:rowOff>
    </xdr:from>
    <xdr:to>
      <xdr:col>74</xdr:col>
      <xdr:colOff>31750</xdr:colOff>
      <xdr:row>56</xdr:row>
      <xdr:rowOff>120650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88900</xdr:rowOff>
    </xdr:from>
    <xdr:to>
      <xdr:col>69</xdr:col>
      <xdr:colOff>92075</xdr:colOff>
      <xdr:row>57</xdr:row>
      <xdr:rowOff>165100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861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19050</xdr:rowOff>
    </xdr:from>
    <xdr:to>
      <xdr:col>65</xdr:col>
      <xdr:colOff>53975</xdr:colOff>
      <xdr:row>56</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130827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67327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19050</xdr:rowOff>
    </xdr:from>
    <xdr:to>
      <xdr:col>78</xdr:col>
      <xdr:colOff>120650</xdr:colOff>
      <xdr:row>58</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105427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1004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38100</xdr:rowOff>
    </xdr:from>
    <xdr:to>
      <xdr:col>74</xdr:col>
      <xdr:colOff>31750</xdr:colOff>
      <xdr:row>58</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38100</xdr:rowOff>
    </xdr:from>
    <xdr:to>
      <xdr:col>69</xdr:col>
      <xdr:colOff>142875</xdr:colOff>
      <xdr:row>57</xdr:row>
      <xdr:rowOff>139700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81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114300</xdr:rowOff>
    </xdr:from>
    <xdr:to>
      <xdr:col>65</xdr:col>
      <xdr:colOff>53975</xdr:colOff>
      <xdr:row>58</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29227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昨年度比で</a:t>
          </a:r>
          <a:r>
            <a:rPr kumimoji="1" lang="ja-JP" altLang="en-US" sz="1100">
              <a:solidFill>
                <a:schemeClr val="dk1"/>
              </a:solidFill>
              <a:effectLst/>
              <a:latin typeface="+mn-lt"/>
              <a:ea typeface="+mn-ea"/>
              <a:cs typeface="+mn-cs"/>
            </a:rPr>
            <a:t>２０</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しているため前年度より０．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類似団体より</a:t>
          </a:r>
          <a:r>
            <a:rPr kumimoji="1" lang="ja-JP" altLang="en-US" sz="1100">
              <a:solidFill>
                <a:schemeClr val="dk1"/>
              </a:solidFill>
              <a:effectLst/>
              <a:latin typeface="+mn-lt"/>
              <a:ea typeface="+mn-ea"/>
              <a:cs typeface="+mn-cs"/>
            </a:rPr>
            <a:t>２．３</a:t>
          </a:r>
          <a:r>
            <a:rPr kumimoji="1" lang="ja-JP" altLang="ja-JP" sz="1100">
              <a:solidFill>
                <a:schemeClr val="dk1"/>
              </a:solidFill>
              <a:effectLst/>
              <a:latin typeface="+mn-lt"/>
              <a:ea typeface="+mn-ea"/>
              <a:cs typeface="+mn-cs"/>
            </a:rPr>
            <a:t>ポイント下回っている</a:t>
          </a:r>
          <a:r>
            <a:rPr kumimoji="1" lang="ja-JP" altLang="en-US" sz="1100">
              <a:solidFill>
                <a:schemeClr val="dk1"/>
              </a:solidFill>
              <a:effectLst/>
              <a:latin typeface="+mn-lt"/>
              <a:ea typeface="+mn-ea"/>
              <a:cs typeface="+mn-cs"/>
            </a:rPr>
            <a:t>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今後も、補助金の交付にあたっては、十分な審査を行い、適正な運用を行う。</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98425</xdr:rowOff>
    </xdr:from>
    <xdr:to>
      <xdr:col>82</xdr:col>
      <xdr:colOff>107950</xdr:colOff>
      <xdr:row>41</xdr:row>
      <xdr:rowOff>46990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927725"/>
          <a:ext cx="0" cy="1148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13352</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7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98425</xdr:rowOff>
    </xdr:from>
    <xdr:to>
      <xdr:col>82</xdr:col>
      <xdr:colOff>196850</xdr:colOff>
      <xdr:row>34</xdr:row>
      <xdr:rowOff>98425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9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86995</xdr:rowOff>
    </xdr:from>
    <xdr:to>
      <xdr:col>82</xdr:col>
      <xdr:colOff>107950</xdr:colOff>
      <xdr:row>37</xdr:row>
      <xdr:rowOff>121285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4306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139717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83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167640</xdr:rowOff>
    </xdr:from>
    <xdr:to>
      <xdr:col>82</xdr:col>
      <xdr:colOff>158750</xdr:colOff>
      <xdr:row>38</xdr:row>
      <xdr:rowOff>97790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51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98425</xdr:rowOff>
    </xdr:from>
    <xdr:to>
      <xdr:col>78</xdr:col>
      <xdr:colOff>69850</xdr:colOff>
      <xdr:row>37</xdr:row>
      <xdr:rowOff>121285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44207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161925</xdr:rowOff>
    </xdr:from>
    <xdr:to>
      <xdr:col>78</xdr:col>
      <xdr:colOff>120650</xdr:colOff>
      <xdr:row>38</xdr:row>
      <xdr:rowOff>92075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76852</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591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138430</xdr:rowOff>
    </xdr:from>
    <xdr:to>
      <xdr:col>73</xdr:col>
      <xdr:colOff>180975</xdr:colOff>
      <xdr:row>37</xdr:row>
      <xdr:rowOff>98425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3106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139065</xdr:rowOff>
    </xdr:from>
    <xdr:to>
      <xdr:col>74</xdr:col>
      <xdr:colOff>31750</xdr:colOff>
      <xdr:row>38</xdr:row>
      <xdr:rowOff>69215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53992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56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138430</xdr:rowOff>
    </xdr:from>
    <xdr:to>
      <xdr:col>69</xdr:col>
      <xdr:colOff>92075</xdr:colOff>
      <xdr:row>37</xdr:row>
      <xdr:rowOff>6985</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31063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133350</xdr:rowOff>
    </xdr:from>
    <xdr:to>
      <xdr:col>69</xdr:col>
      <xdr:colOff>142875</xdr:colOff>
      <xdr:row>38</xdr:row>
      <xdr:rowOff>63500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127635</xdr:rowOff>
    </xdr:from>
    <xdr:to>
      <xdr:col>65</xdr:col>
      <xdr:colOff>53975</xdr:colOff>
      <xdr:row>38</xdr:row>
      <xdr:rowOff>57785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42562</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36195</xdr:rowOff>
    </xdr:from>
    <xdr:to>
      <xdr:col>82</xdr:col>
      <xdr:colOff>158750</xdr:colOff>
      <xdr:row>37</xdr:row>
      <xdr:rowOff>137795</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52722</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224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70485</xdr:rowOff>
    </xdr:from>
    <xdr:to>
      <xdr:col>78</xdr:col>
      <xdr:colOff>120650</xdr:colOff>
      <xdr:row>38</xdr:row>
      <xdr:rowOff>635</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10812</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183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47625</xdr:rowOff>
    </xdr:from>
    <xdr:to>
      <xdr:col>74</xdr:col>
      <xdr:colOff>31750</xdr:colOff>
      <xdr:row>37</xdr:row>
      <xdr:rowOff>149225</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159402</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16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87630</xdr:rowOff>
    </xdr:from>
    <xdr:to>
      <xdr:col>69</xdr:col>
      <xdr:colOff>142875</xdr:colOff>
      <xdr:row>37</xdr:row>
      <xdr:rowOff>17780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27957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127635</xdr:rowOff>
    </xdr:from>
    <xdr:to>
      <xdr:col>65</xdr:col>
      <xdr:colOff>53975</xdr:colOff>
      <xdr:row>37</xdr:row>
      <xdr:rowOff>57785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9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67962</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68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前年度より０．</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ポイント上昇している理由としては</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３０～</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３に大型事業整備の財源とするための多額の借入を行っており、</a:t>
          </a:r>
          <a:r>
            <a:rPr kumimoji="1" lang="en-US" altLang="ja-JP" sz="1100">
              <a:solidFill>
                <a:schemeClr val="dk1"/>
              </a:solidFill>
              <a:effectLst/>
              <a:latin typeface="+mn-lt"/>
              <a:ea typeface="+mn-ea"/>
              <a:cs typeface="+mn-cs"/>
            </a:rPr>
            <a:t>H</a:t>
          </a:r>
          <a:r>
            <a:rPr kumimoji="1" lang="ja-JP" altLang="ja-JP" sz="1100">
              <a:solidFill>
                <a:schemeClr val="dk1"/>
              </a:solidFill>
              <a:effectLst/>
              <a:latin typeface="+mn-lt"/>
              <a:ea typeface="+mn-ea"/>
              <a:cs typeface="+mn-cs"/>
            </a:rPr>
            <a:t>３０借入分の元利償還が</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４から開始されたためである。大型事業最終年度の</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３借入分の元金償還が始まる令和７年度までは単年度数値が悪化することが見込まれる。今後も地方財政健全化法に基づく、実質公債費比率や将来負担比率などの各種財政指標に常に目配りを行い、地方債の借入にあたっては財政効率の高い地方債を取捨選択するなどして、地方債元利償還金に係る財政負担を抑制する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69850</xdr:rowOff>
    </xdr:from>
    <xdr:to>
      <xdr:col>26</xdr:col>
      <xdr:colOff>184150</xdr:colOff>
      <xdr:row>82</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12700</xdr:rowOff>
    </xdr:from>
    <xdr:to>
      <xdr:col>26</xdr:col>
      <xdr:colOff>184150</xdr:colOff>
      <xdr:row>79</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127000</xdr:rowOff>
    </xdr:from>
    <xdr:to>
      <xdr:col>26</xdr:col>
      <xdr:colOff>184150</xdr:colOff>
      <xdr:row>75</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69850</xdr:rowOff>
    </xdr:from>
    <xdr:to>
      <xdr:col>26</xdr:col>
      <xdr:colOff>184150</xdr:colOff>
      <xdr:row>72</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22225</xdr:rowOff>
    </xdr:from>
    <xdr:to>
      <xdr:col>24</xdr:col>
      <xdr:colOff>25400</xdr:colOff>
      <xdr:row>81</xdr:row>
      <xdr:rowOff>41275</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3807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13352</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41275</xdr:rowOff>
    </xdr:from>
    <xdr:to>
      <xdr:col>24</xdr:col>
      <xdr:colOff>114300</xdr:colOff>
      <xdr:row>81</xdr:row>
      <xdr:rowOff>41275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108602</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8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22225</xdr:rowOff>
    </xdr:from>
    <xdr:to>
      <xdr:col>24</xdr:col>
      <xdr:colOff>114300</xdr:colOff>
      <xdr:row>73</xdr:row>
      <xdr:rowOff>22225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38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117475</xdr:rowOff>
    </xdr:from>
    <xdr:to>
      <xdr:col>24</xdr:col>
      <xdr:colOff>25400</xdr:colOff>
      <xdr:row>77</xdr:row>
      <xdr:rowOff>155575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319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0943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47625</xdr:rowOff>
    </xdr:from>
    <xdr:to>
      <xdr:col>24</xdr:col>
      <xdr:colOff>76200</xdr:colOff>
      <xdr:row>77</xdr:row>
      <xdr:rowOff>149225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88900</xdr:rowOff>
    </xdr:from>
    <xdr:to>
      <xdr:col>19</xdr:col>
      <xdr:colOff>187325</xdr:colOff>
      <xdr:row>77</xdr:row>
      <xdr:rowOff>117475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2905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85725</xdr:rowOff>
    </xdr:from>
    <xdr:to>
      <xdr:col>20</xdr:col>
      <xdr:colOff>38100</xdr:colOff>
      <xdr:row>78</xdr:row>
      <xdr:rowOff>15875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652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98425</xdr:rowOff>
    </xdr:from>
    <xdr:to>
      <xdr:col>15</xdr:col>
      <xdr:colOff>98425</xdr:colOff>
      <xdr:row>77</xdr:row>
      <xdr:rowOff>88900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2862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104775</xdr:rowOff>
    </xdr:from>
    <xdr:to>
      <xdr:col>15</xdr:col>
      <xdr:colOff>149225</xdr:colOff>
      <xdr:row>78</xdr:row>
      <xdr:rowOff>34925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0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19702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92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98425</xdr:rowOff>
    </xdr:from>
    <xdr:to>
      <xdr:col>11</xdr:col>
      <xdr:colOff>9525</xdr:colOff>
      <xdr:row>77</xdr:row>
      <xdr:rowOff>88900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12862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47625</xdr:rowOff>
    </xdr:from>
    <xdr:to>
      <xdr:col>11</xdr:col>
      <xdr:colOff>60325</xdr:colOff>
      <xdr:row>77</xdr:row>
      <xdr:rowOff>149225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134002</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35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104775</xdr:rowOff>
    </xdr:from>
    <xdr:to>
      <xdr:col>24</xdr:col>
      <xdr:colOff>76200</xdr:colOff>
      <xdr:row>78</xdr:row>
      <xdr:rowOff>34925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0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76852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278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66675</xdr:rowOff>
    </xdr:from>
    <xdr:to>
      <xdr:col>20</xdr:col>
      <xdr:colOff>38100</xdr:colOff>
      <xdr:row>77</xdr:row>
      <xdr:rowOff>168275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6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7002</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3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38100</xdr:rowOff>
    </xdr:from>
    <xdr:to>
      <xdr:col>15</xdr:col>
      <xdr:colOff>149225</xdr:colOff>
      <xdr:row>77</xdr:row>
      <xdr:rowOff>139700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149877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47625</xdr:rowOff>
    </xdr:from>
    <xdr:to>
      <xdr:col>11</xdr:col>
      <xdr:colOff>60325</xdr:colOff>
      <xdr:row>76</xdr:row>
      <xdr:rowOff>149225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159402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4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38100</xdr:rowOff>
    </xdr:from>
    <xdr:to>
      <xdr:col>6</xdr:col>
      <xdr:colOff>171450</xdr:colOff>
      <xdr:row>77</xdr:row>
      <xdr:rowOff>139700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124477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ja-JP" altLang="en-US" sz="1100">
              <a:solidFill>
                <a:schemeClr val="dk1"/>
              </a:solidFill>
              <a:effectLst/>
              <a:latin typeface="+mn-lt"/>
              <a:ea typeface="+mn-ea"/>
              <a:cs typeface="+mn-cs"/>
            </a:rPr>
            <a:t>０．１</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しており、類似団体平均より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．８ポイント高い状況にある。</a:t>
          </a:r>
          <a:endParaRPr lang="ja-JP" altLang="ja-JP" sz="1400">
            <a:effectLst/>
          </a:endParaRPr>
        </a:p>
        <a:p>
          <a:r>
            <a:rPr kumimoji="1" lang="ja-JP" altLang="ja-JP" sz="1100">
              <a:solidFill>
                <a:schemeClr val="dk1"/>
              </a:solidFill>
              <a:effectLst/>
              <a:latin typeface="+mn-lt"/>
              <a:ea typeface="+mn-ea"/>
              <a:cs typeface="+mn-cs"/>
            </a:rPr>
            <a:t>　区分ごとの類似団体比較としては、人件費、扶助費、その他は平均を上回っている状況である。</a:t>
          </a:r>
          <a:endParaRPr lang="ja-JP" altLang="ja-JP" sz="1400">
            <a:effectLst/>
          </a:endParaRPr>
        </a:p>
        <a:p>
          <a:r>
            <a:rPr kumimoji="1" lang="ja-JP" altLang="ja-JP" sz="1100">
              <a:solidFill>
                <a:schemeClr val="dk1"/>
              </a:solidFill>
              <a:effectLst/>
              <a:latin typeface="+mn-lt"/>
              <a:ea typeface="+mn-ea"/>
              <a:cs typeface="+mn-cs"/>
            </a:rPr>
            <a:t>　施設老朽化に伴う維持費増加など、今後も厳しい財政状況となることが予想されるが、行財政改革を徹底することで財政基盤の強化を図り、より健全な財政運営を行う。</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96520</xdr:rowOff>
    </xdr:from>
    <xdr:to>
      <xdr:col>82</xdr:col>
      <xdr:colOff>107950</xdr:colOff>
      <xdr:row>81</xdr:row>
      <xdr:rowOff>39370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44092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11447</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18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96520</xdr:rowOff>
    </xdr:from>
    <xdr:to>
      <xdr:col>82</xdr:col>
      <xdr:colOff>196850</xdr:colOff>
      <xdr:row>72</xdr:row>
      <xdr:rowOff>96520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440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73661</xdr:rowOff>
    </xdr:from>
    <xdr:to>
      <xdr:col>82</xdr:col>
      <xdr:colOff>107950</xdr:colOff>
      <xdr:row>76</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03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73677</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276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57150</xdr:rowOff>
    </xdr:from>
    <xdr:to>
      <xdr:col>82</xdr:col>
      <xdr:colOff>158750</xdr:colOff>
      <xdr:row>75</xdr:row>
      <xdr:rowOff>158750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130810</xdr:rowOff>
    </xdr:from>
    <xdr:to>
      <xdr:col>78</xdr:col>
      <xdr:colOff>69850</xdr:colOff>
      <xdr:row>76</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9895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83820</xdr:rowOff>
    </xdr:from>
    <xdr:to>
      <xdr:col>78</xdr:col>
      <xdr:colOff>120650</xdr:colOff>
      <xdr:row>75</xdr:row>
      <xdr:rowOff>13970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277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24147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53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123190</xdr:rowOff>
    </xdr:from>
    <xdr:to>
      <xdr:col>73</xdr:col>
      <xdr:colOff>180975</xdr:colOff>
      <xdr:row>75</xdr:row>
      <xdr:rowOff>130810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893800" y="1263904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163830</xdr:rowOff>
    </xdr:from>
    <xdr:to>
      <xdr:col>74</xdr:col>
      <xdr:colOff>31750</xdr:colOff>
      <xdr:row>74</xdr:row>
      <xdr:rowOff>93980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67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104157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123190</xdr:rowOff>
    </xdr:from>
    <xdr:to>
      <xdr:col>69</xdr:col>
      <xdr:colOff>92075</xdr:colOff>
      <xdr:row>75</xdr:row>
      <xdr:rowOff>115570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639040"/>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137160</xdr:rowOff>
    </xdr:from>
    <xdr:to>
      <xdr:col>69</xdr:col>
      <xdr:colOff>142875</xdr:colOff>
      <xdr:row>73</xdr:row>
      <xdr:rowOff>67310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248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77487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225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68580</xdr:rowOff>
    </xdr:from>
    <xdr:to>
      <xdr:col>65</xdr:col>
      <xdr:colOff>53975</xdr:colOff>
      <xdr:row>74</xdr:row>
      <xdr:rowOff>170180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275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8907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252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166388</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30480</xdr:rowOff>
    </xdr:from>
    <xdr:to>
      <xdr:col>78</xdr:col>
      <xdr:colOff>120650</xdr:colOff>
      <xdr:row>76</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116857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80010</xdr:rowOff>
    </xdr:from>
    <xdr:to>
      <xdr:col>74</xdr:col>
      <xdr:colOff>31750</xdr:colOff>
      <xdr:row>76</xdr:row>
      <xdr:rowOff>10161</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9387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166388</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025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72390</xdr:rowOff>
    </xdr:from>
    <xdr:to>
      <xdr:col>69</xdr:col>
      <xdr:colOff>142875</xdr:colOff>
      <xdr:row>74</xdr:row>
      <xdr:rowOff>2540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158767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74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151147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26556</xdr:rowOff>
    </xdr:from>
    <xdr:to>
      <xdr:col>29</xdr:col>
      <xdr:colOff>127000</xdr:colOff>
      <xdr:row>20</xdr:row>
      <xdr:rowOff>100762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1581"/>
          <a:ext cx="0" cy="14458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72839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4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100762</xdr:rowOff>
    </xdr:from>
    <xdr:to>
      <xdr:col>30</xdr:col>
      <xdr:colOff>25400</xdr:colOff>
      <xdr:row>20</xdr:row>
      <xdr:rowOff>100762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77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26556</xdr:rowOff>
    </xdr:from>
    <xdr:to>
      <xdr:col>30</xdr:col>
      <xdr:colOff>25400</xdr:colOff>
      <xdr:row>12</xdr:row>
      <xdr:rowOff>26556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15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102514</xdr:rowOff>
    </xdr:from>
    <xdr:to>
      <xdr:col>29</xdr:col>
      <xdr:colOff>127000</xdr:colOff>
      <xdr:row>18</xdr:row>
      <xdr:rowOff>127813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3064789"/>
          <a:ext cx="647700" cy="196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157281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140754</xdr:rowOff>
    </xdr:from>
    <xdr:to>
      <xdr:col>29</xdr:col>
      <xdr:colOff>177800</xdr:colOff>
      <xdr:row>17</xdr:row>
      <xdr:rowOff>70904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102514</xdr:rowOff>
    </xdr:from>
    <xdr:to>
      <xdr:col>26</xdr:col>
      <xdr:colOff>50800</xdr:colOff>
      <xdr:row>19</xdr:row>
      <xdr:rowOff>72873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4789"/>
          <a:ext cx="698500" cy="3132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64414</xdr:rowOff>
    </xdr:from>
    <xdr:to>
      <xdr:col>26</xdr:col>
      <xdr:colOff>101600</xdr:colOff>
      <xdr:row>17</xdr:row>
      <xdr:rowOff>166014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6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150791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3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72873</xdr:rowOff>
    </xdr:from>
    <xdr:to>
      <xdr:col>22</xdr:col>
      <xdr:colOff>114300</xdr:colOff>
      <xdr:row>19</xdr:row>
      <xdr:rowOff>93625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78048"/>
          <a:ext cx="698500" cy="20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108369</xdr:rowOff>
    </xdr:from>
    <xdr:to>
      <xdr:col>22</xdr:col>
      <xdr:colOff>165100</xdr:colOff>
      <xdr:row>18</xdr:row>
      <xdr:rowOff>38519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706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48696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9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93625</xdr:rowOff>
    </xdr:from>
    <xdr:to>
      <xdr:col>18</xdr:col>
      <xdr:colOff>177800</xdr:colOff>
      <xdr:row>19</xdr:row>
      <xdr:rowOff>106896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8800"/>
          <a:ext cx="698500" cy="132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122415</xdr:rowOff>
    </xdr:from>
    <xdr:to>
      <xdr:col>19</xdr:col>
      <xdr:colOff>38100</xdr:colOff>
      <xdr:row>18</xdr:row>
      <xdr:rowOff>52565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84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62742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53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77013</xdr:rowOff>
    </xdr:from>
    <xdr:to>
      <xdr:col>29</xdr:col>
      <xdr:colOff>177800</xdr:colOff>
      <xdr:row>19</xdr:row>
      <xdr:rowOff>7163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10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49090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2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51714</xdr:rowOff>
    </xdr:from>
    <xdr:to>
      <xdr:col>26</xdr:col>
      <xdr:colOff>101600</xdr:colOff>
      <xdr:row>17</xdr:row>
      <xdr:rowOff>153314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3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163491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82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22073</xdr:rowOff>
    </xdr:from>
    <xdr:to>
      <xdr:col>22</xdr:col>
      <xdr:colOff>165100</xdr:colOff>
      <xdr:row>19</xdr:row>
      <xdr:rowOff>123673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7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108450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1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42825</xdr:rowOff>
    </xdr:from>
    <xdr:to>
      <xdr:col>19</xdr:col>
      <xdr:colOff>38100</xdr:colOff>
      <xdr:row>19</xdr:row>
      <xdr:rowOff>144425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129202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56096</xdr:rowOff>
    </xdr:from>
    <xdr:to>
      <xdr:col>15</xdr:col>
      <xdr:colOff>101600</xdr:colOff>
      <xdr:row>19</xdr:row>
      <xdr:rowOff>157696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1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142473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4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107798</xdr:rowOff>
    </xdr:from>
    <xdr:to>
      <xdr:col>29</xdr:col>
      <xdr:colOff>127000</xdr:colOff>
      <xdr:row>38</xdr:row>
      <xdr:rowOff>53886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32348"/>
          <a:ext cx="0" cy="1489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25963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9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53886</xdr:rowOff>
    </xdr:from>
    <xdr:to>
      <xdr:col>30</xdr:col>
      <xdr:colOff>25400</xdr:colOff>
      <xdr:row>38</xdr:row>
      <xdr:rowOff>53886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5214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22725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75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107798</xdr:rowOff>
    </xdr:from>
    <xdr:to>
      <xdr:col>30</xdr:col>
      <xdr:colOff>25400</xdr:colOff>
      <xdr:row>33</xdr:row>
      <xdr:rowOff>107798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323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12891</xdr:rowOff>
    </xdr:from>
    <xdr:to>
      <xdr:col>29</xdr:col>
      <xdr:colOff>127000</xdr:colOff>
      <xdr:row>37</xdr:row>
      <xdr:rowOff>97168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137591"/>
          <a:ext cx="647700" cy="84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225772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361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37795</xdr:rowOff>
    </xdr:from>
    <xdr:to>
      <xdr:col>29</xdr:col>
      <xdr:colOff>177800</xdr:colOff>
      <xdr:row>36</xdr:row>
      <xdr:rowOff>139395</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97168</xdr:rowOff>
    </xdr:from>
    <xdr:to>
      <xdr:col>26</xdr:col>
      <xdr:colOff>50800</xdr:colOff>
      <xdr:row>37</xdr:row>
      <xdr:rowOff>187007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21868"/>
          <a:ext cx="698500" cy="89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54597</xdr:rowOff>
    </xdr:from>
    <xdr:to>
      <xdr:col>26</xdr:col>
      <xdr:colOff>101600</xdr:colOff>
      <xdr:row>36</xdr:row>
      <xdr:rowOff>156197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7007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166374</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776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187007</xdr:rowOff>
    </xdr:from>
    <xdr:to>
      <xdr:col>22</xdr:col>
      <xdr:colOff>114300</xdr:colOff>
      <xdr:row>37</xdr:row>
      <xdr:rowOff>333273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11707"/>
          <a:ext cx="698500" cy="146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91211</xdr:rowOff>
    </xdr:from>
    <xdr:to>
      <xdr:col>22</xdr:col>
      <xdr:colOff>165100</xdr:colOff>
      <xdr:row>37</xdr:row>
      <xdr:rowOff>21361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7044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202988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13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333273</xdr:rowOff>
    </xdr:from>
    <xdr:to>
      <xdr:col>18</xdr:col>
      <xdr:colOff>177800</xdr:colOff>
      <xdr:row>38</xdr:row>
      <xdr:rowOff>89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457973"/>
          <a:ext cx="698500" cy="9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137389</xdr:rowOff>
    </xdr:from>
    <xdr:to>
      <xdr:col>19</xdr:col>
      <xdr:colOff>38100</xdr:colOff>
      <xdr:row>37</xdr:row>
      <xdr:rowOff>67539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7090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249166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5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96889</xdr:rowOff>
    </xdr:from>
    <xdr:to>
      <xdr:col>15</xdr:col>
      <xdr:colOff>101600</xdr:colOff>
      <xdr:row>37</xdr:row>
      <xdr:rowOff>198489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72215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37216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9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133541</xdr:rowOff>
    </xdr:from>
    <xdr:to>
      <xdr:col>29</xdr:col>
      <xdr:colOff>177800</xdr:colOff>
      <xdr:row>37</xdr:row>
      <xdr:rowOff>63691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8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105618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5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46368</xdr:rowOff>
    </xdr:from>
    <xdr:to>
      <xdr:col>26</xdr:col>
      <xdr:colOff>101600</xdr:colOff>
      <xdr:row>37</xdr:row>
      <xdr:rowOff>147968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710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132745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57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136207</xdr:rowOff>
    </xdr:from>
    <xdr:to>
      <xdr:col>22</xdr:col>
      <xdr:colOff>165100</xdr:colOff>
      <xdr:row>37</xdr:row>
      <xdr:rowOff>237807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60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222584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4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282473</xdr:rowOff>
    </xdr:from>
    <xdr:to>
      <xdr:col>19</xdr:col>
      <xdr:colOff>38100</xdr:colOff>
      <xdr:row>38</xdr:row>
      <xdr:rowOff>41173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407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25950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9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292189</xdr:rowOff>
    </xdr:from>
    <xdr:to>
      <xdr:col>15</xdr:col>
      <xdr:colOff>101600</xdr:colOff>
      <xdr:row>38</xdr:row>
      <xdr:rowOff>50889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16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35666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5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61,536
60,673
77.15
34,252,450
33,693,306
455,358
17,379,364
35,964,903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41897</xdr:rowOff>
    </xdr:from>
    <xdr:to>
      <xdr:col>24</xdr:col>
      <xdr:colOff>62865</xdr:colOff>
      <xdr:row>39</xdr:row>
      <xdr:rowOff>96189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56847"/>
          <a:ext cx="127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100016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8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96189</xdr:rowOff>
    </xdr:from>
    <xdr:to>
      <xdr:col>24</xdr:col>
      <xdr:colOff>152400</xdr:colOff>
      <xdr:row>39</xdr:row>
      <xdr:rowOff>96189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8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160024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41897</xdr:rowOff>
    </xdr:from>
    <xdr:to>
      <xdr:col>24</xdr:col>
      <xdr:colOff>152400</xdr:colOff>
      <xdr:row>31</xdr:row>
      <xdr:rowOff>41897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56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100266</xdr:rowOff>
    </xdr:from>
    <xdr:to>
      <xdr:col>24</xdr:col>
      <xdr:colOff>63500</xdr:colOff>
      <xdr:row>38</xdr:row>
      <xdr:rowOff>12509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43916"/>
          <a:ext cx="838200" cy="8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74960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75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52083</xdr:rowOff>
    </xdr:from>
    <xdr:to>
      <xdr:col>24</xdr:col>
      <xdr:colOff>114300</xdr:colOff>
      <xdr:row>36</xdr:row>
      <xdr:rowOff>153683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4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12509</xdr:rowOff>
    </xdr:from>
    <xdr:to>
      <xdr:col>19</xdr:col>
      <xdr:colOff>177800</xdr:colOff>
      <xdr:row>38</xdr:row>
      <xdr:rowOff>39471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7609"/>
          <a:ext cx="889000" cy="2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146571</xdr:rowOff>
    </xdr:from>
    <xdr:to>
      <xdr:col>20</xdr:col>
      <xdr:colOff>38100</xdr:colOff>
      <xdr:row>37</xdr:row>
      <xdr:rowOff>76721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8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93248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93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35369</xdr:rowOff>
    </xdr:from>
    <xdr:to>
      <xdr:col>15</xdr:col>
      <xdr:colOff>50800</xdr:colOff>
      <xdr:row>38</xdr:row>
      <xdr:rowOff>39471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550469"/>
          <a:ext cx="889000" cy="4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166941</xdr:rowOff>
    </xdr:from>
    <xdr:to>
      <xdr:col>15</xdr:col>
      <xdr:colOff>101600</xdr:colOff>
      <xdr:row>37</xdr:row>
      <xdr:rowOff>97091</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3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113618</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35369</xdr:rowOff>
    </xdr:from>
    <xdr:to>
      <xdr:col>10</xdr:col>
      <xdr:colOff>114300</xdr:colOff>
      <xdr:row>38</xdr:row>
      <xdr:rowOff>61785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50469"/>
          <a:ext cx="889000" cy="26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10160</xdr:rowOff>
    </xdr:from>
    <xdr:to>
      <xdr:col>10</xdr:col>
      <xdr:colOff>165100</xdr:colOff>
      <xdr:row>37</xdr:row>
      <xdr:rowOff>111760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128287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67335</xdr:rowOff>
    </xdr:from>
    <xdr:to>
      <xdr:col>6</xdr:col>
      <xdr:colOff>38100</xdr:colOff>
      <xdr:row>37</xdr:row>
      <xdr:rowOff>168935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14012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86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49466</xdr:rowOff>
    </xdr:from>
    <xdr:to>
      <xdr:col>24</xdr:col>
      <xdr:colOff>114300</xdr:colOff>
      <xdr:row>37</xdr:row>
      <xdr:rowOff>151066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27893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133159</xdr:rowOff>
    </xdr:from>
    <xdr:to>
      <xdr:col>20</xdr:col>
      <xdr:colOff>38100</xdr:colOff>
      <xdr:row>38</xdr:row>
      <xdr:rowOff>63309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54436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160121</xdr:rowOff>
    </xdr:from>
    <xdr:to>
      <xdr:col>15</xdr:col>
      <xdr:colOff>101600</xdr:colOff>
      <xdr:row>38</xdr:row>
      <xdr:rowOff>90271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5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81398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9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156020</xdr:rowOff>
    </xdr:from>
    <xdr:to>
      <xdr:col>10</xdr:col>
      <xdr:colOff>165100</xdr:colOff>
      <xdr:row>38</xdr:row>
      <xdr:rowOff>86170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9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77296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92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10985</xdr:rowOff>
    </xdr:from>
    <xdr:to>
      <xdr:col>6</xdr:col>
      <xdr:colOff>38100</xdr:colOff>
      <xdr:row>38</xdr:row>
      <xdr:rowOff>112585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2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103712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1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44114</xdr:rowOff>
    </xdr:from>
    <xdr:to>
      <xdr:col>24</xdr:col>
      <xdr:colOff>62865</xdr:colOff>
      <xdr:row>59</xdr:row>
      <xdr:rowOff>67996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16614"/>
          <a:ext cx="1270" cy="1566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71823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67996</xdr:rowOff>
    </xdr:from>
    <xdr:to>
      <xdr:col>24</xdr:col>
      <xdr:colOff>152400</xdr:colOff>
      <xdr:row>59</xdr:row>
      <xdr:rowOff>67996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83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162241</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91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44114</xdr:rowOff>
    </xdr:from>
    <xdr:to>
      <xdr:col>24</xdr:col>
      <xdr:colOff>152400</xdr:colOff>
      <xdr:row>50</xdr:row>
      <xdr:rowOff>44114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16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116001</xdr:rowOff>
    </xdr:from>
    <xdr:to>
      <xdr:col>24</xdr:col>
      <xdr:colOff>63500</xdr:colOff>
      <xdr:row>58</xdr:row>
      <xdr:rowOff>1260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88651"/>
          <a:ext cx="838200" cy="5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29618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45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6741</xdr:rowOff>
    </xdr:from>
    <xdr:to>
      <xdr:col>24</xdr:col>
      <xdr:colOff>114300</xdr:colOff>
      <xdr:row>56</xdr:row>
      <xdr:rowOff>108341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0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129108</xdr:rowOff>
    </xdr:from>
    <xdr:to>
      <xdr:col>19</xdr:col>
      <xdr:colOff>177800</xdr:colOff>
      <xdr:row>58</xdr:row>
      <xdr:rowOff>1260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01758"/>
          <a:ext cx="889000" cy="4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61163</xdr:rowOff>
    </xdr:from>
    <xdr:to>
      <xdr:col>20</xdr:col>
      <xdr:colOff>38100</xdr:colOff>
      <xdr:row>56</xdr:row>
      <xdr:rowOff>162763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6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7840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437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129108</xdr:rowOff>
    </xdr:from>
    <xdr:to>
      <xdr:col>15</xdr:col>
      <xdr:colOff>50800</xdr:colOff>
      <xdr:row>57</xdr:row>
      <xdr:rowOff>163718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1758"/>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54473</xdr:rowOff>
    </xdr:from>
    <xdr:to>
      <xdr:col>15</xdr:col>
      <xdr:colOff>101600</xdr:colOff>
      <xdr:row>56</xdr:row>
      <xdr:rowOff>156073</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55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1150</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43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163718</xdr:rowOff>
    </xdr:from>
    <xdr:to>
      <xdr:col>10</xdr:col>
      <xdr:colOff>114300</xdr:colOff>
      <xdr:row>58</xdr:row>
      <xdr:rowOff>52055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36368"/>
          <a:ext cx="889000" cy="5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107538</xdr:rowOff>
    </xdr:from>
    <xdr:to>
      <xdr:col>10</xdr:col>
      <xdr:colOff>165100</xdr:colOff>
      <xdr:row>57</xdr:row>
      <xdr:rowOff>37688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0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54215</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48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86370</xdr:rowOff>
    </xdr:from>
    <xdr:to>
      <xdr:col>6</xdr:col>
      <xdr:colOff>38100</xdr:colOff>
      <xdr:row>58</xdr:row>
      <xdr:rowOff>16520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33047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3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65201</xdr:rowOff>
    </xdr:from>
    <xdr:to>
      <xdr:col>24</xdr:col>
      <xdr:colOff>114300</xdr:colOff>
      <xdr:row>57</xdr:row>
      <xdr:rowOff>166801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43628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121910</xdr:rowOff>
    </xdr:from>
    <xdr:to>
      <xdr:col>20</xdr:col>
      <xdr:colOff>38100</xdr:colOff>
      <xdr:row>58</xdr:row>
      <xdr:rowOff>52060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9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43187</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87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78308</xdr:rowOff>
    </xdr:from>
    <xdr:to>
      <xdr:col>15</xdr:col>
      <xdr:colOff>101600</xdr:colOff>
      <xdr:row>58</xdr:row>
      <xdr:rowOff>8458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0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171035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943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112918</xdr:rowOff>
    </xdr:from>
    <xdr:to>
      <xdr:col>10</xdr:col>
      <xdr:colOff>165100</xdr:colOff>
      <xdr:row>58</xdr:row>
      <xdr:rowOff>43068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8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34195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78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1255</xdr:rowOff>
    </xdr:from>
    <xdr:to>
      <xdr:col>6</xdr:col>
      <xdr:colOff>38100</xdr:colOff>
      <xdr:row>58</xdr:row>
      <xdr:rowOff>102855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93982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59820</xdr:rowOff>
    </xdr:from>
    <xdr:to>
      <xdr:col>24</xdr:col>
      <xdr:colOff>62865</xdr:colOff>
      <xdr:row>79</xdr:row>
      <xdr:rowOff>37026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32770"/>
          <a:ext cx="1270" cy="1348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40853</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85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37026</xdr:rowOff>
    </xdr:from>
    <xdr:to>
      <xdr:col>24</xdr:col>
      <xdr:colOff>152400</xdr:colOff>
      <xdr:row>79</xdr:row>
      <xdr:rowOff>37026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8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6497</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0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59820</xdr:rowOff>
    </xdr:from>
    <xdr:to>
      <xdr:col>24</xdr:col>
      <xdr:colOff>152400</xdr:colOff>
      <xdr:row>71</xdr:row>
      <xdr:rowOff>59820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3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34479</xdr:rowOff>
    </xdr:from>
    <xdr:to>
      <xdr:col>24</xdr:col>
      <xdr:colOff>63500</xdr:colOff>
      <xdr:row>79</xdr:row>
      <xdr:rowOff>37026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79029"/>
          <a:ext cx="838200" cy="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93783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2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70906</xdr:rowOff>
    </xdr:from>
    <xdr:to>
      <xdr:col>24</xdr:col>
      <xdr:colOff>114300</xdr:colOff>
      <xdr:row>78</xdr:row>
      <xdr:rowOff>1056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7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29352</xdr:rowOff>
    </xdr:from>
    <xdr:to>
      <xdr:col>19</xdr:col>
      <xdr:colOff>177800</xdr:colOff>
      <xdr:row>79</xdr:row>
      <xdr:rowOff>34479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573902"/>
          <a:ext cx="889000" cy="5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115058</xdr:rowOff>
    </xdr:from>
    <xdr:to>
      <xdr:col>20</xdr:col>
      <xdr:colOff>38100</xdr:colOff>
      <xdr:row>78</xdr:row>
      <xdr:rowOff>45208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1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61735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9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19848</xdr:rowOff>
    </xdr:from>
    <xdr:to>
      <xdr:col>15</xdr:col>
      <xdr:colOff>50800</xdr:colOff>
      <xdr:row>79</xdr:row>
      <xdr:rowOff>29352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564398"/>
          <a:ext cx="889000" cy="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97521</xdr:rowOff>
    </xdr:from>
    <xdr:to>
      <xdr:col>15</xdr:col>
      <xdr:colOff>101600</xdr:colOff>
      <xdr:row>78</xdr:row>
      <xdr:rowOff>27671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9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44198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7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14624</xdr:rowOff>
    </xdr:from>
    <xdr:to>
      <xdr:col>10</xdr:col>
      <xdr:colOff>114300</xdr:colOff>
      <xdr:row>79</xdr:row>
      <xdr:rowOff>19848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59174"/>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89357</xdr:rowOff>
    </xdr:from>
    <xdr:to>
      <xdr:col>10</xdr:col>
      <xdr:colOff>165100</xdr:colOff>
      <xdr:row>78</xdr:row>
      <xdr:rowOff>19507</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9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36034</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6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130800</xdr:rowOff>
    </xdr:from>
    <xdr:to>
      <xdr:col>6</xdr:col>
      <xdr:colOff>38100</xdr:colOff>
      <xdr:row>78</xdr:row>
      <xdr:rowOff>60950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3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77477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157676</xdr:rowOff>
    </xdr:from>
    <xdr:to>
      <xdr:col>24</xdr:col>
      <xdr:colOff>114300</xdr:colOff>
      <xdr:row>79</xdr:row>
      <xdr:rowOff>87826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3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72603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45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155129</xdr:rowOff>
    </xdr:from>
    <xdr:to>
      <xdr:col>20</xdr:col>
      <xdr:colOff>38100</xdr:colOff>
      <xdr:row>79</xdr:row>
      <xdr:rowOff>85279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52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76406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62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150002</xdr:rowOff>
    </xdr:from>
    <xdr:to>
      <xdr:col>15</xdr:col>
      <xdr:colOff>101600</xdr:colOff>
      <xdr:row>79</xdr:row>
      <xdr:rowOff>80152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23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71279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61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140498</xdr:rowOff>
    </xdr:from>
    <xdr:to>
      <xdr:col>10</xdr:col>
      <xdr:colOff>165100</xdr:colOff>
      <xdr:row>79</xdr:row>
      <xdr:rowOff>70648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1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61775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60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135274</xdr:rowOff>
    </xdr:from>
    <xdr:to>
      <xdr:col>6</xdr:col>
      <xdr:colOff>38100</xdr:colOff>
      <xdr:row>79</xdr:row>
      <xdr:rowOff>65424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0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56551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601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68461</xdr:rowOff>
    </xdr:from>
    <xdr:to>
      <xdr:col>24</xdr:col>
      <xdr:colOff>62865</xdr:colOff>
      <xdr:row>98</xdr:row>
      <xdr:rowOff>38187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70411"/>
          <a:ext cx="1270" cy="1169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42014</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4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38187</xdr:rowOff>
    </xdr:from>
    <xdr:to>
      <xdr:col>24</xdr:col>
      <xdr:colOff>152400</xdr:colOff>
      <xdr:row>98</xdr:row>
      <xdr:rowOff>38187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40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15138</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45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68461</xdr:rowOff>
    </xdr:from>
    <xdr:to>
      <xdr:col>24</xdr:col>
      <xdr:colOff>152400</xdr:colOff>
      <xdr:row>91</xdr:row>
      <xdr:rowOff>68461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7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75265</xdr:rowOff>
    </xdr:from>
    <xdr:to>
      <xdr:col>24</xdr:col>
      <xdr:colOff>63500</xdr:colOff>
      <xdr:row>95</xdr:row>
      <xdr:rowOff>123766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63015"/>
          <a:ext cx="838200" cy="4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64585</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52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86158</xdr:rowOff>
    </xdr:from>
    <xdr:to>
      <xdr:col>24</xdr:col>
      <xdr:colOff>114300</xdr:colOff>
      <xdr:row>96</xdr:row>
      <xdr:rowOff>16308</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73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114539</xdr:rowOff>
    </xdr:from>
    <xdr:to>
      <xdr:col>19</xdr:col>
      <xdr:colOff>177800</xdr:colOff>
      <xdr:row>95</xdr:row>
      <xdr:rowOff>123766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02289"/>
          <a:ext cx="889000" cy="9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137592</xdr:rowOff>
    </xdr:from>
    <xdr:to>
      <xdr:col>20</xdr:col>
      <xdr:colOff>38100</xdr:colOff>
      <xdr:row>96</xdr:row>
      <xdr:rowOff>67742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58869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114539</xdr:rowOff>
    </xdr:from>
    <xdr:to>
      <xdr:col>15</xdr:col>
      <xdr:colOff>50800</xdr:colOff>
      <xdr:row>96</xdr:row>
      <xdr:rowOff>39390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02289"/>
          <a:ext cx="889000" cy="9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44095</xdr:rowOff>
    </xdr:from>
    <xdr:to>
      <xdr:col>15</xdr:col>
      <xdr:colOff>101600</xdr:colOff>
      <xdr:row>96</xdr:row>
      <xdr:rowOff>145695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0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136822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96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39390</xdr:rowOff>
    </xdr:from>
    <xdr:to>
      <xdr:col>10</xdr:col>
      <xdr:colOff>114300</xdr:colOff>
      <xdr:row>96</xdr:row>
      <xdr:rowOff>64963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98590"/>
          <a:ext cx="889000" cy="2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117232</xdr:rowOff>
    </xdr:from>
    <xdr:to>
      <xdr:col>10</xdr:col>
      <xdr:colOff>165100</xdr:colOff>
      <xdr:row>96</xdr:row>
      <xdr:rowOff>47382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63909</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8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99248</xdr:rowOff>
    </xdr:from>
    <xdr:to>
      <xdr:col>6</xdr:col>
      <xdr:colOff>38100</xdr:colOff>
      <xdr:row>97</xdr:row>
      <xdr:rowOff>29398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20525</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24465</xdr:rowOff>
    </xdr:from>
    <xdr:to>
      <xdr:col>24</xdr:col>
      <xdr:colOff>114300</xdr:colOff>
      <xdr:row>95</xdr:row>
      <xdr:rowOff>126065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1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47342</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63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72966</xdr:rowOff>
    </xdr:from>
    <xdr:to>
      <xdr:col>20</xdr:col>
      <xdr:colOff>38100</xdr:colOff>
      <xdr:row>96</xdr:row>
      <xdr:rowOff>3116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6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19643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35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63739</xdr:rowOff>
    </xdr:from>
    <xdr:to>
      <xdr:col>15</xdr:col>
      <xdr:colOff>101600</xdr:colOff>
      <xdr:row>95</xdr:row>
      <xdr:rowOff>165339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5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10416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2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160040</xdr:rowOff>
    </xdr:from>
    <xdr:to>
      <xdr:col>10</xdr:col>
      <xdr:colOff>165100</xdr:colOff>
      <xdr:row>96</xdr:row>
      <xdr:rowOff>90190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4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81317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54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14163</xdr:rowOff>
    </xdr:from>
    <xdr:to>
      <xdr:col>6</xdr:col>
      <xdr:colOff>38100</xdr:colOff>
      <xdr:row>96</xdr:row>
      <xdr:rowOff>115763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7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132290</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48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11676</xdr:rowOff>
    </xdr:from>
    <xdr:to>
      <xdr:col>54</xdr:col>
      <xdr:colOff>189865</xdr:colOff>
      <xdr:row>37</xdr:row>
      <xdr:rowOff>146939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98076"/>
          <a:ext cx="1270" cy="992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150766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146939</xdr:rowOff>
    </xdr:from>
    <xdr:to>
      <xdr:col>55</xdr:col>
      <xdr:colOff>88900</xdr:colOff>
      <xdr:row>37</xdr:row>
      <xdr:rowOff>146939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129803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27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11676</xdr:rowOff>
    </xdr:from>
    <xdr:to>
      <xdr:col>55</xdr:col>
      <xdr:colOff>88900</xdr:colOff>
      <xdr:row>32</xdr:row>
      <xdr:rowOff>11676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9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27175</xdr:rowOff>
    </xdr:from>
    <xdr:to>
      <xdr:col>55</xdr:col>
      <xdr:colOff>0</xdr:colOff>
      <xdr:row>36</xdr:row>
      <xdr:rowOff>32723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199375"/>
          <a:ext cx="838200" cy="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85633</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14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62756</xdr:rowOff>
    </xdr:from>
    <xdr:to>
      <xdr:col>55</xdr:col>
      <xdr:colOff>50800</xdr:colOff>
      <xdr:row>35</xdr:row>
      <xdr:rowOff>164356</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063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32723</xdr:rowOff>
    </xdr:from>
    <xdr:to>
      <xdr:col>50</xdr:col>
      <xdr:colOff>114300</xdr:colOff>
      <xdr:row>36</xdr:row>
      <xdr:rowOff>116017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204923"/>
          <a:ext cx="889000" cy="8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60462</xdr:rowOff>
    </xdr:from>
    <xdr:to>
      <xdr:col>50</xdr:col>
      <xdr:colOff>165100</xdr:colOff>
      <xdr:row>35</xdr:row>
      <xdr:rowOff>162062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061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7139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836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90269</xdr:rowOff>
    </xdr:from>
    <xdr:to>
      <xdr:col>45</xdr:col>
      <xdr:colOff>177800</xdr:colOff>
      <xdr:row>36</xdr:row>
      <xdr:rowOff>116017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748119"/>
          <a:ext cx="889000" cy="54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63594</xdr:rowOff>
    </xdr:from>
    <xdr:to>
      <xdr:col>46</xdr:col>
      <xdr:colOff>38100</xdr:colOff>
      <xdr:row>35</xdr:row>
      <xdr:rowOff>165194</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06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10271</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5839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27815</xdr:rowOff>
    </xdr:from>
    <xdr:to>
      <xdr:col>41</xdr:col>
      <xdr:colOff>50800</xdr:colOff>
      <xdr:row>33</xdr:row>
      <xdr:rowOff>90269</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342765"/>
          <a:ext cx="889000" cy="405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86888</xdr:rowOff>
    </xdr:from>
    <xdr:to>
      <xdr:col>41</xdr:col>
      <xdr:colOff>101600</xdr:colOff>
      <xdr:row>36</xdr:row>
      <xdr:rowOff>17038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087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8165</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18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127593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44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147825</xdr:rowOff>
    </xdr:from>
    <xdr:to>
      <xdr:col>55</xdr:col>
      <xdr:colOff>50800</xdr:colOff>
      <xdr:row>36</xdr:row>
      <xdr:rowOff>77975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14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126252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1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153373</xdr:rowOff>
    </xdr:from>
    <xdr:to>
      <xdr:col>50</xdr:col>
      <xdr:colOff>165100</xdr:colOff>
      <xdr:row>36</xdr:row>
      <xdr:rowOff>83523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154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74650</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246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65217</xdr:rowOff>
    </xdr:from>
    <xdr:to>
      <xdr:col>46</xdr:col>
      <xdr:colOff>38100</xdr:colOff>
      <xdr:row>36</xdr:row>
      <xdr:rowOff>166817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23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157944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33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39469</xdr:rowOff>
    </xdr:from>
    <xdr:to>
      <xdr:col>41</xdr:col>
      <xdr:colOff>101600</xdr:colOff>
      <xdr:row>33</xdr:row>
      <xdr:rowOff>141069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69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157596</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472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148465</xdr:rowOff>
    </xdr:from>
    <xdr:to>
      <xdr:col>36</xdr:col>
      <xdr:colOff>165100</xdr:colOff>
      <xdr:row>31</xdr:row>
      <xdr:rowOff>78615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29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95142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067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103337</xdr:rowOff>
    </xdr:from>
    <xdr:to>
      <xdr:col>54</xdr:col>
      <xdr:colOff>189865</xdr:colOff>
      <xdr:row>58</xdr:row>
      <xdr:rowOff>46660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7287"/>
          <a:ext cx="1270" cy="1143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50487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46660</xdr:rowOff>
    </xdr:from>
    <xdr:to>
      <xdr:col>55</xdr:col>
      <xdr:colOff>88900</xdr:colOff>
      <xdr:row>58</xdr:row>
      <xdr:rowOff>46660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90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50014</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103337</xdr:rowOff>
    </xdr:from>
    <xdr:to>
      <xdr:col>55</xdr:col>
      <xdr:colOff>88900</xdr:colOff>
      <xdr:row>51</xdr:row>
      <xdr:rowOff>103337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83121</xdr:rowOff>
    </xdr:from>
    <xdr:to>
      <xdr:col>55</xdr:col>
      <xdr:colOff>0</xdr:colOff>
      <xdr:row>56</xdr:row>
      <xdr:rowOff>117877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84321"/>
          <a:ext cx="838200" cy="34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93946</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5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71069</xdr:rowOff>
    </xdr:from>
    <xdr:to>
      <xdr:col>55</xdr:col>
      <xdr:colOff>50800</xdr:colOff>
      <xdr:row>56</xdr:row>
      <xdr:rowOff>1219</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0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83121</xdr:rowOff>
    </xdr:from>
    <xdr:to>
      <xdr:col>50</xdr:col>
      <xdr:colOff>114300</xdr:colOff>
      <xdr:row>56</xdr:row>
      <xdr:rowOff>91687</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684321"/>
          <a:ext cx="889000" cy="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63594</xdr:rowOff>
    </xdr:from>
    <xdr:to>
      <xdr:col>50</xdr:col>
      <xdr:colOff>165100</xdr:colOff>
      <xdr:row>55</xdr:row>
      <xdr:rowOff>165194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49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10271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26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91687</xdr:rowOff>
    </xdr:from>
    <xdr:to>
      <xdr:col>45</xdr:col>
      <xdr:colOff>177800</xdr:colOff>
      <xdr:row>56</xdr:row>
      <xdr:rowOff>97486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692887"/>
          <a:ext cx="889000" cy="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132280</xdr:rowOff>
    </xdr:from>
    <xdr:to>
      <xdr:col>46</xdr:col>
      <xdr:colOff>38100</xdr:colOff>
      <xdr:row>56</xdr:row>
      <xdr:rowOff>62430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6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78957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3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2494</xdr:rowOff>
    </xdr:from>
    <xdr:to>
      <xdr:col>41</xdr:col>
      <xdr:colOff>50800</xdr:colOff>
      <xdr:row>56</xdr:row>
      <xdr:rowOff>97486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432244"/>
          <a:ext cx="889000" cy="26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131793</xdr:rowOff>
    </xdr:from>
    <xdr:to>
      <xdr:col>41</xdr:col>
      <xdr:colOff>101600</xdr:colOff>
      <xdr:row>56</xdr:row>
      <xdr:rowOff>61943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6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78470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3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143543</xdr:rowOff>
    </xdr:from>
    <xdr:to>
      <xdr:col>36</xdr:col>
      <xdr:colOff>165100</xdr:colOff>
      <xdr:row>56</xdr:row>
      <xdr:rowOff>73693</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64820</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67077</xdr:rowOff>
    </xdr:from>
    <xdr:to>
      <xdr:col>55</xdr:col>
      <xdr:colOff>50800</xdr:colOff>
      <xdr:row>56</xdr:row>
      <xdr:rowOff>168677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6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45504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32321</xdr:rowOff>
    </xdr:from>
    <xdr:to>
      <xdr:col>50</xdr:col>
      <xdr:colOff>165100</xdr:colOff>
      <xdr:row>56</xdr:row>
      <xdr:rowOff>133921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3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125048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2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40887</xdr:rowOff>
    </xdr:from>
    <xdr:to>
      <xdr:col>46</xdr:col>
      <xdr:colOff>38100</xdr:colOff>
      <xdr:row>56</xdr:row>
      <xdr:rowOff>142487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133614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46686</xdr:rowOff>
    </xdr:from>
    <xdr:to>
      <xdr:col>41</xdr:col>
      <xdr:colOff>101600</xdr:colOff>
      <xdr:row>56</xdr:row>
      <xdr:rowOff>148286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47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139413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4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123144</xdr:rowOff>
    </xdr:from>
    <xdr:to>
      <xdr:col>36</xdr:col>
      <xdr:colOff>165100</xdr:colOff>
      <xdr:row>55</xdr:row>
      <xdr:rowOff>53294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38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69821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1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13147</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6097"/>
          <a:ext cx="1270" cy="1326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131274</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1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13147</xdr:rowOff>
    </xdr:from>
    <xdr:to>
      <xdr:col>55</xdr:col>
      <xdr:colOff>88900</xdr:colOff>
      <xdr:row>71</xdr:row>
      <xdr:rowOff>13147</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10906</xdr:rowOff>
    </xdr:from>
    <xdr:to>
      <xdr:col>55</xdr:col>
      <xdr:colOff>0</xdr:colOff>
      <xdr:row>78</xdr:row>
      <xdr:rowOff>29606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84006"/>
          <a:ext cx="838200" cy="18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143781</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0025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120904</xdr:rowOff>
    </xdr:from>
    <xdr:to>
      <xdr:col>55</xdr:col>
      <xdr:colOff>50800</xdr:colOff>
      <xdr:row>77</xdr:row>
      <xdr:rowOff>51054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26612</xdr:rowOff>
    </xdr:from>
    <xdr:to>
      <xdr:col>50</xdr:col>
      <xdr:colOff>114300</xdr:colOff>
      <xdr:row>78</xdr:row>
      <xdr:rowOff>29606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399712"/>
          <a:ext cx="889000" cy="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76716</xdr:rowOff>
    </xdr:from>
    <xdr:to>
      <xdr:col>50</xdr:col>
      <xdr:colOff>165100</xdr:colOff>
      <xdr:row>77</xdr:row>
      <xdr:rowOff>6866</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10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23392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2882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162216</xdr:rowOff>
    </xdr:from>
    <xdr:to>
      <xdr:col>45</xdr:col>
      <xdr:colOff>177800</xdr:colOff>
      <xdr:row>78</xdr:row>
      <xdr:rowOff>26612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63866"/>
          <a:ext cx="889000" cy="3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51386</xdr:rowOff>
    </xdr:from>
    <xdr:to>
      <xdr:col>46</xdr:col>
      <xdr:colOff>38100</xdr:colOff>
      <xdr:row>76</xdr:row>
      <xdr:rowOff>152986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08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169514</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85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9513</xdr:rowOff>
    </xdr:from>
    <xdr:to>
      <xdr:col>41</xdr:col>
      <xdr:colOff>50800</xdr:colOff>
      <xdr:row>77</xdr:row>
      <xdr:rowOff>162216</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11163"/>
          <a:ext cx="889000" cy="152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52805</xdr:rowOff>
    </xdr:from>
    <xdr:to>
      <xdr:col>41</xdr:col>
      <xdr:colOff>101600</xdr:colOff>
      <xdr:row>76</xdr:row>
      <xdr:rowOff>154405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08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170931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85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131556</xdr:rowOff>
    </xdr:from>
    <xdr:to>
      <xdr:col>55</xdr:col>
      <xdr:colOff>50800</xdr:colOff>
      <xdr:row>78</xdr:row>
      <xdr:rowOff>61706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33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109983</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31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150256</xdr:rowOff>
    </xdr:from>
    <xdr:to>
      <xdr:col>50</xdr:col>
      <xdr:colOff>165100</xdr:colOff>
      <xdr:row>78</xdr:row>
      <xdr:rowOff>80406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71533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4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147262</xdr:rowOff>
    </xdr:from>
    <xdr:to>
      <xdr:col>46</xdr:col>
      <xdr:colOff>38100</xdr:colOff>
      <xdr:row>78</xdr:row>
      <xdr:rowOff>77412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4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68539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44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111416</xdr:rowOff>
    </xdr:from>
    <xdr:to>
      <xdr:col>41</xdr:col>
      <xdr:colOff>101600</xdr:colOff>
      <xdr:row>78</xdr:row>
      <xdr:rowOff>41566</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1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32693</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40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130163</xdr:rowOff>
    </xdr:from>
    <xdr:to>
      <xdr:col>36</xdr:col>
      <xdr:colOff>165100</xdr:colOff>
      <xdr:row>77</xdr:row>
      <xdr:rowOff>60313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1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51440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2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712</xdr:rowOff>
    </xdr:from>
    <xdr:to>
      <xdr:col>54</xdr:col>
      <xdr:colOff>189865</xdr:colOff>
      <xdr:row>98</xdr:row>
      <xdr:rowOff>103232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431212"/>
          <a:ext cx="1270" cy="1474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107059</xdr:rowOff>
    </xdr:from>
    <xdr:ext cx="534377"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103232</xdr:rowOff>
    </xdr:from>
    <xdr:to>
      <xdr:col>55</xdr:col>
      <xdr:colOff>88900</xdr:colOff>
      <xdr:row>98</xdr:row>
      <xdr:rowOff>103232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05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118839</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20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712</xdr:rowOff>
    </xdr:from>
    <xdr:to>
      <xdr:col>55</xdr:col>
      <xdr:colOff>88900</xdr:colOff>
      <xdr:row>90</xdr:row>
      <xdr:rowOff>712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43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129174</xdr:rowOff>
    </xdr:from>
    <xdr:to>
      <xdr:col>55</xdr:col>
      <xdr:colOff>0</xdr:colOff>
      <xdr:row>96</xdr:row>
      <xdr:rowOff>129729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88374"/>
          <a:ext cx="8382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12870</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3006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161443</xdr:rowOff>
    </xdr:from>
    <xdr:to>
      <xdr:col>55</xdr:col>
      <xdr:colOff>50800</xdr:colOff>
      <xdr:row>96</xdr:row>
      <xdr:rowOff>91593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449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129729</xdr:rowOff>
    </xdr:from>
    <xdr:to>
      <xdr:col>50</xdr:col>
      <xdr:colOff>114300</xdr:colOff>
      <xdr:row>97</xdr:row>
      <xdr:rowOff>7906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88929"/>
          <a:ext cx="889000" cy="4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170107</xdr:rowOff>
    </xdr:from>
    <xdr:to>
      <xdr:col>50</xdr:col>
      <xdr:colOff>165100</xdr:colOff>
      <xdr:row>96</xdr:row>
      <xdr:rowOff>100257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45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116784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233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7906</xdr:rowOff>
    </xdr:from>
    <xdr:to>
      <xdr:col>45</xdr:col>
      <xdr:colOff>177800</xdr:colOff>
      <xdr:row>97</xdr:row>
      <xdr:rowOff>33161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38556"/>
          <a:ext cx="889000" cy="25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109975</xdr:rowOff>
    </xdr:from>
    <xdr:to>
      <xdr:col>46</xdr:col>
      <xdr:colOff>38100</xdr:colOff>
      <xdr:row>97</xdr:row>
      <xdr:rowOff>40125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56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56652</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344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58710</xdr:rowOff>
    </xdr:from>
    <xdr:to>
      <xdr:col>41</xdr:col>
      <xdr:colOff>50800</xdr:colOff>
      <xdr:row>97</xdr:row>
      <xdr:rowOff>33161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346460"/>
          <a:ext cx="889000" cy="317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96628</xdr:rowOff>
    </xdr:from>
    <xdr:to>
      <xdr:col>41</xdr:col>
      <xdr:colOff>101600</xdr:colOff>
      <xdr:row>97</xdr:row>
      <xdr:rowOff>26778</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555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43305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33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118804</xdr:rowOff>
    </xdr:from>
    <xdr:to>
      <xdr:col>36</xdr:col>
      <xdr:colOff>165100</xdr:colOff>
      <xdr:row>97</xdr:row>
      <xdr:rowOff>48954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40081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78374</xdr:rowOff>
    </xdr:from>
    <xdr:to>
      <xdr:col>55</xdr:col>
      <xdr:colOff>50800</xdr:colOff>
      <xdr:row>97</xdr:row>
      <xdr:rowOff>8524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53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56801</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51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78929</xdr:rowOff>
    </xdr:from>
    <xdr:to>
      <xdr:col>50</xdr:col>
      <xdr:colOff>165100</xdr:colOff>
      <xdr:row>97</xdr:row>
      <xdr:rowOff>9079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53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63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128556</xdr:rowOff>
    </xdr:from>
    <xdr:to>
      <xdr:col>46</xdr:col>
      <xdr:colOff>38100</xdr:colOff>
      <xdr:row>97</xdr:row>
      <xdr:rowOff>58706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58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49833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68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153811</xdr:rowOff>
    </xdr:from>
    <xdr:to>
      <xdr:col>41</xdr:col>
      <xdr:colOff>101600</xdr:colOff>
      <xdr:row>97</xdr:row>
      <xdr:rowOff>83961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1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75088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705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7910</xdr:rowOff>
    </xdr:from>
    <xdr:to>
      <xdr:col>36</xdr:col>
      <xdr:colOff>165100</xdr:colOff>
      <xdr:row>95</xdr:row>
      <xdr:rowOff>109510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29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126037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07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136794</xdr:rowOff>
    </xdr:from>
    <xdr:to>
      <xdr:col>85</xdr:col>
      <xdr:colOff>126364</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280294"/>
          <a:ext cx="1269" cy="1505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83471</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05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136794</xdr:rowOff>
    </xdr:from>
    <xdr:to>
      <xdr:col>86</xdr:col>
      <xdr:colOff>25400</xdr:colOff>
      <xdr:row>30</xdr:row>
      <xdr:rowOff>136794</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280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78908</xdr:rowOff>
    </xdr:from>
    <xdr:to>
      <xdr:col>85</xdr:col>
      <xdr:colOff>127000</xdr:colOff>
      <xdr:row>39</xdr:row>
      <xdr:rowOff>97621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765458"/>
          <a:ext cx="838200" cy="18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133576</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772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110699</xdr:rowOff>
    </xdr:from>
    <xdr:to>
      <xdr:col>85</xdr:col>
      <xdr:colOff>177800</xdr:colOff>
      <xdr:row>39</xdr:row>
      <xdr:rowOff>40849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2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65601</xdr:rowOff>
    </xdr:from>
    <xdr:to>
      <xdr:col>81</xdr:col>
      <xdr:colOff>50800</xdr:colOff>
      <xdr:row>39</xdr:row>
      <xdr:rowOff>78908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752151"/>
          <a:ext cx="889000" cy="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125688</xdr:rowOff>
    </xdr:from>
    <xdr:to>
      <xdr:col>81</xdr:col>
      <xdr:colOff>101600</xdr:colOff>
      <xdr:row>39</xdr:row>
      <xdr:rowOff>55838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4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72365</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416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49403</xdr:rowOff>
    </xdr:from>
    <xdr:to>
      <xdr:col>76</xdr:col>
      <xdr:colOff>114300</xdr:colOff>
      <xdr:row>39</xdr:row>
      <xdr:rowOff>65601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735953"/>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101914</xdr:rowOff>
    </xdr:from>
    <xdr:to>
      <xdr:col>76</xdr:col>
      <xdr:colOff>165100</xdr:colOff>
      <xdr:row>39</xdr:row>
      <xdr:rowOff>32064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1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48591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9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49403</xdr:rowOff>
    </xdr:from>
    <xdr:to>
      <xdr:col>71</xdr:col>
      <xdr:colOff>177800</xdr:colOff>
      <xdr:row>39</xdr:row>
      <xdr:rowOff>50677</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2814300" y="6735953"/>
          <a:ext cx="889000" cy="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56749</xdr:rowOff>
    </xdr:from>
    <xdr:to>
      <xdr:col>72</xdr:col>
      <xdr:colOff>38100</xdr:colOff>
      <xdr:row>38</xdr:row>
      <xdr:rowOff>158349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3426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34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92313</xdr:rowOff>
    </xdr:from>
    <xdr:to>
      <xdr:col>67</xdr:col>
      <xdr:colOff>101600</xdr:colOff>
      <xdr:row>39</xdr:row>
      <xdr:rowOff>22463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60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38990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8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46821</xdr:rowOff>
    </xdr:from>
    <xdr:to>
      <xdr:col>85</xdr:col>
      <xdr:colOff>177800</xdr:colOff>
      <xdr:row>39</xdr:row>
      <xdr:rowOff>148421</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7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133198</xdr:rowOff>
    </xdr:from>
    <xdr:ext cx="313932"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648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28108</xdr:rowOff>
    </xdr:from>
    <xdr:to>
      <xdr:col>81</xdr:col>
      <xdr:colOff>101600</xdr:colOff>
      <xdr:row>39</xdr:row>
      <xdr:rowOff>129708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71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120835</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80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14801</xdr:rowOff>
    </xdr:from>
    <xdr:to>
      <xdr:col>76</xdr:col>
      <xdr:colOff>165100</xdr:colOff>
      <xdr:row>39</xdr:row>
      <xdr:rowOff>116401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7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107528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79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170053</xdr:rowOff>
    </xdr:from>
    <xdr:to>
      <xdr:col>72</xdr:col>
      <xdr:colOff>38100</xdr:colOff>
      <xdr:row>39</xdr:row>
      <xdr:rowOff>100203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8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91330</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77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171327</xdr:rowOff>
    </xdr:from>
    <xdr:to>
      <xdr:col>67</xdr:col>
      <xdr:colOff>101600</xdr:colOff>
      <xdr:row>39</xdr:row>
      <xdr:rowOff>101477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8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92604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79428" y="677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11668</xdr:rowOff>
    </xdr:from>
    <xdr:to>
      <xdr:col>85</xdr:col>
      <xdr:colOff>126364</xdr:colOff>
      <xdr:row>78</xdr:row>
      <xdr:rowOff>124662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13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128489</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5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124662</xdr:rowOff>
    </xdr:from>
    <xdr:to>
      <xdr:col>86</xdr:col>
      <xdr:colOff>25400</xdr:colOff>
      <xdr:row>78</xdr:row>
      <xdr:rowOff>124662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497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129795</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78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11668</xdr:rowOff>
    </xdr:from>
    <xdr:to>
      <xdr:col>86</xdr:col>
      <xdr:colOff>25400</xdr:colOff>
      <xdr:row>70</xdr:row>
      <xdr:rowOff>11668</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13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15325</xdr:rowOff>
    </xdr:from>
    <xdr:to>
      <xdr:col>85</xdr:col>
      <xdr:colOff>127000</xdr:colOff>
      <xdr:row>76</xdr:row>
      <xdr:rowOff>86812</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5481300" y="13045525"/>
          <a:ext cx="838200" cy="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22689</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709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171262</xdr:rowOff>
    </xdr:from>
    <xdr:to>
      <xdr:col>85</xdr:col>
      <xdr:colOff>177800</xdr:colOff>
      <xdr:row>75</xdr:row>
      <xdr:rowOff>101412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85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86812</xdr:rowOff>
    </xdr:from>
    <xdr:to>
      <xdr:col>81</xdr:col>
      <xdr:colOff>50800</xdr:colOff>
      <xdr:row>76</xdr:row>
      <xdr:rowOff>111043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3117012"/>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16580</xdr:rowOff>
    </xdr:from>
    <xdr:to>
      <xdr:col>81</xdr:col>
      <xdr:colOff>101600</xdr:colOff>
      <xdr:row>75</xdr:row>
      <xdr:rowOff>118180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87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134707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265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111043</xdr:rowOff>
    </xdr:from>
    <xdr:to>
      <xdr:col>76</xdr:col>
      <xdr:colOff>114300</xdr:colOff>
      <xdr:row>77</xdr:row>
      <xdr:rowOff>352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3703300" y="13141243"/>
          <a:ext cx="8890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34983</xdr:rowOff>
    </xdr:from>
    <xdr:to>
      <xdr:col>76</xdr:col>
      <xdr:colOff>165100</xdr:colOff>
      <xdr:row>75</xdr:row>
      <xdr:rowOff>136583</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2893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153110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266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154640</xdr:rowOff>
    </xdr:from>
    <xdr:to>
      <xdr:col>71</xdr:col>
      <xdr:colOff>177800</xdr:colOff>
      <xdr:row>77</xdr:row>
      <xdr:rowOff>352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814300" y="13184840"/>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34820</xdr:rowOff>
    </xdr:from>
    <xdr:to>
      <xdr:col>72</xdr:col>
      <xdr:colOff>38100</xdr:colOff>
      <xdr:row>75</xdr:row>
      <xdr:rowOff>136420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289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152947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68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164795</xdr:rowOff>
    </xdr:from>
    <xdr:to>
      <xdr:col>67</xdr:col>
      <xdr:colOff>101600</xdr:colOff>
      <xdr:row>76</xdr:row>
      <xdr:rowOff>94945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111472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9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135975</xdr:rowOff>
    </xdr:from>
    <xdr:to>
      <xdr:col>85</xdr:col>
      <xdr:colOff>177800</xdr:colOff>
      <xdr:row>76</xdr:row>
      <xdr:rowOff>66126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99472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114402</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97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36012</xdr:rowOff>
    </xdr:from>
    <xdr:to>
      <xdr:col>81</xdr:col>
      <xdr:colOff>101600</xdr:colOff>
      <xdr:row>76</xdr:row>
      <xdr:rowOff>137612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306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128739</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3158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60243</xdr:rowOff>
    </xdr:from>
    <xdr:to>
      <xdr:col>76</xdr:col>
      <xdr:colOff>165100</xdr:colOff>
      <xdr:row>76</xdr:row>
      <xdr:rowOff>161843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30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152970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31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121002</xdr:rowOff>
    </xdr:from>
    <xdr:to>
      <xdr:col>72</xdr:col>
      <xdr:colOff>38100</xdr:colOff>
      <xdr:row>77</xdr:row>
      <xdr:rowOff>51152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315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42279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324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103840</xdr:rowOff>
    </xdr:from>
    <xdr:to>
      <xdr:col>67</xdr:col>
      <xdr:colOff>101600</xdr:colOff>
      <xdr:row>77</xdr:row>
      <xdr:rowOff>33990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31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25117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3226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106764</xdr:rowOff>
    </xdr:from>
    <xdr:to>
      <xdr:col>85</xdr:col>
      <xdr:colOff>126364</xdr:colOff>
      <xdr:row>98</xdr:row>
      <xdr:rowOff>128115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37264"/>
          <a:ext cx="1269" cy="1392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131942</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3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128115</xdr:rowOff>
    </xdr:from>
    <xdr:to>
      <xdr:col>86</xdr:col>
      <xdr:colOff>25400</xdr:colOff>
      <xdr:row>98</xdr:row>
      <xdr:rowOff>128115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30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53441</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1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106764</xdr:rowOff>
    </xdr:from>
    <xdr:to>
      <xdr:col>86</xdr:col>
      <xdr:colOff>25400</xdr:colOff>
      <xdr:row>90</xdr:row>
      <xdr:rowOff>106764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37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149786</xdr:rowOff>
    </xdr:from>
    <xdr:to>
      <xdr:col>85</xdr:col>
      <xdr:colOff>127000</xdr:colOff>
      <xdr:row>98</xdr:row>
      <xdr:rowOff>37297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5481300" y="16780436"/>
          <a:ext cx="838200" cy="5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46333</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5055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23456</xdr:rowOff>
    </xdr:from>
    <xdr:to>
      <xdr:col>85</xdr:col>
      <xdr:colOff>177800</xdr:colOff>
      <xdr:row>97</xdr:row>
      <xdr:rowOff>125056</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54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90323</xdr:rowOff>
    </xdr:from>
    <xdr:to>
      <xdr:col>81</xdr:col>
      <xdr:colOff>50800</xdr:colOff>
      <xdr:row>97</xdr:row>
      <xdr:rowOff>149786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20973"/>
          <a:ext cx="889000" cy="5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17357</xdr:rowOff>
    </xdr:from>
    <xdr:to>
      <xdr:col>81</xdr:col>
      <xdr:colOff>101600</xdr:colOff>
      <xdr:row>97</xdr:row>
      <xdr:rowOff>118957</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4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135484</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90323</xdr:rowOff>
    </xdr:from>
    <xdr:to>
      <xdr:col>76</xdr:col>
      <xdr:colOff>114300</xdr:colOff>
      <xdr:row>98</xdr:row>
      <xdr:rowOff>31810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20973"/>
          <a:ext cx="889000" cy="11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16069</xdr:rowOff>
    </xdr:from>
    <xdr:to>
      <xdr:col>76</xdr:col>
      <xdr:colOff>165100</xdr:colOff>
      <xdr:row>97</xdr:row>
      <xdr:rowOff>117669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134196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13951</xdr:rowOff>
    </xdr:from>
    <xdr:to>
      <xdr:col>71</xdr:col>
      <xdr:colOff>177800</xdr:colOff>
      <xdr:row>98</xdr:row>
      <xdr:rowOff>31810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816051"/>
          <a:ext cx="889000" cy="17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145473</xdr:rowOff>
    </xdr:from>
    <xdr:to>
      <xdr:col>72</xdr:col>
      <xdr:colOff>38100</xdr:colOff>
      <xdr:row>97</xdr:row>
      <xdr:rowOff>75623</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0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92150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7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157947</xdr:rowOff>
    </xdr:from>
    <xdr:to>
      <xdr:col>85</xdr:col>
      <xdr:colOff>177800</xdr:colOff>
      <xdr:row>98</xdr:row>
      <xdr:rowOff>88097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78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72874</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70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98986</xdr:rowOff>
    </xdr:from>
    <xdr:to>
      <xdr:col>81</xdr:col>
      <xdr:colOff>101600</xdr:colOff>
      <xdr:row>98</xdr:row>
      <xdr:rowOff>29136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2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20263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39523</xdr:rowOff>
    </xdr:from>
    <xdr:to>
      <xdr:col>76</xdr:col>
      <xdr:colOff>165100</xdr:colOff>
      <xdr:row>97</xdr:row>
      <xdr:rowOff>141123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67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132250</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76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152460</xdr:rowOff>
    </xdr:from>
    <xdr:to>
      <xdr:col>72</xdr:col>
      <xdr:colOff>38100</xdr:colOff>
      <xdr:row>98</xdr:row>
      <xdr:rowOff>82610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8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73737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134601</xdr:rowOff>
    </xdr:from>
    <xdr:to>
      <xdr:col>67</xdr:col>
      <xdr:colOff>101600</xdr:colOff>
      <xdr:row>98</xdr:row>
      <xdr:rowOff>64751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6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55878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57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128041</xdr:rowOff>
    </xdr:from>
    <xdr:to>
      <xdr:col>116</xdr:col>
      <xdr:colOff>62864</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71541"/>
          <a:ext cx="1269" cy="1268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74718</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4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128041</xdr:rowOff>
    </xdr:from>
    <xdr:to>
      <xdr:col>116</xdr:col>
      <xdr:colOff>152400</xdr:colOff>
      <xdr:row>30</xdr:row>
      <xdr:rowOff>128041</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7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157359</xdr:rowOff>
    </xdr:from>
    <xdr:to>
      <xdr:col>116</xdr:col>
      <xdr:colOff>63500</xdr:colOff>
      <xdr:row>38</xdr:row>
      <xdr:rowOff>13570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01009"/>
          <a:ext cx="838200" cy="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73144</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0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50267</xdr:rowOff>
    </xdr:from>
    <xdr:to>
      <xdr:col>116</xdr:col>
      <xdr:colOff>114300</xdr:colOff>
      <xdr:row>36</xdr:row>
      <xdr:rowOff>151867</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103067</xdr:rowOff>
    </xdr:from>
    <xdr:to>
      <xdr:col>111</xdr:col>
      <xdr:colOff>177800</xdr:colOff>
      <xdr:row>38</xdr:row>
      <xdr:rowOff>13570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446717"/>
          <a:ext cx="889000" cy="8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16091</xdr:rowOff>
    </xdr:from>
    <xdr:to>
      <xdr:col>112</xdr:col>
      <xdr:colOff>38100</xdr:colOff>
      <xdr:row>36</xdr:row>
      <xdr:rowOff>117691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1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134218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5963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103067</xdr:rowOff>
    </xdr:from>
    <xdr:to>
      <xdr:col>107</xdr:col>
      <xdr:colOff>50800</xdr:colOff>
      <xdr:row>37</xdr:row>
      <xdr:rowOff>122669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446717"/>
          <a:ext cx="889000" cy="1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41923</xdr:rowOff>
    </xdr:from>
    <xdr:to>
      <xdr:col>107</xdr:col>
      <xdr:colOff>101600</xdr:colOff>
      <xdr:row>36</xdr:row>
      <xdr:rowOff>143523</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21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160050</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598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122669</xdr:rowOff>
    </xdr:from>
    <xdr:to>
      <xdr:col>102</xdr:col>
      <xdr:colOff>114300</xdr:colOff>
      <xdr:row>37</xdr:row>
      <xdr:rowOff>123641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466319"/>
          <a:ext cx="889000" cy="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15691</xdr:rowOff>
    </xdr:from>
    <xdr:to>
      <xdr:col>102</xdr:col>
      <xdr:colOff>165100</xdr:colOff>
      <xdr:row>36</xdr:row>
      <xdr:rowOff>117291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1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133818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5963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87986</xdr:rowOff>
    </xdr:from>
    <xdr:to>
      <xdr:col>98</xdr:col>
      <xdr:colOff>38100</xdr:colOff>
      <xdr:row>37</xdr:row>
      <xdr:rowOff>18136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26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34663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0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106559</xdr:rowOff>
    </xdr:from>
    <xdr:to>
      <xdr:col>116</xdr:col>
      <xdr:colOff>114300</xdr:colOff>
      <xdr:row>38</xdr:row>
      <xdr:rowOff>36709</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5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21486</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65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134220</xdr:rowOff>
    </xdr:from>
    <xdr:to>
      <xdr:col>112</xdr:col>
      <xdr:colOff>38100</xdr:colOff>
      <xdr:row>38</xdr:row>
      <xdr:rowOff>64370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7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55497</xdr:rowOff>
    </xdr:from>
    <xdr:ext cx="378565"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4017" y="6570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52267</xdr:rowOff>
    </xdr:from>
    <xdr:to>
      <xdr:col>107</xdr:col>
      <xdr:colOff>101600</xdr:colOff>
      <xdr:row>37</xdr:row>
      <xdr:rowOff>153867</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39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144994</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488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71869</xdr:rowOff>
    </xdr:from>
    <xdr:to>
      <xdr:col>102</xdr:col>
      <xdr:colOff>165100</xdr:colOff>
      <xdr:row>38</xdr:row>
      <xdr:rowOff>2019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41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164596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50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72841</xdr:rowOff>
    </xdr:from>
    <xdr:to>
      <xdr:col>98</xdr:col>
      <xdr:colOff>38100</xdr:colOff>
      <xdr:row>38</xdr:row>
      <xdr:rowOff>2991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41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165568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509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108610</xdr:rowOff>
    </xdr:from>
    <xdr:to>
      <xdr:col>116</xdr:col>
      <xdr:colOff>62864</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9024010"/>
          <a:ext cx="1269" cy="1059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55287</xdr:rowOff>
    </xdr:from>
    <xdr:ext cx="534377"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79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108610</xdr:rowOff>
    </xdr:from>
    <xdr:to>
      <xdr:col>116</xdr:col>
      <xdr:colOff>152400</xdr:colOff>
      <xdr:row>52</xdr:row>
      <xdr:rowOff>108610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902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13970</xdr:rowOff>
    </xdr:from>
    <xdr:to>
      <xdr:col>116</xdr:col>
      <xdr:colOff>63500</xdr:colOff>
      <xdr:row>57</xdr:row>
      <xdr:rowOff>17902</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9786620"/>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131299</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561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108422</xdr:rowOff>
    </xdr:from>
    <xdr:to>
      <xdr:col>116</xdr:col>
      <xdr:colOff>114300</xdr:colOff>
      <xdr:row>57</xdr:row>
      <xdr:rowOff>38572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970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17902</xdr:rowOff>
    </xdr:from>
    <xdr:to>
      <xdr:col>111</xdr:col>
      <xdr:colOff>177800</xdr:colOff>
      <xdr:row>57</xdr:row>
      <xdr:rowOff>21148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9790552"/>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109062</xdr:rowOff>
    </xdr:from>
    <xdr:to>
      <xdr:col>112</xdr:col>
      <xdr:colOff>38100</xdr:colOff>
      <xdr:row>57</xdr:row>
      <xdr:rowOff>39212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9710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55739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48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21148</xdr:rowOff>
    </xdr:from>
    <xdr:to>
      <xdr:col>107</xdr:col>
      <xdr:colOff>50800</xdr:colOff>
      <xdr:row>57</xdr:row>
      <xdr:rowOff>25263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19545300" y="9793798"/>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127305</xdr:rowOff>
    </xdr:from>
    <xdr:to>
      <xdr:col>107</xdr:col>
      <xdr:colOff>101600</xdr:colOff>
      <xdr:row>57</xdr:row>
      <xdr:rowOff>57455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972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73982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503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25263</xdr:rowOff>
    </xdr:from>
    <xdr:to>
      <xdr:col>102</xdr:col>
      <xdr:colOff>114300</xdr:colOff>
      <xdr:row>57</xdr:row>
      <xdr:rowOff>29880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8656300" y="9797913"/>
          <a:ext cx="889000" cy="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107462</xdr:rowOff>
    </xdr:from>
    <xdr:to>
      <xdr:col>102</xdr:col>
      <xdr:colOff>165100</xdr:colOff>
      <xdr:row>57</xdr:row>
      <xdr:rowOff>37612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9708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54139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483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134620</xdr:rowOff>
    </xdr:from>
    <xdr:to>
      <xdr:col>116</xdr:col>
      <xdr:colOff>114300</xdr:colOff>
      <xdr:row>57</xdr:row>
      <xdr:rowOff>64770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97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113047</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971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138552</xdr:rowOff>
    </xdr:from>
    <xdr:to>
      <xdr:col>112</xdr:col>
      <xdr:colOff>38100</xdr:colOff>
      <xdr:row>57</xdr:row>
      <xdr:rowOff>68702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97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59829</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9832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141798</xdr:rowOff>
    </xdr:from>
    <xdr:to>
      <xdr:col>107</xdr:col>
      <xdr:colOff>101600</xdr:colOff>
      <xdr:row>57</xdr:row>
      <xdr:rowOff>71948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974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63075</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983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145913</xdr:rowOff>
    </xdr:from>
    <xdr:to>
      <xdr:col>102</xdr:col>
      <xdr:colOff>165100</xdr:colOff>
      <xdr:row>57</xdr:row>
      <xdr:rowOff>76063</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974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67190</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83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150530</xdr:rowOff>
    </xdr:from>
    <xdr:to>
      <xdr:col>98</xdr:col>
      <xdr:colOff>38100</xdr:colOff>
      <xdr:row>57</xdr:row>
      <xdr:rowOff>80680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97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97207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526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132804</xdr:rowOff>
    </xdr:from>
    <xdr:to>
      <xdr:col>116</xdr:col>
      <xdr:colOff>62864</xdr:colOff>
      <xdr:row>78</xdr:row>
      <xdr:rowOff>74244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134304"/>
          <a:ext cx="1269" cy="131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78071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74244</xdr:rowOff>
    </xdr:from>
    <xdr:to>
      <xdr:col>116</xdr:col>
      <xdr:colOff>152400</xdr:colOff>
      <xdr:row>78</xdr:row>
      <xdr:rowOff>74244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4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79481</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132804</xdr:rowOff>
    </xdr:from>
    <xdr:to>
      <xdr:col>116</xdr:col>
      <xdr:colOff>152400</xdr:colOff>
      <xdr:row>70</xdr:row>
      <xdr:rowOff>132804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1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80149</xdr:rowOff>
    </xdr:from>
    <xdr:to>
      <xdr:col>116</xdr:col>
      <xdr:colOff>63500</xdr:colOff>
      <xdr:row>74</xdr:row>
      <xdr:rowOff>121945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767449"/>
          <a:ext cx="838200" cy="4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113581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800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135154</xdr:rowOff>
    </xdr:from>
    <xdr:to>
      <xdr:col>116</xdr:col>
      <xdr:colOff>114300</xdr:colOff>
      <xdr:row>75</xdr:row>
      <xdr:rowOff>65304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82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121945</xdr:rowOff>
    </xdr:from>
    <xdr:to>
      <xdr:col>111</xdr:col>
      <xdr:colOff>177800</xdr:colOff>
      <xdr:row>74</xdr:row>
      <xdr:rowOff>151854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809245"/>
          <a:ext cx="889000" cy="29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161442</xdr:rowOff>
    </xdr:from>
    <xdr:to>
      <xdr:col>112</xdr:col>
      <xdr:colOff>38100</xdr:colOff>
      <xdr:row>75</xdr:row>
      <xdr:rowOff>91592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848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82719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9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151854</xdr:rowOff>
    </xdr:from>
    <xdr:to>
      <xdr:col>107</xdr:col>
      <xdr:colOff>50800</xdr:colOff>
      <xdr:row>75</xdr:row>
      <xdr:rowOff>48146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839154"/>
          <a:ext cx="889000" cy="6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59639</xdr:rowOff>
    </xdr:from>
    <xdr:to>
      <xdr:col>107</xdr:col>
      <xdr:colOff>101600</xdr:colOff>
      <xdr:row>75</xdr:row>
      <xdr:rowOff>161240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918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152367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011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48146</xdr:rowOff>
    </xdr:from>
    <xdr:to>
      <xdr:col>102</xdr:col>
      <xdr:colOff>114300</xdr:colOff>
      <xdr:row>75</xdr:row>
      <xdr:rowOff>69710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906896"/>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86843</xdr:rowOff>
    </xdr:from>
    <xdr:to>
      <xdr:col>102</xdr:col>
      <xdr:colOff>165100</xdr:colOff>
      <xdr:row>76</xdr:row>
      <xdr:rowOff>16993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94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8120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0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25197</xdr:rowOff>
    </xdr:from>
    <xdr:to>
      <xdr:col>98</xdr:col>
      <xdr:colOff>38100</xdr:colOff>
      <xdr:row>76</xdr:row>
      <xdr:rowOff>126797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05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117924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31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29349</xdr:rowOff>
    </xdr:from>
    <xdr:to>
      <xdr:col>116</xdr:col>
      <xdr:colOff>114300</xdr:colOff>
      <xdr:row>74</xdr:row>
      <xdr:rowOff>130949</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52226</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56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71145</xdr:rowOff>
    </xdr:from>
    <xdr:to>
      <xdr:col>112</xdr:col>
      <xdr:colOff>38100</xdr:colOff>
      <xdr:row>75</xdr:row>
      <xdr:rowOff>1295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7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17822</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53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101054</xdr:rowOff>
    </xdr:from>
    <xdr:to>
      <xdr:col>107</xdr:col>
      <xdr:colOff>101600</xdr:colOff>
      <xdr:row>75</xdr:row>
      <xdr:rowOff>31204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8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47731</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56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168796</xdr:rowOff>
    </xdr:from>
    <xdr:to>
      <xdr:col>102</xdr:col>
      <xdr:colOff>165100</xdr:colOff>
      <xdr:row>75</xdr:row>
      <xdr:rowOff>98946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85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115473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3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18910</xdr:rowOff>
    </xdr:from>
    <xdr:to>
      <xdr:col>98</xdr:col>
      <xdr:colOff>38100</xdr:colOff>
      <xdr:row>75</xdr:row>
      <xdr:rowOff>120510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137037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65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扶助費は、住民一人当たり</a:t>
          </a:r>
          <a:r>
            <a:rPr kumimoji="1" lang="ja-JP" altLang="en-US" sz="1100">
              <a:solidFill>
                <a:schemeClr val="dk1"/>
              </a:solidFill>
              <a:effectLst/>
              <a:latin typeface="+mn-lt"/>
              <a:ea typeface="+mn-ea"/>
              <a:cs typeface="+mn-cs"/>
            </a:rPr>
            <a:t>１３５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９５６</a:t>
          </a:r>
          <a:r>
            <a:rPr kumimoji="1" lang="ja-JP" altLang="ja-JP" sz="1100">
              <a:solidFill>
                <a:schemeClr val="dk1"/>
              </a:solidFill>
              <a:effectLst/>
              <a:latin typeface="+mn-lt"/>
              <a:ea typeface="+mn-ea"/>
              <a:cs typeface="+mn-cs"/>
            </a:rPr>
            <a:t>円で、前年度決算と比較すると</a:t>
          </a:r>
          <a:r>
            <a:rPr kumimoji="1" lang="ja-JP" altLang="en-US" sz="1100">
              <a:solidFill>
                <a:schemeClr val="dk1"/>
              </a:solidFill>
              <a:effectLst/>
              <a:latin typeface="+mn-lt"/>
              <a:ea typeface="+mn-ea"/>
              <a:cs typeface="+mn-cs"/>
            </a:rPr>
            <a:t>６，３６５円の増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、類似団体と比較すると一人当たりのコストが高い状況となっている。これは生活保護費が多額であること、障がい者自立支援事業の介護給付費・訓練等給付費などが高額であること等によるものである。</a:t>
          </a:r>
          <a:endParaRPr lang="ja-JP" altLang="ja-JP" sz="1400">
            <a:effectLst/>
          </a:endParaRPr>
        </a:p>
        <a:p>
          <a:r>
            <a:rPr kumimoji="1" lang="ja-JP" altLang="ja-JP" sz="1100">
              <a:solidFill>
                <a:schemeClr val="dk1"/>
              </a:solidFill>
              <a:effectLst/>
              <a:latin typeface="+mn-lt"/>
              <a:ea typeface="+mn-ea"/>
              <a:cs typeface="+mn-cs"/>
            </a:rPr>
            <a:t>　補助費等は、住民一人当たり６９，</a:t>
          </a:r>
          <a:r>
            <a:rPr kumimoji="1" lang="ja-JP" altLang="en-US" sz="1100">
              <a:solidFill>
                <a:schemeClr val="dk1"/>
              </a:solidFill>
              <a:effectLst/>
              <a:latin typeface="+mn-lt"/>
              <a:ea typeface="+mn-ea"/>
              <a:cs typeface="+mn-cs"/>
            </a:rPr>
            <a:t>７６７</a:t>
          </a:r>
          <a:r>
            <a:rPr kumimoji="1" lang="ja-JP" altLang="ja-JP" sz="1100">
              <a:solidFill>
                <a:schemeClr val="dk1"/>
              </a:solidFill>
              <a:effectLst/>
              <a:latin typeface="+mn-lt"/>
              <a:ea typeface="+mn-ea"/>
              <a:cs typeface="+mn-cs"/>
            </a:rPr>
            <a:t>円で、前年度決算と比較する</a:t>
          </a:r>
          <a:r>
            <a:rPr kumimoji="1" lang="ja-JP" altLang="en-US" sz="1100">
              <a:solidFill>
                <a:schemeClr val="dk1"/>
              </a:solidFill>
              <a:effectLst/>
              <a:latin typeface="+mn-lt"/>
              <a:ea typeface="+mn-ea"/>
              <a:cs typeface="+mn-cs"/>
            </a:rPr>
            <a:t>と７２８円の</a:t>
          </a:r>
          <a:r>
            <a:rPr kumimoji="1" lang="ja-JP" altLang="ja-JP" sz="1100">
              <a:solidFill>
                <a:schemeClr val="dk1"/>
              </a:solidFill>
              <a:effectLst/>
              <a:latin typeface="+mn-lt"/>
              <a:ea typeface="+mn-ea"/>
              <a:cs typeface="+mn-cs"/>
            </a:rPr>
            <a:t>増となっているが、類似団体を下回っている。　</a:t>
          </a:r>
          <a:endParaRPr lang="ja-JP" altLang="ja-JP" sz="1400">
            <a:effectLst/>
          </a:endParaRPr>
        </a:p>
        <a:p>
          <a:r>
            <a:rPr kumimoji="1" lang="ja-JP" altLang="ja-JP" sz="1100">
              <a:solidFill>
                <a:schemeClr val="dk1"/>
              </a:solidFill>
              <a:effectLst/>
              <a:latin typeface="+mn-lt"/>
              <a:ea typeface="+mn-ea"/>
              <a:cs typeface="+mn-cs"/>
            </a:rPr>
            <a:t>　積立金は、住民一人当たり１</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１９９</a:t>
          </a:r>
          <a:r>
            <a:rPr kumimoji="1" lang="ja-JP" altLang="ja-JP" sz="1100">
              <a:solidFill>
                <a:schemeClr val="dk1"/>
              </a:solidFill>
              <a:effectLst/>
              <a:latin typeface="+mn-lt"/>
              <a:ea typeface="+mn-ea"/>
              <a:cs typeface="+mn-cs"/>
            </a:rPr>
            <a:t>円で、前年度決算と比較すると６，</a:t>
          </a:r>
          <a:r>
            <a:rPr kumimoji="1" lang="ja-JP" altLang="en-US" sz="1100">
              <a:solidFill>
                <a:schemeClr val="dk1"/>
              </a:solidFill>
              <a:effectLst/>
              <a:latin typeface="+mn-lt"/>
              <a:ea typeface="+mn-ea"/>
              <a:cs typeface="+mn-cs"/>
            </a:rPr>
            <a:t>４４８</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の減</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ふるさと元気応援基金</a:t>
          </a:r>
          <a:r>
            <a:rPr kumimoji="1" lang="ja-JP" altLang="ja-JP" sz="1100">
              <a:solidFill>
                <a:schemeClr val="dk1"/>
              </a:solidFill>
              <a:effectLst/>
              <a:latin typeface="+mn-lt"/>
              <a:ea typeface="+mn-ea"/>
              <a:cs typeface="+mn-cs"/>
            </a:rPr>
            <a:t>等への積立額の減によるものである。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福岡県柳川市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61,536
60,673
77.15
34,252,450
33,693,306
455,358
17,379,364
35,964,903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19.4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101981</xdr:rowOff>
    </xdr:from>
    <xdr:to>
      <xdr:col>24</xdr:col>
      <xdr:colOff>62865</xdr:colOff>
      <xdr:row>38</xdr:row>
      <xdr:rowOff>59690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931"/>
          <a:ext cx="1270" cy="1157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63517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59690</xdr:rowOff>
    </xdr:from>
    <xdr:to>
      <xdr:col>24</xdr:col>
      <xdr:colOff>152400</xdr:colOff>
      <xdr:row>38</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4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48658</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101981</xdr:rowOff>
    </xdr:from>
    <xdr:to>
      <xdr:col>24</xdr:col>
      <xdr:colOff>152400</xdr:colOff>
      <xdr:row>31</xdr:row>
      <xdr:rowOff>101981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53975</xdr:rowOff>
    </xdr:from>
    <xdr:to>
      <xdr:col>24</xdr:col>
      <xdr:colOff>63500</xdr:colOff>
      <xdr:row>36</xdr:row>
      <xdr:rowOff>70739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26175"/>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109491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38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86614</xdr:rowOff>
    </xdr:from>
    <xdr:to>
      <xdr:col>24</xdr:col>
      <xdr:colOff>114300</xdr:colOff>
      <xdr:row>36</xdr:row>
      <xdr:rowOff>16764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70739</xdr:rowOff>
    </xdr:from>
    <xdr:to>
      <xdr:col>19</xdr:col>
      <xdr:colOff>177800</xdr:colOff>
      <xdr:row>36</xdr:row>
      <xdr:rowOff>87122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42939"/>
          <a:ext cx="889000" cy="1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116713</xdr:rowOff>
    </xdr:from>
    <xdr:to>
      <xdr:col>20</xdr:col>
      <xdr:colOff>38100</xdr:colOff>
      <xdr:row>36</xdr:row>
      <xdr:rowOff>46863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1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63390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9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26543</xdr:rowOff>
    </xdr:from>
    <xdr:to>
      <xdr:col>15</xdr:col>
      <xdr:colOff>50800</xdr:colOff>
      <xdr:row>36</xdr:row>
      <xdr:rowOff>87122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98743"/>
          <a:ext cx="889000" cy="6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148336</xdr:rowOff>
    </xdr:from>
    <xdr:to>
      <xdr:col>15</xdr:col>
      <xdr:colOff>101600</xdr:colOff>
      <xdr:row>36</xdr:row>
      <xdr:rowOff>78486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95013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4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26543</xdr:rowOff>
    </xdr:from>
    <xdr:to>
      <xdr:col>10</xdr:col>
      <xdr:colOff>114300</xdr:colOff>
      <xdr:row>36</xdr:row>
      <xdr:rowOff>43307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98743"/>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168148</xdr:rowOff>
    </xdr:from>
    <xdr:to>
      <xdr:col>10</xdr:col>
      <xdr:colOff>165100</xdr:colOff>
      <xdr:row>36</xdr:row>
      <xdr:rowOff>98298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6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89425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151765</xdr:rowOff>
    </xdr:from>
    <xdr:to>
      <xdr:col>6</xdr:col>
      <xdr:colOff>38100</xdr:colOff>
      <xdr:row>36</xdr:row>
      <xdr:rowOff>81915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98442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3175</xdr:rowOff>
    </xdr:from>
    <xdr:to>
      <xdr:col>24</xdr:col>
      <xdr:colOff>114300</xdr:colOff>
      <xdr:row>36</xdr:row>
      <xdr:rowOff>104775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153052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53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19939</xdr:rowOff>
    </xdr:from>
    <xdr:to>
      <xdr:col>20</xdr:col>
      <xdr:colOff>38100</xdr:colOff>
      <xdr:row>36</xdr:row>
      <xdr:rowOff>121539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112666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8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36322</xdr:rowOff>
    </xdr:from>
    <xdr:to>
      <xdr:col>15</xdr:col>
      <xdr:colOff>101600</xdr:colOff>
      <xdr:row>36</xdr:row>
      <xdr:rowOff>137922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8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129049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147193</xdr:rowOff>
    </xdr:from>
    <xdr:to>
      <xdr:col>10</xdr:col>
      <xdr:colOff>165100</xdr:colOff>
      <xdr:row>36</xdr:row>
      <xdr:rowOff>77343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93870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163957</xdr:rowOff>
    </xdr:from>
    <xdr:to>
      <xdr:col>6</xdr:col>
      <xdr:colOff>38100</xdr:colOff>
      <xdr:row>36</xdr:row>
      <xdr:rowOff>94107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85234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6728</xdr:rowOff>
    </xdr:from>
    <xdr:to>
      <xdr:col>24</xdr:col>
      <xdr:colOff>62865</xdr:colOff>
      <xdr:row>57</xdr:row>
      <xdr:rowOff>140724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50678"/>
          <a:ext cx="1270" cy="1162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144551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140724</xdr:rowOff>
    </xdr:from>
    <xdr:to>
      <xdr:col>24</xdr:col>
      <xdr:colOff>152400</xdr:colOff>
      <xdr:row>57</xdr:row>
      <xdr:rowOff>140724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1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124855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25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291,584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6728</xdr:rowOff>
    </xdr:from>
    <xdr:to>
      <xdr:col>24</xdr:col>
      <xdr:colOff>152400</xdr:colOff>
      <xdr:row>51</xdr:row>
      <xdr:rowOff>6728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50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16663</xdr:rowOff>
    </xdr:from>
    <xdr:to>
      <xdr:col>24</xdr:col>
      <xdr:colOff>63500</xdr:colOff>
      <xdr:row>57</xdr:row>
      <xdr:rowOff>45471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89313"/>
          <a:ext cx="838200" cy="2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5254</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35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153827</xdr:rowOff>
    </xdr:from>
    <xdr:to>
      <xdr:col>24</xdr:col>
      <xdr:colOff>114300</xdr:colOff>
      <xdr:row>56</xdr:row>
      <xdr:rowOff>83977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8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144958</xdr:rowOff>
    </xdr:from>
    <xdr:to>
      <xdr:col>19</xdr:col>
      <xdr:colOff>177800</xdr:colOff>
      <xdr:row>57</xdr:row>
      <xdr:rowOff>16663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46158"/>
          <a:ext cx="889000" cy="43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139919</xdr:rowOff>
    </xdr:from>
    <xdr:to>
      <xdr:col>20</xdr:col>
      <xdr:colOff>38100</xdr:colOff>
      <xdr:row>56</xdr:row>
      <xdr:rowOff>70069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6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86596</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4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144958</xdr:rowOff>
    </xdr:from>
    <xdr:to>
      <xdr:col>15</xdr:col>
      <xdr:colOff>50800</xdr:colOff>
      <xdr:row>57</xdr:row>
      <xdr:rowOff>67769</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46158"/>
          <a:ext cx="889000" cy="9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6622</xdr:rowOff>
    </xdr:from>
    <xdr:to>
      <xdr:col>15</xdr:col>
      <xdr:colOff>101600</xdr:colOff>
      <xdr:row>56</xdr:row>
      <xdr:rowOff>108222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124749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38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126519</xdr:rowOff>
    </xdr:from>
    <xdr:to>
      <xdr:col>10</xdr:col>
      <xdr:colOff>114300</xdr:colOff>
      <xdr:row>57</xdr:row>
      <xdr:rowOff>67769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384819"/>
          <a:ext cx="889000" cy="4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2210</xdr:rowOff>
    </xdr:from>
    <xdr:to>
      <xdr:col>10</xdr:col>
      <xdr:colOff>165100</xdr:colOff>
      <xdr:row>56</xdr:row>
      <xdr:rowOff>103810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0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120337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147010</xdr:rowOff>
    </xdr:from>
    <xdr:to>
      <xdr:col>6</xdr:col>
      <xdr:colOff>38100</xdr:colOff>
      <xdr:row>54</xdr:row>
      <xdr:rowOff>77160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93687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09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166121</xdr:rowOff>
    </xdr:from>
    <xdr:to>
      <xdr:col>24</xdr:col>
      <xdr:colOff>114300</xdr:colOff>
      <xdr:row>57</xdr:row>
      <xdr:rowOff>96271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76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81048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82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137313</xdr:rowOff>
    </xdr:from>
    <xdr:to>
      <xdr:col>20</xdr:col>
      <xdr:colOff>38100</xdr:colOff>
      <xdr:row>57</xdr:row>
      <xdr:rowOff>67463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73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58590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8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94158</xdr:rowOff>
    </xdr:from>
    <xdr:to>
      <xdr:col>15</xdr:col>
      <xdr:colOff>101600</xdr:colOff>
      <xdr:row>57</xdr:row>
      <xdr:rowOff>24308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15435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88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16969</xdr:rowOff>
    </xdr:from>
    <xdr:to>
      <xdr:col>10</xdr:col>
      <xdr:colOff>165100</xdr:colOff>
      <xdr:row>57</xdr:row>
      <xdr:rowOff>118569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8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109696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8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75719</xdr:rowOff>
    </xdr:from>
    <xdr:to>
      <xdr:col>6</xdr:col>
      <xdr:colOff>38100</xdr:colOff>
      <xdr:row>55</xdr:row>
      <xdr:rowOff>5869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33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168446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26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31061</xdr:rowOff>
    </xdr:from>
    <xdr:to>
      <xdr:col>24</xdr:col>
      <xdr:colOff>62865</xdr:colOff>
      <xdr:row>78</xdr:row>
      <xdr:rowOff>45070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32561"/>
          <a:ext cx="1270" cy="1385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48897</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2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45070</xdr:rowOff>
    </xdr:from>
    <xdr:to>
      <xdr:col>24</xdr:col>
      <xdr:colOff>152400</xdr:colOff>
      <xdr:row>78</xdr:row>
      <xdr:rowOff>45070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149188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0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297,980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31061</xdr:rowOff>
    </xdr:from>
    <xdr:to>
      <xdr:col>24</xdr:col>
      <xdr:colOff>152400</xdr:colOff>
      <xdr:row>70</xdr:row>
      <xdr:rowOff>31061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32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115567</xdr:rowOff>
    </xdr:from>
    <xdr:to>
      <xdr:col>24</xdr:col>
      <xdr:colOff>63500</xdr:colOff>
      <xdr:row>75</xdr:row>
      <xdr:rowOff>39443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2867"/>
          <a:ext cx="838200" cy="9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18886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77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40459</xdr:rowOff>
    </xdr:from>
    <xdr:to>
      <xdr:col>24</xdr:col>
      <xdr:colOff>114300</xdr:colOff>
      <xdr:row>75</xdr:row>
      <xdr:rowOff>142059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9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39443</xdr:rowOff>
    </xdr:from>
    <xdr:to>
      <xdr:col>19</xdr:col>
      <xdr:colOff>177800</xdr:colOff>
      <xdr:row>75</xdr:row>
      <xdr:rowOff>161668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98193"/>
          <a:ext cx="889000" cy="1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145985</xdr:rowOff>
    </xdr:from>
    <xdr:to>
      <xdr:col>20</xdr:col>
      <xdr:colOff>38100</xdr:colOff>
      <xdr:row>76</xdr:row>
      <xdr:rowOff>76135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67262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9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52821</xdr:rowOff>
    </xdr:from>
    <xdr:to>
      <xdr:col>15</xdr:col>
      <xdr:colOff>50800</xdr:colOff>
      <xdr:row>75</xdr:row>
      <xdr:rowOff>161668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11571"/>
          <a:ext cx="889000" cy="10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116343</xdr:rowOff>
    </xdr:from>
    <xdr:to>
      <xdr:col>15</xdr:col>
      <xdr:colOff>101600</xdr:colOff>
      <xdr:row>77</xdr:row>
      <xdr:rowOff>46493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4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37620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3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52821</xdr:rowOff>
    </xdr:from>
    <xdr:to>
      <xdr:col>10</xdr:col>
      <xdr:colOff>114300</xdr:colOff>
      <xdr:row>76</xdr:row>
      <xdr:rowOff>156714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11571"/>
          <a:ext cx="889000" cy="27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167931</xdr:rowOff>
    </xdr:from>
    <xdr:to>
      <xdr:col>10</xdr:col>
      <xdr:colOff>165100</xdr:colOff>
      <xdr:row>76</xdr:row>
      <xdr:rowOff>98081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89208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9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112402</xdr:rowOff>
    </xdr:from>
    <xdr:to>
      <xdr:col>6</xdr:col>
      <xdr:colOff>38100</xdr:colOff>
      <xdr:row>78</xdr:row>
      <xdr:rowOff>42552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1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33679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06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64767</xdr:rowOff>
    </xdr:from>
    <xdr:to>
      <xdr:col>24</xdr:col>
      <xdr:colOff>114300</xdr:colOff>
      <xdr:row>74</xdr:row>
      <xdr:rowOff>166367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87644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160093</xdr:rowOff>
    </xdr:from>
    <xdr:to>
      <xdr:col>20</xdr:col>
      <xdr:colOff>38100</xdr:colOff>
      <xdr:row>75</xdr:row>
      <xdr:rowOff>90243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106770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2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110868</xdr:rowOff>
    </xdr:from>
    <xdr:to>
      <xdr:col>15</xdr:col>
      <xdr:colOff>101600</xdr:colOff>
      <xdr:row>76</xdr:row>
      <xdr:rowOff>41018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6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57545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4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2021</xdr:rowOff>
    </xdr:from>
    <xdr:to>
      <xdr:col>10</xdr:col>
      <xdr:colOff>165100</xdr:colOff>
      <xdr:row>75</xdr:row>
      <xdr:rowOff>103621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86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120148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35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105914</xdr:rowOff>
    </xdr:from>
    <xdr:to>
      <xdr:col>6</xdr:col>
      <xdr:colOff>38100</xdr:colOff>
      <xdr:row>77</xdr:row>
      <xdr:rowOff>36064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3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52591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911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133852</xdr:rowOff>
    </xdr:from>
    <xdr:to>
      <xdr:col>24</xdr:col>
      <xdr:colOff>62865</xdr:colOff>
      <xdr:row>98</xdr:row>
      <xdr:rowOff>82855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2902"/>
          <a:ext cx="1270" cy="1492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86682</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82855</xdr:rowOff>
    </xdr:from>
    <xdr:to>
      <xdr:col>24</xdr:col>
      <xdr:colOff>152400</xdr:colOff>
      <xdr:row>98</xdr:row>
      <xdr:rowOff>82855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84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80529</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105,307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133852</xdr:rowOff>
    </xdr:from>
    <xdr:to>
      <xdr:col>24</xdr:col>
      <xdr:colOff>152400</xdr:colOff>
      <xdr:row>89</xdr:row>
      <xdr:rowOff>133852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40163</xdr:rowOff>
    </xdr:from>
    <xdr:to>
      <xdr:col>24</xdr:col>
      <xdr:colOff>63500</xdr:colOff>
      <xdr:row>97</xdr:row>
      <xdr:rowOff>166884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670813"/>
          <a:ext cx="8382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79963</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196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57086</xdr:rowOff>
    </xdr:from>
    <xdr:to>
      <xdr:col>24</xdr:col>
      <xdr:colOff>114300</xdr:colOff>
      <xdr:row>95</xdr:row>
      <xdr:rowOff>158686</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34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12598</xdr:rowOff>
    </xdr:from>
    <xdr:to>
      <xdr:col>19</xdr:col>
      <xdr:colOff>177800</xdr:colOff>
      <xdr:row>97</xdr:row>
      <xdr:rowOff>40163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643248"/>
          <a:ext cx="889000" cy="2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70231</xdr:rowOff>
    </xdr:from>
    <xdr:to>
      <xdr:col>20</xdr:col>
      <xdr:colOff>38100</xdr:colOff>
      <xdr:row>96</xdr:row>
      <xdr:rowOff>381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35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16908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3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39649</xdr:rowOff>
    </xdr:from>
    <xdr:to>
      <xdr:col>15</xdr:col>
      <xdr:colOff>50800</xdr:colOff>
      <xdr:row>97</xdr:row>
      <xdr:rowOff>12598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5641599"/>
          <a:ext cx="889000" cy="1001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60534</xdr:rowOff>
    </xdr:from>
    <xdr:to>
      <xdr:col>15</xdr:col>
      <xdr:colOff>101600</xdr:colOff>
      <xdr:row>95</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34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12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39649</xdr:rowOff>
    </xdr:from>
    <xdr:to>
      <xdr:col>10</xdr:col>
      <xdr:colOff>114300</xdr:colOff>
      <xdr:row>95</xdr:row>
      <xdr:rowOff>88912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5641599"/>
          <a:ext cx="889000" cy="735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56038</xdr:rowOff>
    </xdr:from>
    <xdr:to>
      <xdr:col>10</xdr:col>
      <xdr:colOff>165100</xdr:colOff>
      <xdr:row>95</xdr:row>
      <xdr:rowOff>157638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34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148765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3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103198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6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116084</xdr:rowOff>
    </xdr:from>
    <xdr:to>
      <xdr:col>24</xdr:col>
      <xdr:colOff>114300</xdr:colOff>
      <xdr:row>98</xdr:row>
      <xdr:rowOff>46234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4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31011</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6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160813</xdr:rowOff>
    </xdr:from>
    <xdr:to>
      <xdr:col>20</xdr:col>
      <xdr:colOff>38100</xdr:colOff>
      <xdr:row>97</xdr:row>
      <xdr:rowOff>90963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6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82090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71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133248</xdr:rowOff>
    </xdr:from>
    <xdr:to>
      <xdr:col>15</xdr:col>
      <xdr:colOff>101600</xdr:colOff>
      <xdr:row>97</xdr:row>
      <xdr:rowOff>63398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9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54525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8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90</xdr:row>
      <xdr:rowOff>160299</xdr:rowOff>
    </xdr:from>
    <xdr:to>
      <xdr:col>10</xdr:col>
      <xdr:colOff>165100</xdr:colOff>
      <xdr:row>91</xdr:row>
      <xdr:rowOff>90449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55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89</xdr:row>
      <xdr:rowOff>106976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536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38112</xdr:rowOff>
    </xdr:from>
    <xdr:to>
      <xdr:col>6</xdr:col>
      <xdr:colOff>38100</xdr:colOff>
      <xdr:row>95</xdr:row>
      <xdr:rowOff>139712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32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156239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10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57404</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372354"/>
          <a:ext cx="1270" cy="1413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4081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47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57404</xdr:rowOff>
    </xdr:from>
    <xdr:to>
      <xdr:col>55</xdr:col>
      <xdr:colOff>88900</xdr:colOff>
      <xdr:row>31</xdr:row>
      <xdr:rowOff>57404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372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26053</xdr:rowOff>
    </xdr:from>
    <xdr:to>
      <xdr:col>55</xdr:col>
      <xdr:colOff>0</xdr:colOff>
      <xdr:row>39</xdr:row>
      <xdr:rowOff>26706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712603"/>
          <a:ext cx="8382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28175</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37182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5297</xdr:rowOff>
    </xdr:from>
    <xdr:to>
      <xdr:col>55</xdr:col>
      <xdr:colOff>50800</xdr:colOff>
      <xdr:row>38</xdr:row>
      <xdr:rowOff>106897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2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25726</xdr:rowOff>
    </xdr:from>
    <xdr:to>
      <xdr:col>50</xdr:col>
      <xdr:colOff>114300</xdr:colOff>
      <xdr:row>39</xdr:row>
      <xdr:rowOff>26706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712276"/>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143111</xdr:rowOff>
    </xdr:from>
    <xdr:to>
      <xdr:col>50</xdr:col>
      <xdr:colOff>165100</xdr:colOff>
      <xdr:row>38</xdr:row>
      <xdr:rowOff>73261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89788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26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25726</xdr:rowOff>
    </xdr:from>
    <xdr:to>
      <xdr:col>45</xdr:col>
      <xdr:colOff>177800</xdr:colOff>
      <xdr:row>39</xdr:row>
      <xdr:rowOff>26380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712276"/>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54610</xdr:rowOff>
    </xdr:from>
    <xdr:to>
      <xdr:col>46</xdr:col>
      <xdr:colOff>38100</xdr:colOff>
      <xdr:row>37</xdr:row>
      <xdr:rowOff>156210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9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1287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173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26380</xdr:rowOff>
    </xdr:from>
    <xdr:to>
      <xdr:col>41</xdr:col>
      <xdr:colOff>50800</xdr:colOff>
      <xdr:row>39</xdr:row>
      <xdr:rowOff>27686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71293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19667</xdr:rowOff>
    </xdr:from>
    <xdr:to>
      <xdr:col>41</xdr:col>
      <xdr:colOff>101600</xdr:colOff>
      <xdr:row>38</xdr:row>
      <xdr:rowOff>121267</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137794</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3099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92166</xdr:rowOff>
    </xdr:from>
    <xdr:to>
      <xdr:col>36</xdr:col>
      <xdr:colOff>165100</xdr:colOff>
      <xdr:row>38</xdr:row>
      <xdr:rowOff>22316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3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38843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2110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146703</xdr:rowOff>
    </xdr:from>
    <xdr:to>
      <xdr:col>55</xdr:col>
      <xdr:colOff>50800</xdr:colOff>
      <xdr:row>39</xdr:row>
      <xdr:rowOff>76853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61630</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76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147356</xdr:rowOff>
    </xdr:from>
    <xdr:to>
      <xdr:col>50</xdr:col>
      <xdr:colOff>165100</xdr:colOff>
      <xdr:row>39</xdr:row>
      <xdr:rowOff>77506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68633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55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146376</xdr:rowOff>
    </xdr:from>
    <xdr:to>
      <xdr:col>46</xdr:col>
      <xdr:colOff>38100</xdr:colOff>
      <xdr:row>39</xdr:row>
      <xdr:rowOff>76526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6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67653</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54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147030</xdr:rowOff>
    </xdr:from>
    <xdr:to>
      <xdr:col>41</xdr:col>
      <xdr:colOff>101600</xdr:colOff>
      <xdr:row>39</xdr:row>
      <xdr:rowOff>77180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68307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54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148336</xdr:rowOff>
    </xdr:from>
    <xdr:to>
      <xdr:col>36</xdr:col>
      <xdr:colOff>165100</xdr:colOff>
      <xdr:row>39</xdr:row>
      <xdr:rowOff>78486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69613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56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88298</xdr:rowOff>
    </xdr:from>
    <xdr:to>
      <xdr:col>54</xdr:col>
      <xdr:colOff>189865</xdr:colOff>
      <xdr:row>59</xdr:row>
      <xdr:rowOff>2311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660798"/>
          <a:ext cx="1270" cy="145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6138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2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2311</xdr:rowOff>
    </xdr:from>
    <xdr:to>
      <xdr:col>55</xdr:col>
      <xdr:colOff>88900</xdr:colOff>
      <xdr:row>59</xdr:row>
      <xdr:rowOff>2311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34975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43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88298</xdr:rowOff>
    </xdr:from>
    <xdr:to>
      <xdr:col>55</xdr:col>
      <xdr:colOff>88900</xdr:colOff>
      <xdr:row>50</xdr:row>
      <xdr:rowOff>88298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66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30805</xdr:rowOff>
    </xdr:from>
    <xdr:to>
      <xdr:col>55</xdr:col>
      <xdr:colOff>0</xdr:colOff>
      <xdr:row>56</xdr:row>
      <xdr:rowOff>42447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32005"/>
          <a:ext cx="838200" cy="1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41267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42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62840</xdr:rowOff>
    </xdr:from>
    <xdr:to>
      <xdr:col>55</xdr:col>
      <xdr:colOff>50800</xdr:colOff>
      <xdr:row>56</xdr:row>
      <xdr:rowOff>164440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85506</xdr:rowOff>
    </xdr:from>
    <xdr:to>
      <xdr:col>50</xdr:col>
      <xdr:colOff>114300</xdr:colOff>
      <xdr:row>56</xdr:row>
      <xdr:rowOff>42447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515256"/>
          <a:ext cx="889000" cy="128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81454</xdr:rowOff>
    </xdr:from>
    <xdr:to>
      <xdr:col>50</xdr:col>
      <xdr:colOff>165100</xdr:colOff>
      <xdr:row>57</xdr:row>
      <xdr:rowOff>11604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2731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7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85506</xdr:rowOff>
    </xdr:from>
    <xdr:to>
      <xdr:col>45</xdr:col>
      <xdr:colOff>177800</xdr:colOff>
      <xdr:row>55</xdr:row>
      <xdr:rowOff>117199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515256"/>
          <a:ext cx="889000" cy="3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90566</xdr:rowOff>
    </xdr:from>
    <xdr:to>
      <xdr:col>46</xdr:col>
      <xdr:colOff>38100</xdr:colOff>
      <xdr:row>57</xdr:row>
      <xdr:rowOff>20716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1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11843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4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117199</xdr:rowOff>
    </xdr:from>
    <xdr:to>
      <xdr:col>41</xdr:col>
      <xdr:colOff>50800</xdr:colOff>
      <xdr:row>56</xdr:row>
      <xdr:rowOff>31638</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546949"/>
          <a:ext cx="889000" cy="85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116153</xdr:rowOff>
    </xdr:from>
    <xdr:to>
      <xdr:col>41</xdr:col>
      <xdr:colOff>101600</xdr:colOff>
      <xdr:row>57</xdr:row>
      <xdr:rowOff>46303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37430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166477</xdr:rowOff>
    </xdr:from>
    <xdr:to>
      <xdr:col>36</xdr:col>
      <xdr:colOff>165100</xdr:colOff>
      <xdr:row>57</xdr:row>
      <xdr:rowOff>96627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6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87754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6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151455</xdr:rowOff>
    </xdr:from>
    <xdr:to>
      <xdr:col>55</xdr:col>
      <xdr:colOff>50800</xdr:colOff>
      <xdr:row>56</xdr:row>
      <xdr:rowOff>81605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58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2882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3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163097</xdr:rowOff>
    </xdr:from>
    <xdr:to>
      <xdr:col>50</xdr:col>
      <xdr:colOff>165100</xdr:colOff>
      <xdr:row>56</xdr:row>
      <xdr:rowOff>93247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59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109774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36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34706</xdr:rowOff>
    </xdr:from>
    <xdr:to>
      <xdr:col>46</xdr:col>
      <xdr:colOff>38100</xdr:colOff>
      <xdr:row>55</xdr:row>
      <xdr:rowOff>136306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46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152833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23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66399</xdr:rowOff>
    </xdr:from>
    <xdr:to>
      <xdr:col>41</xdr:col>
      <xdr:colOff>101600</xdr:colOff>
      <xdr:row>55</xdr:row>
      <xdr:rowOff>167999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4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13076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271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152288</xdr:rowOff>
    </xdr:from>
    <xdr:to>
      <xdr:col>36</xdr:col>
      <xdr:colOff>165100</xdr:colOff>
      <xdr:row>56</xdr:row>
      <xdr:rowOff>82438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8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98965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5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28677</xdr:rowOff>
    </xdr:from>
    <xdr:to>
      <xdr:col>54</xdr:col>
      <xdr:colOff>189865</xdr:colOff>
      <xdr:row>79</xdr:row>
      <xdr:rowOff>5607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201627"/>
          <a:ext cx="1270" cy="1348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9434</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5607</xdr:rowOff>
    </xdr:from>
    <xdr:to>
      <xdr:col>55</xdr:col>
      <xdr:colOff>88900</xdr:colOff>
      <xdr:row>79</xdr:row>
      <xdr:rowOff>5607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50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97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28677</xdr:rowOff>
    </xdr:from>
    <xdr:to>
      <xdr:col>55</xdr:col>
      <xdr:colOff>88900</xdr:colOff>
      <xdr:row>71</xdr:row>
      <xdr:rowOff>28677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201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39745</xdr:rowOff>
    </xdr:from>
    <xdr:to>
      <xdr:col>55</xdr:col>
      <xdr:colOff>0</xdr:colOff>
      <xdr:row>77</xdr:row>
      <xdr:rowOff>95447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241395"/>
          <a:ext cx="838200" cy="5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149553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083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126676</xdr:rowOff>
    </xdr:from>
    <xdr:to>
      <xdr:col>55</xdr:col>
      <xdr:colOff>50800</xdr:colOff>
      <xdr:row>77</xdr:row>
      <xdr:rowOff>56826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5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39745</xdr:rowOff>
    </xdr:from>
    <xdr:to>
      <xdr:col>50</xdr:col>
      <xdr:colOff>114300</xdr:colOff>
      <xdr:row>77</xdr:row>
      <xdr:rowOff>109982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41395"/>
          <a:ext cx="889000" cy="70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112427</xdr:rowOff>
    </xdr:from>
    <xdr:to>
      <xdr:col>50</xdr:col>
      <xdr:colOff>165100</xdr:colOff>
      <xdr:row>77</xdr:row>
      <xdr:rowOff>42577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59103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1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109486</xdr:rowOff>
    </xdr:from>
    <xdr:to>
      <xdr:col>45</xdr:col>
      <xdr:colOff>177800</xdr:colOff>
      <xdr:row>77</xdr:row>
      <xdr:rowOff>109982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11136"/>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51733</xdr:rowOff>
    </xdr:from>
    <xdr:to>
      <xdr:col>46</xdr:col>
      <xdr:colOff>38100</xdr:colOff>
      <xdr:row>76</xdr:row>
      <xdr:rowOff>153333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169860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285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12579</xdr:rowOff>
    </xdr:from>
    <xdr:to>
      <xdr:col>41</xdr:col>
      <xdr:colOff>50800</xdr:colOff>
      <xdr:row>77</xdr:row>
      <xdr:rowOff>109486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14229"/>
          <a:ext cx="889000" cy="9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41332</xdr:rowOff>
    </xdr:from>
    <xdr:to>
      <xdr:col>41</xdr:col>
      <xdr:colOff>101600</xdr:colOff>
      <xdr:row>76</xdr:row>
      <xdr:rowOff>142932</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07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159459</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284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86747</xdr:rowOff>
    </xdr:from>
    <xdr:to>
      <xdr:col>36</xdr:col>
      <xdr:colOff>165100</xdr:colOff>
      <xdr:row>77</xdr:row>
      <xdr:rowOff>16897</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33424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44647</xdr:rowOff>
    </xdr:from>
    <xdr:to>
      <xdr:col>55</xdr:col>
      <xdr:colOff>50800</xdr:colOff>
      <xdr:row>77</xdr:row>
      <xdr:rowOff>146247</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24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23074</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22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160395</xdr:rowOff>
    </xdr:from>
    <xdr:to>
      <xdr:col>50</xdr:col>
      <xdr:colOff>165100</xdr:colOff>
      <xdr:row>77</xdr:row>
      <xdr:rowOff>90545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81672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8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59182</xdr:rowOff>
    </xdr:from>
    <xdr:to>
      <xdr:col>46</xdr:col>
      <xdr:colOff>38100</xdr:colOff>
      <xdr:row>77</xdr:row>
      <xdr:rowOff>160782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151909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35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58686</xdr:rowOff>
    </xdr:from>
    <xdr:to>
      <xdr:col>41</xdr:col>
      <xdr:colOff>101600</xdr:colOff>
      <xdr:row>77</xdr:row>
      <xdr:rowOff>160286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6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151413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35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133229</xdr:rowOff>
    </xdr:from>
    <xdr:to>
      <xdr:col>36</xdr:col>
      <xdr:colOff>165100</xdr:colOff>
      <xdr:row>77</xdr:row>
      <xdr:rowOff>63379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54506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25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52423</xdr:rowOff>
    </xdr:from>
    <xdr:to>
      <xdr:col>54</xdr:col>
      <xdr:colOff>189865</xdr:colOff>
      <xdr:row>99</xdr:row>
      <xdr:rowOff>68850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82923"/>
          <a:ext cx="1270" cy="155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72677</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4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68850</xdr:rowOff>
    </xdr:from>
    <xdr:to>
      <xdr:col>55</xdr:col>
      <xdr:colOff>88900</xdr:colOff>
      <xdr:row>99</xdr:row>
      <xdr:rowOff>68850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170550</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258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52423</xdr:rowOff>
    </xdr:from>
    <xdr:to>
      <xdr:col>55</xdr:col>
      <xdr:colOff>88900</xdr:colOff>
      <xdr:row>90</xdr:row>
      <xdr:rowOff>52423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82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61894</xdr:rowOff>
    </xdr:from>
    <xdr:to>
      <xdr:col>55</xdr:col>
      <xdr:colOff>0</xdr:colOff>
      <xdr:row>97</xdr:row>
      <xdr:rowOff>158576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92544"/>
          <a:ext cx="838200" cy="9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124122</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240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101245</xdr:rowOff>
    </xdr:from>
    <xdr:to>
      <xdr:col>55</xdr:col>
      <xdr:colOff>50800</xdr:colOff>
      <xdr:row>96</xdr:row>
      <xdr:rowOff>31395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38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158576</xdr:rowOff>
    </xdr:from>
    <xdr:to>
      <xdr:col>50</xdr:col>
      <xdr:colOff>114300</xdr:colOff>
      <xdr:row>98</xdr:row>
      <xdr:rowOff>2752</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89226"/>
          <a:ext cx="889000" cy="1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155276</xdr:rowOff>
    </xdr:from>
    <xdr:to>
      <xdr:col>50</xdr:col>
      <xdr:colOff>165100</xdr:colOff>
      <xdr:row>96</xdr:row>
      <xdr:rowOff>85426</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443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101953</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2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155032</xdr:rowOff>
    </xdr:from>
    <xdr:to>
      <xdr:col>45</xdr:col>
      <xdr:colOff>177800</xdr:colOff>
      <xdr:row>98</xdr:row>
      <xdr:rowOff>2752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85682"/>
          <a:ext cx="889000" cy="1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153186</xdr:rowOff>
    </xdr:from>
    <xdr:to>
      <xdr:col>46</xdr:col>
      <xdr:colOff>38100</xdr:colOff>
      <xdr:row>96</xdr:row>
      <xdr:rowOff>83336</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4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99863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21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155032</xdr:rowOff>
    </xdr:from>
    <xdr:to>
      <xdr:col>41</xdr:col>
      <xdr:colOff>50800</xdr:colOff>
      <xdr:row>98</xdr:row>
      <xdr:rowOff>48309</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85682"/>
          <a:ext cx="889000" cy="6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124741</xdr:rowOff>
    </xdr:from>
    <xdr:to>
      <xdr:col>41</xdr:col>
      <xdr:colOff>101600</xdr:colOff>
      <xdr:row>96</xdr:row>
      <xdr:rowOff>54891</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41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71418</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18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52274</xdr:rowOff>
    </xdr:from>
    <xdr:to>
      <xdr:col>36</xdr:col>
      <xdr:colOff>165100</xdr:colOff>
      <xdr:row>96</xdr:row>
      <xdr:rowOff>153874</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170401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11094</xdr:rowOff>
    </xdr:from>
    <xdr:to>
      <xdr:col>55</xdr:col>
      <xdr:colOff>50800</xdr:colOff>
      <xdr:row>97</xdr:row>
      <xdr:rowOff>112694</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160971</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2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107776</xdr:rowOff>
    </xdr:from>
    <xdr:to>
      <xdr:col>50</xdr:col>
      <xdr:colOff>165100</xdr:colOff>
      <xdr:row>98</xdr:row>
      <xdr:rowOff>37926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3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29053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3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123402</xdr:rowOff>
    </xdr:from>
    <xdr:to>
      <xdr:col>46</xdr:col>
      <xdr:colOff>38100</xdr:colOff>
      <xdr:row>98</xdr:row>
      <xdr:rowOff>53552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5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44679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104232</xdr:rowOff>
    </xdr:from>
    <xdr:to>
      <xdr:col>41</xdr:col>
      <xdr:colOff>101600</xdr:colOff>
      <xdr:row>98</xdr:row>
      <xdr:rowOff>34382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73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25509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82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168959</xdr:rowOff>
    </xdr:from>
    <xdr:to>
      <xdr:col>36</xdr:col>
      <xdr:colOff>165100</xdr:colOff>
      <xdr:row>98</xdr:row>
      <xdr:rowOff>99109</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9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90236</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89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58928</xdr:rowOff>
    </xdr:from>
    <xdr:to>
      <xdr:col>85</xdr:col>
      <xdr:colOff>126364</xdr:colOff>
      <xdr:row>39</xdr:row>
      <xdr:rowOff>49213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73878"/>
          <a:ext cx="1269" cy="136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53040</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3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49213</xdr:rowOff>
    </xdr:from>
    <xdr:to>
      <xdr:col>86</xdr:col>
      <xdr:colOff>25400</xdr:colOff>
      <xdr:row>39</xdr:row>
      <xdr:rowOff>49213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5605</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4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45,620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58928</xdr:rowOff>
    </xdr:from>
    <xdr:to>
      <xdr:col>86</xdr:col>
      <xdr:colOff>25400</xdr:colOff>
      <xdr:row>31</xdr:row>
      <xdr:rowOff>58928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73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42659</xdr:rowOff>
    </xdr:from>
    <xdr:to>
      <xdr:col>85</xdr:col>
      <xdr:colOff>127000</xdr:colOff>
      <xdr:row>38</xdr:row>
      <xdr:rowOff>45365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557759"/>
          <a:ext cx="838200" cy="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64571</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5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41694</xdr:rowOff>
    </xdr:from>
    <xdr:to>
      <xdr:col>85</xdr:col>
      <xdr:colOff>177800</xdr:colOff>
      <xdr:row>36</xdr:row>
      <xdr:rowOff>143294</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26238</xdr:rowOff>
    </xdr:from>
    <xdr:to>
      <xdr:col>81</xdr:col>
      <xdr:colOff>50800</xdr:colOff>
      <xdr:row>38</xdr:row>
      <xdr:rowOff>42659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541338"/>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90653</xdr:rowOff>
    </xdr:from>
    <xdr:to>
      <xdr:col>81</xdr:col>
      <xdr:colOff>101600</xdr:colOff>
      <xdr:row>37</xdr:row>
      <xdr:rowOff>20803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37330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3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26238</xdr:rowOff>
    </xdr:from>
    <xdr:to>
      <xdr:col>76</xdr:col>
      <xdr:colOff>114300</xdr:colOff>
      <xdr:row>38</xdr:row>
      <xdr:rowOff>60604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41338"/>
          <a:ext cx="889000" cy="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144259</xdr:rowOff>
    </xdr:from>
    <xdr:to>
      <xdr:col>76</xdr:col>
      <xdr:colOff>165100</xdr:colOff>
      <xdr:row>37</xdr:row>
      <xdr:rowOff>74409</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90936</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80797</xdr:rowOff>
    </xdr:from>
    <xdr:to>
      <xdr:col>71</xdr:col>
      <xdr:colOff>177800</xdr:colOff>
      <xdr:row>38</xdr:row>
      <xdr:rowOff>60604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424447"/>
          <a:ext cx="889000" cy="15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103873</xdr:rowOff>
    </xdr:from>
    <xdr:to>
      <xdr:col>72</xdr:col>
      <xdr:colOff>38100</xdr:colOff>
      <xdr:row>37</xdr:row>
      <xdr:rowOff>34023</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76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50550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166015</xdr:rowOff>
    </xdr:from>
    <xdr:to>
      <xdr:col>85</xdr:col>
      <xdr:colOff>177800</xdr:colOff>
      <xdr:row>38</xdr:row>
      <xdr:rowOff>96165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144442</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8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163309</xdr:rowOff>
    </xdr:from>
    <xdr:to>
      <xdr:col>81</xdr:col>
      <xdr:colOff>101600</xdr:colOff>
      <xdr:row>38</xdr:row>
      <xdr:rowOff>93459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50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84586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9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146888</xdr:rowOff>
    </xdr:from>
    <xdr:to>
      <xdr:col>76</xdr:col>
      <xdr:colOff>165100</xdr:colOff>
      <xdr:row>38</xdr:row>
      <xdr:rowOff>77039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905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68165</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8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9804</xdr:rowOff>
    </xdr:from>
    <xdr:to>
      <xdr:col>72</xdr:col>
      <xdr:colOff>38100</xdr:colOff>
      <xdr:row>38</xdr:row>
      <xdr:rowOff>111404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102531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61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29997</xdr:rowOff>
    </xdr:from>
    <xdr:to>
      <xdr:col>67</xdr:col>
      <xdr:colOff>101600</xdr:colOff>
      <xdr:row>37</xdr:row>
      <xdr:rowOff>131597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122724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6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35527</xdr:rowOff>
    </xdr:from>
    <xdr:to>
      <xdr:col>85</xdr:col>
      <xdr:colOff>126364</xdr:colOff>
      <xdr:row>58</xdr:row>
      <xdr:rowOff>153988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608027"/>
          <a:ext cx="1269" cy="1490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157815</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0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153988</xdr:rowOff>
    </xdr:from>
    <xdr:to>
      <xdr:col>86</xdr:col>
      <xdr:colOff>25400</xdr:colOff>
      <xdr:row>58</xdr:row>
      <xdr:rowOff>153988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09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153654</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38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104,557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35527</xdr:rowOff>
    </xdr:from>
    <xdr:to>
      <xdr:col>86</xdr:col>
      <xdr:colOff>25400</xdr:colOff>
      <xdr:row>50</xdr:row>
      <xdr:rowOff>35527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608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158857</xdr:rowOff>
    </xdr:from>
    <xdr:to>
      <xdr:col>85</xdr:col>
      <xdr:colOff>127000</xdr:colOff>
      <xdr:row>57</xdr:row>
      <xdr:rowOff>10130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588607"/>
          <a:ext cx="838200" cy="19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164972</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251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142095</xdr:rowOff>
    </xdr:from>
    <xdr:to>
      <xdr:col>85</xdr:col>
      <xdr:colOff>177800</xdr:colOff>
      <xdr:row>55</xdr:row>
      <xdr:rowOff>72245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4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10130</xdr:rowOff>
    </xdr:from>
    <xdr:to>
      <xdr:col>81</xdr:col>
      <xdr:colOff>50800</xdr:colOff>
      <xdr:row>57</xdr:row>
      <xdr:rowOff>150399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782780"/>
          <a:ext cx="889000" cy="14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82796</xdr:rowOff>
    </xdr:from>
    <xdr:to>
      <xdr:col>81</xdr:col>
      <xdr:colOff>101600</xdr:colOff>
      <xdr:row>56</xdr:row>
      <xdr:rowOff>12946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12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29473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28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132431</xdr:rowOff>
    </xdr:from>
    <xdr:to>
      <xdr:col>76</xdr:col>
      <xdr:colOff>114300</xdr:colOff>
      <xdr:row>57</xdr:row>
      <xdr:rowOff>150399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905081"/>
          <a:ext cx="889000" cy="1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164681</xdr:rowOff>
    </xdr:from>
    <xdr:to>
      <xdr:col>76</xdr:col>
      <xdr:colOff>165100</xdr:colOff>
      <xdr:row>56</xdr:row>
      <xdr:rowOff>94831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5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111358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6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139814</xdr:rowOff>
    </xdr:from>
    <xdr:to>
      <xdr:col>71</xdr:col>
      <xdr:colOff>177800</xdr:colOff>
      <xdr:row>57</xdr:row>
      <xdr:rowOff>132431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8883764"/>
          <a:ext cx="889000" cy="1021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65651</xdr:rowOff>
    </xdr:from>
    <xdr:to>
      <xdr:col>72</xdr:col>
      <xdr:colOff>38100</xdr:colOff>
      <xdr:row>56</xdr:row>
      <xdr:rowOff>167251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6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4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33236</xdr:rowOff>
    </xdr:from>
    <xdr:to>
      <xdr:col>67</xdr:col>
      <xdr:colOff>101600</xdr:colOff>
      <xdr:row>56</xdr:row>
      <xdr:rowOff>134836</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63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125963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7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108057</xdr:rowOff>
    </xdr:from>
    <xdr:to>
      <xdr:col>85</xdr:col>
      <xdr:colOff>177800</xdr:colOff>
      <xdr:row>56</xdr:row>
      <xdr:rowOff>38207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37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86484</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1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130780</xdr:rowOff>
    </xdr:from>
    <xdr:to>
      <xdr:col>81</xdr:col>
      <xdr:colOff>101600</xdr:colOff>
      <xdr:row>57</xdr:row>
      <xdr:rowOff>60930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3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52057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2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99599</xdr:rowOff>
    </xdr:from>
    <xdr:to>
      <xdr:col>76</xdr:col>
      <xdr:colOff>165100</xdr:colOff>
      <xdr:row>58</xdr:row>
      <xdr:rowOff>29749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87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20876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964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81631</xdr:rowOff>
    </xdr:from>
    <xdr:to>
      <xdr:col>72</xdr:col>
      <xdr:colOff>38100</xdr:colOff>
      <xdr:row>58</xdr:row>
      <xdr:rowOff>11781</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854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2908</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947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89014</xdr:rowOff>
    </xdr:from>
    <xdr:to>
      <xdr:col>67</xdr:col>
      <xdr:colOff>101600</xdr:colOff>
      <xdr:row>52</xdr:row>
      <xdr:rowOff>19164</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883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50</xdr:row>
      <xdr:rowOff>35691</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860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136793</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138293"/>
          <a:ext cx="1269" cy="1505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83470</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13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136793</xdr:rowOff>
    </xdr:from>
    <xdr:to>
      <xdr:col>86</xdr:col>
      <xdr:colOff>25400</xdr:colOff>
      <xdr:row>70</xdr:row>
      <xdr:rowOff>136793</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13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78908</xdr:rowOff>
    </xdr:from>
    <xdr:to>
      <xdr:col>85</xdr:col>
      <xdr:colOff>127000</xdr:colOff>
      <xdr:row>79</xdr:row>
      <xdr:rowOff>97622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23458"/>
          <a:ext cx="838200" cy="18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133445</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3350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110568</xdr:rowOff>
    </xdr:from>
    <xdr:to>
      <xdr:col>85</xdr:col>
      <xdr:colOff>177800</xdr:colOff>
      <xdr:row>79</xdr:row>
      <xdr:rowOff>40718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48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65601</xdr:rowOff>
    </xdr:from>
    <xdr:to>
      <xdr:col>81</xdr:col>
      <xdr:colOff>50800</xdr:colOff>
      <xdr:row>79</xdr:row>
      <xdr:rowOff>78908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10151"/>
          <a:ext cx="889000" cy="1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125688</xdr:rowOff>
    </xdr:from>
    <xdr:to>
      <xdr:col>81</xdr:col>
      <xdr:colOff>101600</xdr:colOff>
      <xdr:row>79</xdr:row>
      <xdr:rowOff>55838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72365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7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49403</xdr:rowOff>
    </xdr:from>
    <xdr:to>
      <xdr:col>76</xdr:col>
      <xdr:colOff>114300</xdr:colOff>
      <xdr:row>79</xdr:row>
      <xdr:rowOff>65601</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93953"/>
          <a:ext cx="889000" cy="16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101685</xdr:rowOff>
    </xdr:from>
    <xdr:to>
      <xdr:col>76</xdr:col>
      <xdr:colOff>165100</xdr:colOff>
      <xdr:row>79</xdr:row>
      <xdr:rowOff>31835</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7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48362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5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49403</xdr:rowOff>
    </xdr:from>
    <xdr:to>
      <xdr:col>71</xdr:col>
      <xdr:colOff>177800</xdr:colOff>
      <xdr:row>79</xdr:row>
      <xdr:rowOff>50676</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93953"/>
          <a:ext cx="889000" cy="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56716</xdr:rowOff>
    </xdr:from>
    <xdr:to>
      <xdr:col>72</xdr:col>
      <xdr:colOff>38100</xdr:colOff>
      <xdr:row>78</xdr:row>
      <xdr:rowOff>158316</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2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3393</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0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92312</xdr:rowOff>
    </xdr:from>
    <xdr:to>
      <xdr:col>67</xdr:col>
      <xdr:colOff>101600</xdr:colOff>
      <xdr:row>79</xdr:row>
      <xdr:rowOff>22462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38989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46822</xdr:rowOff>
    </xdr:from>
    <xdr:to>
      <xdr:col>85</xdr:col>
      <xdr:colOff>177800</xdr:colOff>
      <xdr:row>79</xdr:row>
      <xdr:rowOff>148422</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133199</xdr:rowOff>
    </xdr:from>
    <xdr:ext cx="313932"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0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28108</xdr:rowOff>
    </xdr:from>
    <xdr:to>
      <xdr:col>81</xdr:col>
      <xdr:colOff>101600</xdr:colOff>
      <xdr:row>79</xdr:row>
      <xdr:rowOff>129708</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120835</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6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14801</xdr:rowOff>
    </xdr:from>
    <xdr:to>
      <xdr:col>76</xdr:col>
      <xdr:colOff>165100</xdr:colOff>
      <xdr:row>79</xdr:row>
      <xdr:rowOff>116401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5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107528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52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170053</xdr:rowOff>
    </xdr:from>
    <xdr:to>
      <xdr:col>72</xdr:col>
      <xdr:colOff>38100</xdr:colOff>
      <xdr:row>79</xdr:row>
      <xdr:rowOff>100203</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4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91330</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635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171326</xdr:rowOff>
    </xdr:from>
    <xdr:to>
      <xdr:col>67</xdr:col>
      <xdr:colOff>101600</xdr:colOff>
      <xdr:row>79</xdr:row>
      <xdr:rowOff>101476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4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92603</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37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11668</xdr:rowOff>
    </xdr:from>
    <xdr:to>
      <xdr:col>85</xdr:col>
      <xdr:colOff>126364</xdr:colOff>
      <xdr:row>98</xdr:row>
      <xdr:rowOff>124662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442168"/>
          <a:ext cx="1269" cy="1484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128489</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6930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124662</xdr:rowOff>
    </xdr:from>
    <xdr:to>
      <xdr:col>86</xdr:col>
      <xdr:colOff>25400</xdr:colOff>
      <xdr:row>98</xdr:row>
      <xdr:rowOff>124662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692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129795</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17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119,841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11668</xdr:rowOff>
    </xdr:from>
    <xdr:to>
      <xdr:col>86</xdr:col>
      <xdr:colOff>25400</xdr:colOff>
      <xdr:row>90</xdr:row>
      <xdr:rowOff>11668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442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15325</xdr:rowOff>
    </xdr:from>
    <xdr:to>
      <xdr:col>85</xdr:col>
      <xdr:colOff>127000</xdr:colOff>
      <xdr:row>96</xdr:row>
      <xdr:rowOff>86812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5481300" y="16474525"/>
          <a:ext cx="838200" cy="7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22672</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138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171245</xdr:rowOff>
    </xdr:from>
    <xdr:to>
      <xdr:col>85</xdr:col>
      <xdr:colOff>177800</xdr:colOff>
      <xdr:row>95</xdr:row>
      <xdr:rowOff>101395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287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86812</xdr:rowOff>
    </xdr:from>
    <xdr:to>
      <xdr:col>81</xdr:col>
      <xdr:colOff>50800</xdr:colOff>
      <xdr:row>96</xdr:row>
      <xdr:rowOff>111043</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6546012"/>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16467</xdr:rowOff>
    </xdr:from>
    <xdr:to>
      <xdr:col>81</xdr:col>
      <xdr:colOff>101600</xdr:colOff>
      <xdr:row>95</xdr:row>
      <xdr:rowOff>118067</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30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134594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07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111043</xdr:rowOff>
    </xdr:from>
    <xdr:to>
      <xdr:col>76</xdr:col>
      <xdr:colOff>114300</xdr:colOff>
      <xdr:row>97</xdr:row>
      <xdr:rowOff>352</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3703300" y="16570243"/>
          <a:ext cx="889000" cy="6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34804</xdr:rowOff>
    </xdr:from>
    <xdr:to>
      <xdr:col>76</xdr:col>
      <xdr:colOff>165100</xdr:colOff>
      <xdr:row>95</xdr:row>
      <xdr:rowOff>136404</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152931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154640</xdr:rowOff>
    </xdr:from>
    <xdr:to>
      <xdr:col>71</xdr:col>
      <xdr:colOff>177800</xdr:colOff>
      <xdr:row>97</xdr:row>
      <xdr:rowOff>352</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2814300" y="16613840"/>
          <a:ext cx="889000" cy="1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34705</xdr:rowOff>
    </xdr:from>
    <xdr:to>
      <xdr:col>72</xdr:col>
      <xdr:colOff>38100</xdr:colOff>
      <xdr:row>95</xdr:row>
      <xdr:rowOff>136305</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32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152832</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097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164729</xdr:rowOff>
    </xdr:from>
    <xdr:to>
      <xdr:col>67</xdr:col>
      <xdr:colOff>101600</xdr:colOff>
      <xdr:row>96</xdr:row>
      <xdr:rowOff>94879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111406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22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135975</xdr:rowOff>
    </xdr:from>
    <xdr:to>
      <xdr:col>85</xdr:col>
      <xdr:colOff>177800</xdr:colOff>
      <xdr:row>96</xdr:row>
      <xdr:rowOff>66125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42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114402</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640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36012</xdr:rowOff>
    </xdr:from>
    <xdr:to>
      <xdr:col>81</xdr:col>
      <xdr:colOff>101600</xdr:colOff>
      <xdr:row>96</xdr:row>
      <xdr:rowOff>137612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649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128739</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6587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60243</xdr:rowOff>
    </xdr:from>
    <xdr:to>
      <xdr:col>76</xdr:col>
      <xdr:colOff>165100</xdr:colOff>
      <xdr:row>96</xdr:row>
      <xdr:rowOff>161843</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651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152970</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661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121002</xdr:rowOff>
    </xdr:from>
    <xdr:to>
      <xdr:col>72</xdr:col>
      <xdr:colOff>38100</xdr:colOff>
      <xdr:row>97</xdr:row>
      <xdr:rowOff>51152</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658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42279</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66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103840</xdr:rowOff>
    </xdr:from>
    <xdr:to>
      <xdr:col>67</xdr:col>
      <xdr:colOff>101600</xdr:colOff>
      <xdr:row>97</xdr:row>
      <xdr:rowOff>33990</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656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25117</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665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60833</xdr:rowOff>
    </xdr:from>
    <xdr:to>
      <xdr:col>116</xdr:col>
      <xdr:colOff>62864</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547233"/>
          <a:ext cx="1269" cy="110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171147</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686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7510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32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24,225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60833</xdr:rowOff>
    </xdr:from>
    <xdr:to>
      <xdr:col>116</xdr:col>
      <xdr:colOff>152400</xdr:colOff>
      <xdr:row>32</xdr:row>
      <xdr:rowOff>60833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54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88597</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4322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65720</xdr:rowOff>
    </xdr:from>
    <xdr:to>
      <xdr:col>116</xdr:col>
      <xdr:colOff>114300</xdr:colOff>
      <xdr:row>38</xdr:row>
      <xdr:rowOff>167320</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58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68509</xdr:rowOff>
    </xdr:from>
    <xdr:to>
      <xdr:col>112</xdr:col>
      <xdr:colOff>38100</xdr:colOff>
      <xdr:row>38</xdr:row>
      <xdr:rowOff>170109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58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15186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4017" y="6358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65217</xdr:rowOff>
    </xdr:from>
    <xdr:to>
      <xdr:col>107</xdr:col>
      <xdr:colOff>101600</xdr:colOff>
      <xdr:row>38</xdr:row>
      <xdr:rowOff>166817</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580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11894</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5017" y="6355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67137</xdr:rowOff>
    </xdr:from>
    <xdr:to>
      <xdr:col>102</xdr:col>
      <xdr:colOff>165100</xdr:colOff>
      <xdr:row>38</xdr:row>
      <xdr:rowOff>168737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58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13814</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3574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44147</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559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民生費は、住民一人当たり２</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２１７</a:t>
          </a:r>
          <a:r>
            <a:rPr kumimoji="1" lang="ja-JP" altLang="ja-JP" sz="1100">
              <a:solidFill>
                <a:schemeClr val="dk1"/>
              </a:solidFill>
              <a:effectLst/>
              <a:latin typeface="+mn-lt"/>
              <a:ea typeface="+mn-ea"/>
              <a:cs typeface="+mn-cs"/>
            </a:rPr>
            <a:t>円で前年度決算と比較すると</a:t>
          </a:r>
          <a:r>
            <a:rPr kumimoji="1" lang="ja-JP" altLang="en-US" sz="1100">
              <a:solidFill>
                <a:schemeClr val="dk1"/>
              </a:solidFill>
              <a:effectLst/>
              <a:latin typeface="+mn-lt"/>
              <a:ea typeface="+mn-ea"/>
              <a:cs typeface="+mn-cs"/>
            </a:rPr>
            <a:t>８，７５７円の</a:t>
          </a:r>
          <a:r>
            <a:rPr kumimoji="1" lang="ja-JP" altLang="ja-JP" sz="1100">
              <a:solidFill>
                <a:schemeClr val="dk1"/>
              </a:solidFill>
              <a:effectLst/>
              <a:latin typeface="+mn-lt"/>
              <a:ea typeface="+mn-ea"/>
              <a:cs typeface="+mn-cs"/>
            </a:rPr>
            <a:t>増となっており類似団体を上回っている。前年度からの増加理由は低所得世帯緊急支援給付金事業</a:t>
          </a:r>
          <a:r>
            <a:rPr kumimoji="1" lang="ja-JP" altLang="en-US" sz="1100">
              <a:solidFill>
                <a:schemeClr val="dk1"/>
              </a:solidFill>
              <a:effectLst/>
              <a:latin typeface="+mn-lt"/>
              <a:ea typeface="+mn-ea"/>
              <a:cs typeface="+mn-cs"/>
            </a:rPr>
            <a:t>や定額減税調整給付金事業</a:t>
          </a:r>
          <a:r>
            <a:rPr kumimoji="1" lang="ja-JP" altLang="ja-JP" sz="1100">
              <a:solidFill>
                <a:schemeClr val="dk1"/>
              </a:solidFill>
              <a:effectLst/>
              <a:latin typeface="+mn-lt"/>
              <a:ea typeface="+mn-ea"/>
              <a:cs typeface="+mn-cs"/>
            </a:rPr>
            <a:t>などの実施によるものである。</a:t>
          </a:r>
          <a:endParaRPr lang="ja-JP" altLang="ja-JP" sz="1400">
            <a:effectLst/>
          </a:endParaRPr>
        </a:p>
        <a:p>
          <a:r>
            <a:rPr kumimoji="1" lang="ja-JP" altLang="ja-JP" sz="1100">
              <a:solidFill>
                <a:schemeClr val="dk1"/>
              </a:solidFill>
              <a:effectLst/>
              <a:latin typeface="+mn-lt"/>
              <a:ea typeface="+mn-ea"/>
              <a:cs typeface="+mn-cs"/>
            </a:rPr>
            <a:t>　衛生費は、住民一人当たり</a:t>
          </a:r>
          <a:r>
            <a:rPr kumimoji="1" lang="ja-JP" altLang="en-US" sz="1100">
              <a:solidFill>
                <a:schemeClr val="dk1"/>
              </a:solidFill>
              <a:effectLst/>
              <a:latin typeface="+mn-lt"/>
              <a:ea typeface="+mn-ea"/>
              <a:cs typeface="+mn-cs"/>
            </a:rPr>
            <a:t>３１，５７３</a:t>
          </a:r>
          <a:r>
            <a:rPr kumimoji="1" lang="ja-JP" altLang="ja-JP" sz="1100">
              <a:solidFill>
                <a:schemeClr val="dk1"/>
              </a:solidFill>
              <a:effectLst/>
              <a:latin typeface="+mn-lt"/>
              <a:ea typeface="+mn-ea"/>
              <a:cs typeface="+mn-cs"/>
            </a:rPr>
            <a:t>円で、前年度決算と比較すると</a:t>
          </a:r>
          <a:r>
            <a:rPr kumimoji="1" lang="ja-JP" altLang="en-US" sz="1100">
              <a:solidFill>
                <a:schemeClr val="dk1"/>
              </a:solidFill>
              <a:effectLst/>
              <a:latin typeface="+mn-lt"/>
              <a:ea typeface="+mn-ea"/>
              <a:cs typeface="+mn-cs"/>
            </a:rPr>
            <a:t>６，６５２円の減</a:t>
          </a:r>
          <a:r>
            <a:rPr kumimoji="1" lang="ja-JP" altLang="ja-JP" sz="1100">
              <a:solidFill>
                <a:schemeClr val="dk1"/>
              </a:solidFill>
              <a:effectLst/>
              <a:latin typeface="+mn-lt"/>
              <a:ea typeface="+mn-ea"/>
              <a:cs typeface="+mn-cs"/>
            </a:rPr>
            <a:t>となっており類似団体を下回っている。前年度からの</a:t>
          </a:r>
          <a:r>
            <a:rPr kumimoji="1" lang="ja-JP" altLang="en-US" sz="1100">
              <a:solidFill>
                <a:schemeClr val="dk1"/>
              </a:solidFill>
              <a:effectLst/>
              <a:latin typeface="+mn-lt"/>
              <a:ea typeface="+mn-ea"/>
              <a:cs typeface="+mn-cs"/>
            </a:rPr>
            <a:t>クリーンセンター解体事業費</a:t>
          </a:r>
          <a:r>
            <a:rPr kumimoji="1" lang="ja-JP" altLang="ja-JP" sz="1100">
              <a:solidFill>
                <a:schemeClr val="dk1"/>
              </a:solidFill>
              <a:effectLst/>
              <a:latin typeface="+mn-lt"/>
              <a:ea typeface="+mn-ea"/>
              <a:cs typeface="+mn-cs"/>
            </a:rPr>
            <a:t>の減額によるものである。</a:t>
          </a:r>
          <a:endParaRPr lang="ja-JP" altLang="ja-JP" sz="1400">
            <a:effectLst/>
          </a:endParaRPr>
        </a:p>
        <a:p>
          <a:r>
            <a:rPr kumimoji="1" lang="ja-JP" altLang="ja-JP" sz="1100" baseline="0">
              <a:solidFill>
                <a:schemeClr val="dk1"/>
              </a:solidFill>
              <a:effectLst/>
              <a:latin typeface="+mn-lt"/>
              <a:ea typeface="+mn-ea"/>
              <a:cs typeface="+mn-cs"/>
            </a:rPr>
            <a:t>　総務</a:t>
          </a:r>
          <a:r>
            <a:rPr kumimoji="1" lang="ja-JP" altLang="ja-JP" sz="1100">
              <a:solidFill>
                <a:schemeClr val="dk1"/>
              </a:solidFill>
              <a:effectLst/>
              <a:latin typeface="+mn-lt"/>
              <a:ea typeface="+mn-ea"/>
              <a:cs typeface="+mn-cs"/>
            </a:rPr>
            <a:t>費は、住民一人当たり</a:t>
          </a:r>
          <a:r>
            <a:rPr kumimoji="1" lang="ja-JP" altLang="en-US" sz="1100">
              <a:solidFill>
                <a:schemeClr val="dk1"/>
              </a:solidFill>
              <a:effectLst/>
              <a:latin typeface="+mn-lt"/>
              <a:ea typeface="+mn-ea"/>
              <a:cs typeface="+mn-cs"/>
            </a:rPr>
            <a:t>５８，１１０</a:t>
          </a:r>
          <a:r>
            <a:rPr kumimoji="1" lang="ja-JP" altLang="ja-JP" sz="1100">
              <a:solidFill>
                <a:schemeClr val="dk1"/>
              </a:solidFill>
              <a:effectLst/>
              <a:latin typeface="+mn-lt"/>
              <a:ea typeface="+mn-ea"/>
              <a:cs typeface="+mn-cs"/>
            </a:rPr>
            <a:t>円で、前年度決算と比較すると６，</a:t>
          </a:r>
          <a:r>
            <a:rPr kumimoji="1" lang="ja-JP" altLang="en-US" sz="1100">
              <a:solidFill>
                <a:schemeClr val="dk1"/>
              </a:solidFill>
              <a:effectLst/>
              <a:latin typeface="+mn-lt"/>
              <a:ea typeface="+mn-ea"/>
              <a:cs typeface="+mn-cs"/>
            </a:rPr>
            <a:t>３０１</a:t>
          </a:r>
          <a:r>
            <a:rPr kumimoji="1" lang="ja-JP" altLang="ja-JP" sz="1100">
              <a:solidFill>
                <a:schemeClr val="dk1"/>
              </a:solidFill>
              <a:effectLst/>
              <a:latin typeface="+mn-lt"/>
              <a:ea typeface="+mn-ea"/>
              <a:cs typeface="+mn-cs"/>
            </a:rPr>
            <a:t>円の減となっている。前年度からの減額理由は、</a:t>
          </a:r>
          <a:r>
            <a:rPr kumimoji="1" lang="ja-JP" altLang="en-US" sz="1100">
              <a:solidFill>
                <a:schemeClr val="dk1"/>
              </a:solidFill>
              <a:effectLst/>
              <a:latin typeface="+mn-lt"/>
              <a:ea typeface="+mn-ea"/>
              <a:cs typeface="+mn-cs"/>
            </a:rPr>
            <a:t>ふるさと寄付金推進費や基金積立金の</a:t>
          </a:r>
          <a:r>
            <a:rPr kumimoji="1" lang="ja-JP" altLang="ja-JP" sz="1100">
              <a:solidFill>
                <a:schemeClr val="dk1"/>
              </a:solidFill>
              <a:effectLst/>
              <a:latin typeface="+mn-lt"/>
              <a:ea typeface="+mn-ea"/>
              <a:cs typeface="+mn-cs"/>
            </a:rPr>
            <a:t>減額によるものである。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財政調整基金については、年度間の財政の不均衡の調整や災害などの緊急時に対応するため一定規模を確保するようにし、決算剰余金の積立を行い、最低限の取り崩しに努めている。令和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基金からの</a:t>
          </a:r>
          <a:r>
            <a:rPr kumimoji="1" lang="ja-JP" altLang="ja-JP" sz="1100">
              <a:solidFill>
                <a:schemeClr val="dk1"/>
              </a:solidFill>
              <a:effectLst/>
              <a:latin typeface="+mn-lt"/>
              <a:ea typeface="+mn-ea"/>
              <a:cs typeface="+mn-cs"/>
            </a:rPr>
            <a:t>繰入を行わず、８百万円の積立を行った。</a:t>
          </a:r>
          <a:r>
            <a:rPr lang="ja-JP" altLang="en-US" sz="1100" b="0" i="0" u="none" strike="noStrike" baseline="0">
              <a:solidFill>
                <a:schemeClr val="dk1"/>
              </a:solidFill>
              <a:latin typeface="+mn-lt"/>
              <a:ea typeface="+mn-ea"/>
              <a:cs typeface="+mn-cs"/>
            </a:rPr>
            <a:t>今後も、事務事業の見直し・統廃合など歳出の合理化等行財政改革を推進し、健全な行財政運営に努めていく。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福岡県柳川市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全ての会計について、実質収支（公営企業は資金剰余額）は黒字である。また、各会計の実質収支（資金剰余額）の推移も概ね一定で、今後もこの傾向は続く見込み。</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115" zoomScaleNormal="11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34252450</v>
      </c>
      <c r="BO4" s="436"/>
      <c r="BP4" s="436"/>
      <c r="BQ4" s="436"/>
      <c r="BR4" s="436"/>
      <c r="BS4" s="436"/>
      <c r="BT4" s="436"/>
      <c r="BU4" s="437"/>
      <c r="BV4" s="435">
        <v>34155170</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2.6</v>
      </c>
      <c r="CU4" s="576"/>
      <c r="CV4" s="576"/>
      <c r="CW4" s="576"/>
      <c r="CX4" s="576"/>
      <c r="CY4" s="576"/>
      <c r="CZ4" s="576"/>
      <c r="DA4" s="577"/>
      <c r="DB4" s="575">
        <v>3.7</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33693306</v>
      </c>
      <c r="BO5" s="407"/>
      <c r="BP5" s="407"/>
      <c r="BQ5" s="407"/>
      <c r="BR5" s="407"/>
      <c r="BS5" s="407"/>
      <c r="BT5" s="407"/>
      <c r="BU5" s="408"/>
      <c r="BV5" s="406">
        <v>33447730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96.7</v>
      </c>
      <c r="CU5" s="404"/>
      <c r="CV5" s="404"/>
      <c r="CW5" s="404"/>
      <c r="CX5" s="404"/>
      <c r="CY5" s="404"/>
      <c r="CZ5" s="404"/>
      <c r="DA5" s="405"/>
      <c r="DB5" s="403">
        <v>96.4</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559144</v>
      </c>
      <c r="BO6" s="407"/>
      <c r="BP6" s="407"/>
      <c r="BQ6" s="407"/>
      <c r="BR6" s="407"/>
      <c r="BS6" s="407"/>
      <c r="BT6" s="407"/>
      <c r="BU6" s="408"/>
      <c r="BV6" s="406">
        <v>707440</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96.9</v>
      </c>
      <c r="CU6" s="550"/>
      <c r="CV6" s="550"/>
      <c r="CW6" s="550"/>
      <c r="CX6" s="550"/>
      <c r="CY6" s="550"/>
      <c r="CZ6" s="550"/>
      <c r="DA6" s="551"/>
      <c r="DB6" s="549">
        <v>97</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103786</v>
      </c>
      <c r="BO7" s="407"/>
      <c r="BP7" s="407"/>
      <c r="BQ7" s="407"/>
      <c r="BR7" s="407"/>
      <c r="BS7" s="407"/>
      <c r="BT7" s="407"/>
      <c r="BU7" s="408"/>
      <c r="BV7" s="406">
        <v>76790</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17379364</v>
      </c>
      <c r="CU7" s="407"/>
      <c r="CV7" s="407"/>
      <c r="CW7" s="407"/>
      <c r="CX7" s="407"/>
      <c r="CY7" s="407"/>
      <c r="CZ7" s="407"/>
      <c r="DA7" s="408"/>
      <c r="DB7" s="406">
        <v>16886314</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455358</v>
      </c>
      <c r="BO8" s="407"/>
      <c r="BP8" s="407"/>
      <c r="BQ8" s="407"/>
      <c r="BR8" s="407"/>
      <c r="BS8" s="407"/>
      <c r="BT8" s="407"/>
      <c r="BU8" s="408"/>
      <c r="BV8" s="406">
        <v>630650</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0.46</v>
      </c>
      <c r="CU8" s="510"/>
      <c r="CV8" s="510"/>
      <c r="CW8" s="510"/>
      <c r="CX8" s="510"/>
      <c r="CY8" s="510"/>
      <c r="CZ8" s="510"/>
      <c r="DA8" s="511"/>
      <c r="DB8" s="509">
        <v>0.46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64475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-175292</v>
      </c>
      <c r="BO9" s="407"/>
      <c r="BP9" s="407"/>
      <c r="BQ9" s="407"/>
      <c r="BR9" s="407"/>
      <c r="BS9" s="407"/>
      <c r="BT9" s="407"/>
      <c r="BU9" s="408"/>
      <c r="BV9" s="406">
        <v>-467903</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15.4</v>
      </c>
      <c r="CU9" s="404"/>
      <c r="CV9" s="404"/>
      <c r="CW9" s="404"/>
      <c r="CX9" s="404"/>
      <c r="CY9" s="404"/>
      <c r="CZ9" s="404"/>
      <c r="DA9" s="405"/>
      <c r="DB9" s="403">
        <v>14.4</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67777</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8322</v>
      </c>
      <c r="BO10" s="407"/>
      <c r="BP10" s="407"/>
      <c r="BQ10" s="407"/>
      <c r="BR10" s="407"/>
      <c r="BS10" s="407"/>
      <c r="BT10" s="407"/>
      <c r="BU10" s="408"/>
      <c r="BV10" s="406">
        <v>8036</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61536</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2"/>
      <c r="M13" s="490" t="s">
        <v>130</v>
      </c>
      <c r="N13" s="491"/>
      <c r="O13" s="491"/>
      <c r="P13" s="491"/>
      <c r="Q13" s="492"/>
      <c r="R13" s="493">
        <v>60673</v>
      </c>
      <c r="S13" s="494"/>
      <c r="T13" s="494"/>
      <c r="U13" s="494"/>
      <c r="V13" s="495"/>
      <c r="W13" s="496" t="s">
        <v>131</v>
      </c>
      <c r="X13" s="392"/>
      <c r="Y13" s="392"/>
      <c r="Z13" s="392"/>
      <c r="AA13" s="392"/>
      <c r="AB13" s="393"/>
      <c r="AC13" s="359">
        <v>2691</v>
      </c>
      <c r="AD13" s="360"/>
      <c r="AE13" s="360"/>
      <c r="AF13" s="360"/>
      <c r="AG13" s="361"/>
      <c r="AH13" s="359">
        <v>3320</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-166970</v>
      </c>
      <c r="BO13" s="407"/>
      <c r="BP13" s="407"/>
      <c r="BQ13" s="407"/>
      <c r="BR13" s="407"/>
      <c r="BS13" s="407"/>
      <c r="BT13" s="407"/>
      <c r="BU13" s="408"/>
      <c r="BV13" s="406">
        <v>-459867</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8.1</v>
      </c>
      <c r="CU13" s="404"/>
      <c r="CV13" s="404"/>
      <c r="CW13" s="404"/>
      <c r="CX13" s="404"/>
      <c r="CY13" s="404"/>
      <c r="CZ13" s="404"/>
      <c r="DA13" s="405"/>
      <c r="DB13" s="403">
        <v>7</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62365</v>
      </c>
      <c r="S14" s="494"/>
      <c r="T14" s="494"/>
      <c r="U14" s="494"/>
      <c r="V14" s="495"/>
      <c r="W14" s="497"/>
      <c r="X14" s="395"/>
      <c r="Y14" s="395"/>
      <c r="Z14" s="395"/>
      <c r="AA14" s="395"/>
      <c r="AB14" s="396"/>
      <c r="AC14" s="486">
        <v>9.6999999999999993</v>
      </c>
      <c r="AD14" s="487"/>
      <c r="AE14" s="487"/>
      <c r="AF14" s="487"/>
      <c r="AG14" s="488"/>
      <c r="AH14" s="486">
        <v>10.9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19.399999999999999</v>
      </c>
      <c r="CU14" s="504"/>
      <c r="CV14" s="504"/>
      <c r="CW14" s="504"/>
      <c r="CX14" s="504"/>
      <c r="CY14" s="504"/>
      <c r="CZ14" s="504"/>
      <c r="DA14" s="505"/>
      <c r="DB14" s="503">
        <v>23.6</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2"/>
      <c r="M15" s="490" t="s">
        <v>130</v>
      </c>
      <c r="N15" s="491"/>
      <c r="O15" s="491"/>
      <c r="P15" s="491"/>
      <c r="Q15" s="492"/>
      <c r="R15" s="493">
        <v>61596</v>
      </c>
      <c r="S15" s="494"/>
      <c r="T15" s="494"/>
      <c r="U15" s="494"/>
      <c r="V15" s="495"/>
      <c r="W15" s="496" t="s">
        <v>137</v>
      </c>
      <c r="X15" s="392"/>
      <c r="Y15" s="392"/>
      <c r="Z15" s="392"/>
      <c r="AA15" s="392"/>
      <c r="AB15" s="393"/>
      <c r="AC15" s="359">
        <v>6871</v>
      </c>
      <c r="AD15" s="360"/>
      <c r="AE15" s="360"/>
      <c r="AF15" s="360"/>
      <c r="AG15" s="361"/>
      <c r="AH15" s="359">
        <v>7665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7004594</v>
      </c>
      <c r="BO15" s="436"/>
      <c r="BP15" s="436"/>
      <c r="BQ15" s="436"/>
      <c r="BR15" s="436"/>
      <c r="BS15" s="436"/>
      <c r="BT15" s="436"/>
      <c r="BU15" s="437"/>
      <c r="BV15" s="435">
        <v>6981284</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24.9</v>
      </c>
      <c r="AD16" s="487"/>
      <c r="AE16" s="487"/>
      <c r="AF16" s="487"/>
      <c r="AG16" s="488"/>
      <c r="AH16" s="486">
        <v>25.3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15555469</v>
      </c>
      <c r="BO16" s="407"/>
      <c r="BP16" s="407"/>
      <c r="BQ16" s="407"/>
      <c r="BR16" s="407"/>
      <c r="BS16" s="407"/>
      <c r="BT16" s="407"/>
      <c r="BU16" s="408"/>
      <c r="BV16" s="406">
        <v>15054274</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18040</v>
      </c>
      <c r="AD17" s="360"/>
      <c r="AE17" s="360"/>
      <c r="AF17" s="360"/>
      <c r="AG17" s="361"/>
      <c r="AH17" s="359">
        <v>19368</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8759589</v>
      </c>
      <c r="BO17" s="407"/>
      <c r="BP17" s="407"/>
      <c r="BQ17" s="407"/>
      <c r="BR17" s="407"/>
      <c r="BS17" s="407"/>
      <c r="BT17" s="407"/>
      <c r="BU17" s="408"/>
      <c r="BV17" s="406">
        <v>8728048</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147</v>
      </c>
      <c r="C18" s="457"/>
      <c r="D18" s="457"/>
      <c r="E18" s="458"/>
      <c r="F18" s="458"/>
      <c r="G18" s="458"/>
      <c r="H18" s="458"/>
      <c r="I18" s="458"/>
      <c r="J18" s="458"/>
      <c r="K18" s="458"/>
      <c r="L18" s="459">
        <v>77.150000000000006</v>
      </c>
      <c r="M18" s="459"/>
      <c r="N18" s="459"/>
      <c r="O18" s="459"/>
      <c r="P18" s="459"/>
      <c r="Q18" s="459"/>
      <c r="R18" s="460"/>
      <c r="S18" s="460"/>
      <c r="T18" s="460"/>
      <c r="U18" s="460"/>
      <c r="V18" s="461"/>
      <c r="W18" s="477"/>
      <c r="X18" s="478"/>
      <c r="Y18" s="478"/>
      <c r="Z18" s="478"/>
      <c r="AA18" s="478"/>
      <c r="AB18" s="502"/>
      <c r="AC18" s="376">
        <v>65.400000000000006</v>
      </c>
      <c r="AD18" s="377"/>
      <c r="AE18" s="377"/>
      <c r="AF18" s="377"/>
      <c r="AG18" s="462"/>
      <c r="AH18" s="376">
        <v>63.8</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17248239</v>
      </c>
      <c r="BO18" s="407"/>
      <c r="BP18" s="407"/>
      <c r="BQ18" s="407"/>
      <c r="BR18" s="407"/>
      <c r="BS18" s="407"/>
      <c r="BT18" s="407"/>
      <c r="BU18" s="408"/>
      <c r="BV18" s="406">
        <v>16359148</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149</v>
      </c>
      <c r="C19" s="457"/>
      <c r="D19" s="457"/>
      <c r="E19" s="458"/>
      <c r="F19" s="458"/>
      <c r="G19" s="458"/>
      <c r="H19" s="458"/>
      <c r="I19" s="458"/>
      <c r="J19" s="458"/>
      <c r="K19" s="458"/>
      <c r="L19" s="466">
        <v>836</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21860100</v>
      </c>
      <c r="BO19" s="407"/>
      <c r="BP19" s="407"/>
      <c r="BQ19" s="407"/>
      <c r="BR19" s="407"/>
      <c r="BS19" s="407"/>
      <c r="BT19" s="407"/>
      <c r="BU19" s="408"/>
      <c r="BV19" s="406">
        <v>21821964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151</v>
      </c>
      <c r="C20" s="457"/>
      <c r="D20" s="457"/>
      <c r="E20" s="458"/>
      <c r="F20" s="458"/>
      <c r="G20" s="458"/>
      <c r="H20" s="458"/>
      <c r="I20" s="458"/>
      <c r="J20" s="458"/>
      <c r="K20" s="458"/>
      <c r="L20" s="466">
        <v>24114</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35964903</v>
      </c>
      <c r="BO22" s="436"/>
      <c r="BP22" s="436"/>
      <c r="BQ22" s="436"/>
      <c r="BR22" s="436"/>
      <c r="BS22" s="436"/>
      <c r="BT22" s="436"/>
      <c r="BU22" s="437"/>
      <c r="BV22" s="435">
        <v>36985469</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22766180</v>
      </c>
      <c r="BO23" s="407"/>
      <c r="BP23" s="407"/>
      <c r="BQ23" s="407"/>
      <c r="BR23" s="407"/>
      <c r="BS23" s="407"/>
      <c r="BT23" s="407"/>
      <c r="BU23" s="408"/>
      <c r="BV23" s="406">
        <v>23328996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161</v>
      </c>
      <c r="F24" s="363"/>
      <c r="G24" s="363"/>
      <c r="H24" s="363"/>
      <c r="I24" s="363"/>
      <c r="J24" s="363"/>
      <c r="K24" s="364"/>
      <c r="L24" s="359">
        <v>1</v>
      </c>
      <c r="M24" s="360"/>
      <c r="N24" s="360"/>
      <c r="O24" s="360"/>
      <c r="P24" s="361"/>
      <c r="Q24" s="359">
        <v>9100</v>
      </c>
      <c r="R24" s="360"/>
      <c r="S24" s="360"/>
      <c r="T24" s="360"/>
      <c r="U24" s="360"/>
      <c r="V24" s="361"/>
      <c r="W24" s="449"/>
      <c r="X24" s="386"/>
      <c r="Y24" s="387"/>
      <c r="Z24" s="362" t="s">
        <v>162</v>
      </c>
      <c r="AA24" s="363"/>
      <c r="AB24" s="363"/>
      <c r="AC24" s="363"/>
      <c r="AD24" s="363"/>
      <c r="AE24" s="363"/>
      <c r="AF24" s="363"/>
      <c r="AG24" s="364"/>
      <c r="AH24" s="359">
        <v>431</v>
      </c>
      <c r="AI24" s="360"/>
      <c r="AJ24" s="360"/>
      <c r="AK24" s="360"/>
      <c r="AL24" s="361"/>
      <c r="AM24" s="359">
        <v>1455487</v>
      </c>
      <c r="AN24" s="360"/>
      <c r="AO24" s="360"/>
      <c r="AP24" s="360"/>
      <c r="AQ24" s="360"/>
      <c r="AR24" s="361"/>
      <c r="AS24" s="359">
        <v>3377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27260497</v>
      </c>
      <c r="BO24" s="407"/>
      <c r="BP24" s="407"/>
      <c r="BQ24" s="407"/>
      <c r="BR24" s="407"/>
      <c r="BS24" s="407"/>
      <c r="BT24" s="407"/>
      <c r="BU24" s="408"/>
      <c r="BV24" s="406">
        <v>27380769</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164</v>
      </c>
      <c r="F25" s="363"/>
      <c r="G25" s="363"/>
      <c r="H25" s="363"/>
      <c r="I25" s="363"/>
      <c r="J25" s="363"/>
      <c r="K25" s="364"/>
      <c r="L25" s="359">
        <v>1</v>
      </c>
      <c r="M25" s="360"/>
      <c r="N25" s="360"/>
      <c r="O25" s="360"/>
      <c r="P25" s="361"/>
      <c r="Q25" s="359">
        <v>7380</v>
      </c>
      <c r="R25" s="360"/>
      <c r="S25" s="360"/>
      <c r="T25" s="360"/>
      <c r="U25" s="360"/>
      <c r="V25" s="361"/>
      <c r="W25" s="449"/>
      <c r="X25" s="386"/>
      <c r="Y25" s="387"/>
      <c r="Z25" s="362" t="s">
        <v>165</v>
      </c>
      <c r="AA25" s="363"/>
      <c r="AB25" s="363"/>
      <c r="AC25" s="363"/>
      <c r="AD25" s="363"/>
      <c r="AE25" s="363"/>
      <c r="AF25" s="363"/>
      <c r="AG25" s="364"/>
      <c r="AH25" s="359">
        <v>80</v>
      </c>
      <c r="AI25" s="360"/>
      <c r="AJ25" s="360"/>
      <c r="AK25" s="360"/>
      <c r="AL25" s="361"/>
      <c r="AM25" s="359">
        <v>268000</v>
      </c>
      <c r="AN25" s="360"/>
      <c r="AO25" s="360"/>
      <c r="AP25" s="360"/>
      <c r="AQ25" s="360"/>
      <c r="AR25" s="361"/>
      <c r="AS25" s="359">
        <v>3350</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3294693</v>
      </c>
      <c r="BO25" s="436"/>
      <c r="BP25" s="436"/>
      <c r="BQ25" s="436"/>
      <c r="BR25" s="436"/>
      <c r="BS25" s="436"/>
      <c r="BT25" s="436"/>
      <c r="BU25" s="437"/>
      <c r="BV25" s="435">
        <v>1171127</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167</v>
      </c>
      <c r="F26" s="363"/>
      <c r="G26" s="363"/>
      <c r="H26" s="363"/>
      <c r="I26" s="363"/>
      <c r="J26" s="363"/>
      <c r="K26" s="364"/>
      <c r="L26" s="359">
        <v>1</v>
      </c>
      <c r="M26" s="360"/>
      <c r="N26" s="360"/>
      <c r="O26" s="360"/>
      <c r="P26" s="361"/>
      <c r="Q26" s="359">
        <v>6570</v>
      </c>
      <c r="R26" s="360"/>
      <c r="S26" s="360"/>
      <c r="T26" s="360"/>
      <c r="U26" s="360"/>
      <c r="V26" s="361"/>
      <c r="W26" s="449"/>
      <c r="X26" s="386"/>
      <c r="Y26" s="387"/>
      <c r="Z26" s="362" t="s">
        <v>168</v>
      </c>
      <c r="AA26" s="417"/>
      <c r="AB26" s="417"/>
      <c r="AC26" s="417"/>
      <c r="AD26" s="417"/>
      <c r="AE26" s="417"/>
      <c r="AF26" s="417"/>
      <c r="AG26" s="418"/>
      <c r="AH26" s="359">
        <v>6</v>
      </c>
      <c r="AI26" s="360"/>
      <c r="AJ26" s="360"/>
      <c r="AK26" s="360"/>
      <c r="AL26" s="361"/>
      <c r="AM26" s="359">
        <v>22548</v>
      </c>
      <c r="AN26" s="360"/>
      <c r="AO26" s="360"/>
      <c r="AP26" s="360"/>
      <c r="AQ26" s="360"/>
      <c r="AR26" s="361"/>
      <c r="AS26" s="359">
        <v>3758</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170</v>
      </c>
      <c r="F27" s="363"/>
      <c r="G27" s="363"/>
      <c r="H27" s="363"/>
      <c r="I27" s="363"/>
      <c r="J27" s="363"/>
      <c r="K27" s="364"/>
      <c r="L27" s="359">
        <v>1</v>
      </c>
      <c r="M27" s="360"/>
      <c r="N27" s="360"/>
      <c r="O27" s="360"/>
      <c r="P27" s="361"/>
      <c r="Q27" s="359">
        <v>4559</v>
      </c>
      <c r="R27" s="360"/>
      <c r="S27" s="360"/>
      <c r="T27" s="360"/>
      <c r="U27" s="360"/>
      <c r="V27" s="361"/>
      <c r="W27" s="449"/>
      <c r="X27" s="386"/>
      <c r="Y27" s="387"/>
      <c r="Z27" s="362" t="s">
        <v>171</v>
      </c>
      <c r="AA27" s="363"/>
      <c r="AB27" s="363"/>
      <c r="AC27" s="363"/>
      <c r="AD27" s="363"/>
      <c r="AE27" s="363"/>
      <c r="AF27" s="363"/>
      <c r="AG27" s="364"/>
      <c r="AH27" s="359">
        <v>2</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v>684798</v>
      </c>
      <c r="BO27" s="441"/>
      <c r="BP27" s="441"/>
      <c r="BQ27" s="441"/>
      <c r="BR27" s="441"/>
      <c r="BS27" s="441"/>
      <c r="BT27" s="441"/>
      <c r="BU27" s="442"/>
      <c r="BV27" s="440">
        <v>684798</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174</v>
      </c>
      <c r="F28" s="363"/>
      <c r="G28" s="363"/>
      <c r="H28" s="363"/>
      <c r="I28" s="363"/>
      <c r="J28" s="363"/>
      <c r="K28" s="364"/>
      <c r="L28" s="359">
        <v>1</v>
      </c>
      <c r="M28" s="360"/>
      <c r="N28" s="360"/>
      <c r="O28" s="360"/>
      <c r="P28" s="361"/>
      <c r="Q28" s="359">
        <v>4074</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5140318</v>
      </c>
      <c r="BO28" s="436"/>
      <c r="BP28" s="436"/>
      <c r="BQ28" s="436"/>
      <c r="BR28" s="436"/>
      <c r="BS28" s="436"/>
      <c r="BT28" s="436"/>
      <c r="BU28" s="437"/>
      <c r="BV28" s="435">
        <v>5131996</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177</v>
      </c>
      <c r="F29" s="363"/>
      <c r="G29" s="363"/>
      <c r="H29" s="363"/>
      <c r="I29" s="363"/>
      <c r="J29" s="363"/>
      <c r="K29" s="364"/>
      <c r="L29" s="359">
        <v>17</v>
      </c>
      <c r="M29" s="360"/>
      <c r="N29" s="360"/>
      <c r="O29" s="360"/>
      <c r="P29" s="361"/>
      <c r="Q29" s="359">
        <v>3880</v>
      </c>
      <c r="R29" s="360"/>
      <c r="S29" s="360"/>
      <c r="T29" s="360"/>
      <c r="U29" s="360"/>
      <c r="V29" s="361"/>
      <c r="W29" s="450"/>
      <c r="X29" s="451"/>
      <c r="Y29" s="452"/>
      <c r="Z29" s="362" t="s">
        <v>178</v>
      </c>
      <c r="AA29" s="363"/>
      <c r="AB29" s="363"/>
      <c r="AC29" s="363"/>
      <c r="AD29" s="363"/>
      <c r="AE29" s="363"/>
      <c r="AF29" s="363"/>
      <c r="AG29" s="364"/>
      <c r="AH29" s="359">
        <v>433</v>
      </c>
      <c r="AI29" s="360"/>
      <c r="AJ29" s="360"/>
      <c r="AK29" s="360"/>
      <c r="AL29" s="361"/>
      <c r="AM29" s="359">
        <v>1464917</v>
      </c>
      <c r="AN29" s="360"/>
      <c r="AO29" s="360"/>
      <c r="AP29" s="360"/>
      <c r="AQ29" s="360"/>
      <c r="AR29" s="361"/>
      <c r="AS29" s="359">
        <v>3383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3232257</v>
      </c>
      <c r="BO29" s="407"/>
      <c r="BP29" s="407"/>
      <c r="BQ29" s="407"/>
      <c r="BR29" s="407"/>
      <c r="BS29" s="407"/>
      <c r="BT29" s="407"/>
      <c r="BU29" s="408"/>
      <c r="BV29" s="406">
        <v>3348372</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98.5</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7309669</v>
      </c>
      <c r="BO30" s="441"/>
      <c r="BP30" s="441"/>
      <c r="BQ30" s="441"/>
      <c r="BR30" s="441"/>
      <c r="BS30" s="441"/>
      <c r="BT30" s="441"/>
      <c r="BU30" s="442"/>
      <c r="BV30" s="440">
        <v>6902746</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15">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15">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3</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IF('各会計、関係団体の財政状況及び健全化判断比率'!B30="","",'各会計、関係団体の財政状況及び健全化判断比率'!B30)</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福岡県南広域水道企業団（用水供給事業会計）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柳川市土地開発公社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v>
      </c>
      <c r="DH34" s="352"/>
      <c r="DI34" s="190"/>
    </row>
    <row r="35" spans="1:113" ht="32.25" customHeight="1" x14ac:dyDescent="0.15">
      <c r="A35" s="163"/>
      <c r="B35" s="187"/>
      <c r="C35" s="354">
        <f>IF(E35="","",C34+1)</f>
        <v>2</v>
      </c>
      <c r="D35" s="354"/>
      <c r="E35" s="355" t="str">
        <f>IF('各会計、関係団体の財政状況及び健全化判断比率'!B8="","",'各会計、関係団体の財政状況及び健全化判断比率'!B8)</f>
        <v>公共用地先行取得等特別会計</v>
      </c>
      <c r="F35" s="355"/>
      <c r="G35" s="355"/>
      <c r="H35" s="355"/>
      <c r="I35" s="355"/>
      <c r="J35" s="355"/>
      <c r="K35" s="355"/>
      <c r="L35" s="355"/>
      <c r="M35" s="355"/>
      <c r="N35" s="355"/>
      <c r="O35" s="355"/>
      <c r="P35" s="355"/>
      <c r="Q35" s="355"/>
      <c r="R35" s="355"/>
      <c r="S35" s="355"/>
      <c r="T35" s="163"/>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IF('各会計、関係団体の財政状況及び健全化判断比率'!B31="","",'各会計、関係団体の財政状況及び健全化判断比率'!B31)</f>
        <v>公共下水道事業会計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柳川みやま土木組合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15">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t="str">
        <f t="shared" ref="U36:U43" si="4">IF(W36="","",U35+1)</f>
        <v/>
      </c>
      <c r="V36" s="354"/>
      <c r="W36" s="355"/>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花宗太田土木組合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15">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大川柳川衛生組合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15">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福岡県市町村職員退職手当組合（一般会計）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15">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12</v>
      </c>
      <c r="BX39" s="354"/>
      <c r="BY39" s="355" t="str">
        <f>IF('各会計、関係団体の財政状況及び健全化判断比率'!B73="","",'各会計、関係団体の財政状況及び健全化判断比率'!B73)</f>
        <v>福岡県市町村職員退職手当組合（基金特別会計）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15">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13</v>
      </c>
      <c r="BX40" s="354"/>
      <c r="BY40" s="355" t="str">
        <f>IF('各会計、関係団体の財政状況及び健全化判断比率'!B74="","",'各会計、関係団体の財政状況及び健全化判断比率'!B74)</f>
        <v>有明生活環境施設組合（一般会計）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15">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14</v>
      </c>
      <c r="BX41" s="354"/>
      <c r="BY41" s="355" t="str">
        <f>IF('各会計、関係団体の財政状況及び健全化判断比率'!B75="","",'各会計、関係団体の財政状況及び健全化判断比率'!B75)</f>
        <v>福岡県自治振興組合（一般会計）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15">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f t="shared" si="2"/>
        <v>15</v>
      </c>
      <c r="BX42" s="354"/>
      <c r="BY42" s="355" t="str">
        <f>IF('各会計、関係団体の財政状況及び健全化判断比率'!B76="","",'各会計、関係団体の財政状況及び健全化判断比率'!B76)</f>
        <v>福岡県自治振興組合（公文書館事業特別会計）</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15">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f t="shared" si="2"/>
        <v>16</v>
      </c>
      <c r="BX43" s="354"/>
      <c r="BY43" s="355" t="str">
        <f>IF('各会計、関係団体の財政状況及び健全化判断比率'!B77="","",'各会計、関係団体の財政状況及び健全化判断比率'!B77)</f>
        <v>福岡県介護保険広域連合（一般会計）</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2HdyLZjBVr7SDFeJyukEN8Oz21W61tWXfd+NwWQECTg5OdiTIbYxWwALEZZAN2PKt8ZS+MbrcwkvtCvh7wkl8w==" saltValue="XWSKof7vI7D4c0wW6KR5F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election activeCell="F36" sqref="F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12.92</v>
      </c>
      <c r="G34" s="33">
        <v>12.8</v>
      </c>
      <c r="H34" s="33">
        <v>13.48</v>
      </c>
      <c r="I34" s="33">
        <v>12.64</v>
      </c>
      <c r="J34" s="34">
        <v>11.7</v>
      </c>
      <c r="K34" s="22"/>
      <c r="L34" s="22"/>
      <c r="M34" s="22"/>
      <c r="N34" s="22"/>
      <c r="O34" s="22"/>
      <c r="P34" s="22"/>
    </row>
    <row r="35" spans="1:16" ht="39" customHeight="1" x14ac:dyDescent="0.15">
      <c r="A35" s="22"/>
      <c r="B35" s="35"/>
      <c r="C35" s="1132" t="s">
        <v>535</v>
      </c>
      <c r="D35" s="1132"/>
      <c r="E35" s="1133"/>
      <c r="F35" s="36">
        <v>4.6399999999999997</v>
      </c>
      <c r="G35" s="37">
        <v>9.7899999999999991</v>
      </c>
      <c r="H35" s="37">
        <v>6.54</v>
      </c>
      <c r="I35" s="37">
        <v>3.73</v>
      </c>
      <c r="J35" s="38">
        <v>2.62</v>
      </c>
      <c r="K35" s="22"/>
      <c r="L35" s="22"/>
      <c r="M35" s="22"/>
      <c r="N35" s="22"/>
      <c r="O35" s="22"/>
      <c r="P35" s="22"/>
    </row>
    <row r="36" spans="1:16" ht="39" customHeight="1" x14ac:dyDescent="0.15">
      <c r="A36" s="22"/>
      <c r="B36" s="35"/>
      <c r="C36" s="1132" t="s">
        <v>536</v>
      </c>
      <c r="D36" s="1132"/>
      <c r="E36" s="1133"/>
      <c r="F36" s="36">
        <v>0.75</v>
      </c>
      <c r="G36" s="37">
        <v>0.74</v>
      </c>
      <c r="H36" s="37">
        <v>0.88</v>
      </c>
      <c r="I36" s="37">
        <v>1.73</v>
      </c>
      <c r="J36" s="38">
        <v>1.94</v>
      </c>
      <c r="K36" s="22"/>
      <c r="L36" s="22"/>
      <c r="M36" s="22"/>
      <c r="N36" s="22"/>
      <c r="O36" s="22"/>
      <c r="P36" s="22"/>
    </row>
    <row r="37" spans="1:16" ht="39" customHeight="1" x14ac:dyDescent="0.15">
      <c r="A37" s="22"/>
      <c r="B37" s="35"/>
      <c r="C37" s="1132" t="s">
        <v>537</v>
      </c>
      <c r="D37" s="1132"/>
      <c r="E37" s="1133"/>
      <c r="F37" s="36">
        <v>0.77</v>
      </c>
      <c r="G37" s="37">
        <v>1.58</v>
      </c>
      <c r="H37" s="37">
        <v>1.27</v>
      </c>
      <c r="I37" s="37">
        <v>1.76</v>
      </c>
      <c r="J37" s="38">
        <v>1.01</v>
      </c>
      <c r="K37" s="22"/>
      <c r="L37" s="22"/>
      <c r="M37" s="22"/>
      <c r="N37" s="22"/>
      <c r="O37" s="22"/>
      <c r="P37" s="22"/>
    </row>
    <row r="38" spans="1:16" ht="39" customHeight="1" x14ac:dyDescent="0.15">
      <c r="A38" s="22"/>
      <c r="B38" s="35"/>
      <c r="C38" s="1132" t="s">
        <v>538</v>
      </c>
      <c r="D38" s="1132"/>
      <c r="E38" s="1133"/>
      <c r="F38" s="36">
        <v>0.02</v>
      </c>
      <c r="G38" s="37">
        <v>0.02</v>
      </c>
      <c r="H38" s="37">
        <v>0.03</v>
      </c>
      <c r="I38" s="37">
        <v>0.02</v>
      </c>
      <c r="J38" s="38">
        <v>0.02</v>
      </c>
      <c r="K38" s="22"/>
      <c r="L38" s="22"/>
      <c r="M38" s="22"/>
      <c r="N38" s="22"/>
      <c r="O38" s="22"/>
      <c r="P38" s="22"/>
    </row>
    <row r="39" spans="1:16" ht="39" customHeight="1" x14ac:dyDescent="0.15">
      <c r="A39" s="22"/>
      <c r="B39" s="35"/>
      <c r="C39" s="1132" t="s">
        <v>539</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501</v>
      </c>
      <c r="G42" s="37" t="s">
        <v>501</v>
      </c>
      <c r="H42" s="37" t="s">
        <v>501</v>
      </c>
      <c r="I42" s="37" t="s">
        <v>501</v>
      </c>
      <c r="J42" s="38" t="s">
        <v>501</v>
      </c>
      <c r="K42" s="22"/>
      <c r="L42" s="22"/>
      <c r="M42" s="22"/>
      <c r="N42" s="22"/>
      <c r="O42" s="22"/>
      <c r="P42" s="22"/>
    </row>
    <row r="43" spans="1:16" ht="39" customHeight="1" thickBot="1" x14ac:dyDescent="0.2">
      <c r="A43" s="22"/>
      <c r="B43" s="40"/>
      <c r="C43" s="1134" t="s">
        <v>541</v>
      </c>
      <c r="D43" s="1134"/>
      <c r="E43" s="1135"/>
      <c r="F43" s="41">
        <v>0.06</v>
      </c>
      <c r="G43" s="42">
        <v>0</v>
      </c>
      <c r="H43" s="42" t="s">
        <v>501</v>
      </c>
      <c r="I43" s="42" t="s">
        <v>501</v>
      </c>
      <c r="J43" s="43" t="s">
        <v>501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nEMf+I5csXsN7rngAaCBMydlMJsGLJKzViJBcyAJN+8dUUSZRbjJQuiWU7ks+Z5Nh2MBsHQuQ479o0XzL9J4GA==" saltValue="sUjbgu55nyRB/rk0khoB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1"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3126</v>
      </c>
      <c r="L45" s="58">
        <v>3008</v>
      </c>
      <c r="M45" s="58">
        <v>3207</v>
      </c>
      <c r="N45" s="58">
        <v>3258</v>
      </c>
      <c r="O45" s="59">
        <v>3484</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501</v>
      </c>
      <c r="L46" s="62" t="s">
        <v>501</v>
      </c>
      <c r="M46" s="62" t="s">
        <v>501</v>
      </c>
      <c r="N46" s="62" t="s">
        <v>501</v>
      </c>
      <c r="O46" s="63" t="s">
        <v>501</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501</v>
      </c>
      <c r="L47" s="62" t="s">
        <v>501</v>
      </c>
      <c r="M47" s="62" t="s">
        <v>501</v>
      </c>
      <c r="N47" s="62" t="s">
        <v>501</v>
      </c>
      <c r="O47" s="63" t="s">
        <v>501</v>
      </c>
      <c r="P47" s="46"/>
      <c r="Q47" s="46"/>
      <c r="R47" s="46"/>
      <c r="S47" s="46"/>
      <c r="T47" s="46"/>
      <c r="U47" s="46"/>
    </row>
    <row r="48" spans="1:21" ht="30.75" customHeight="1" x14ac:dyDescent="0.15">
      <c r="A48" s="46"/>
      <c r="B48" s="1163"/>
      <c r="C48" s="1164"/>
      <c r="D48" s="60"/>
      <c r="E48" s="1140" t="s">
        <v>13</v>
      </c>
      <c r="F48" s="1140"/>
      <c r="G48" s="1140"/>
      <c r="H48" s="1140"/>
      <c r="I48" s="1140"/>
      <c r="J48" s="1141"/>
      <c r="K48" s="61">
        <v>474</v>
      </c>
      <c r="L48" s="62">
        <v>457</v>
      </c>
      <c r="M48" s="62">
        <v>483</v>
      </c>
      <c r="N48" s="62">
        <v>513</v>
      </c>
      <c r="O48" s="63">
        <v>487</v>
      </c>
      <c r="P48" s="46"/>
      <c r="Q48" s="46"/>
      <c r="R48" s="46"/>
      <c r="S48" s="46"/>
      <c r="T48" s="46"/>
      <c r="U48" s="46"/>
    </row>
    <row r="49" spans="1:21" ht="30.75" customHeight="1" x14ac:dyDescent="0.15">
      <c r="A49" s="46"/>
      <c r="B49" s="1163"/>
      <c r="C49" s="1164"/>
      <c r="D49" s="60"/>
      <c r="E49" s="1140" t="s">
        <v>14</v>
      </c>
      <c r="F49" s="1140"/>
      <c r="G49" s="1140"/>
      <c r="H49" s="1140"/>
      <c r="I49" s="1140"/>
      <c r="J49" s="1141"/>
      <c r="K49" s="61">
        <v>53</v>
      </c>
      <c r="L49" s="62">
        <v>58</v>
      </c>
      <c r="M49" s="62">
        <v>61</v>
      </c>
      <c r="N49" s="62">
        <v>61</v>
      </c>
      <c r="O49" s="63">
        <v>61</v>
      </c>
      <c r="P49" s="46"/>
      <c r="Q49" s="46"/>
      <c r="R49" s="46"/>
      <c r="S49" s="46"/>
      <c r="T49" s="46"/>
      <c r="U49" s="46"/>
    </row>
    <row r="50" spans="1:21" ht="30.75" customHeight="1" x14ac:dyDescent="0.15">
      <c r="A50" s="46"/>
      <c r="B50" s="1163"/>
      <c r="C50" s="1164"/>
      <c r="D50" s="60"/>
      <c r="E50" s="1140" t="s">
        <v>15</v>
      </c>
      <c r="F50" s="1140"/>
      <c r="G50" s="1140"/>
      <c r="H50" s="1140"/>
      <c r="I50" s="1140"/>
      <c r="J50" s="1141"/>
      <c r="K50" s="61">
        <v>122</v>
      </c>
      <c r="L50" s="62">
        <v>72</v>
      </c>
      <c r="M50" s="62">
        <v>69</v>
      </c>
      <c r="N50" s="62">
        <v>65</v>
      </c>
      <c r="O50" s="63">
        <v>65</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2973</v>
      </c>
      <c r="L52" s="62">
        <v>2791</v>
      </c>
      <c r="M52" s="62">
        <v>2781</v>
      </c>
      <c r="N52" s="62">
        <v>2726</v>
      </c>
      <c r="O52" s="63">
        <v>2805</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802</v>
      </c>
      <c r="L53" s="67">
        <v>804</v>
      </c>
      <c r="M53" s="67">
        <v>1039</v>
      </c>
      <c r="N53" s="67">
        <v>1171</v>
      </c>
      <c r="O53" s="68">
        <v>1292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7BDnWg+nbHQDW20DOuJ9zK7pAZyWsLihCHMvpp81pDbZAC5E/L3XIAl4mXK6umco3a0nVBUtAJR2d8ZRt5p70Q==" saltValue="8Fi/VcAxl+DeP+yYSPIzZ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81" t="s">
        <v>30</v>
      </c>
      <c r="C41" s="1182"/>
      <c r="D41" s="103"/>
      <c r="E41" s="1183" t="s">
        <v>31</v>
      </c>
      <c r="F41" s="1183"/>
      <c r="G41" s="1183"/>
      <c r="H41" s="1184"/>
      <c r="I41" s="330">
        <v>35649</v>
      </c>
      <c r="J41" s="331">
        <v>38630</v>
      </c>
      <c r="K41" s="331">
        <v>37776</v>
      </c>
      <c r="L41" s="331">
        <v>36985</v>
      </c>
      <c r="M41" s="332">
        <v>35965</v>
      </c>
    </row>
    <row r="42" spans="2:13" ht="27.75" customHeight="1" x14ac:dyDescent="0.15">
      <c r="B42" s="1171"/>
      <c r="C42" s="1172"/>
      <c r="D42" s="104"/>
      <c r="E42" s="1175" t="s">
        <v>32</v>
      </c>
      <c r="F42" s="1175"/>
      <c r="G42" s="1175"/>
      <c r="H42" s="1176"/>
      <c r="I42" s="333">
        <v>639</v>
      </c>
      <c r="J42" s="334">
        <v>570</v>
      </c>
      <c r="K42" s="334">
        <v>504</v>
      </c>
      <c r="L42" s="334">
        <v>441</v>
      </c>
      <c r="M42" s="335">
        <v>378</v>
      </c>
    </row>
    <row r="43" spans="2:13" ht="27.75" customHeight="1" x14ac:dyDescent="0.15">
      <c r="B43" s="1171"/>
      <c r="C43" s="1172"/>
      <c r="D43" s="104"/>
      <c r="E43" s="1175" t="s">
        <v>33</v>
      </c>
      <c r="F43" s="1175"/>
      <c r="G43" s="1175"/>
      <c r="H43" s="1176"/>
      <c r="I43" s="333">
        <v>5946</v>
      </c>
      <c r="J43" s="334">
        <v>5493</v>
      </c>
      <c r="K43" s="334">
        <v>5159</v>
      </c>
      <c r="L43" s="334">
        <v>4981</v>
      </c>
      <c r="M43" s="335">
        <v>4650</v>
      </c>
    </row>
    <row r="44" spans="2:13" ht="27.75" customHeight="1" x14ac:dyDescent="0.15">
      <c r="B44" s="1171"/>
      <c r="C44" s="1172"/>
      <c r="D44" s="104"/>
      <c r="E44" s="1175" t="s">
        <v>34</v>
      </c>
      <c r="F44" s="1175"/>
      <c r="G44" s="1175"/>
      <c r="H44" s="1176"/>
      <c r="I44" s="333" t="s">
        <v>501</v>
      </c>
      <c r="J44" s="334" t="s">
        <v>501</v>
      </c>
      <c r="K44" s="334" t="s">
        <v>501</v>
      </c>
      <c r="L44" s="334" t="s">
        <v>501</v>
      </c>
      <c r="M44" s="335" t="s">
        <v>501</v>
      </c>
    </row>
    <row r="45" spans="2:13" ht="27.75" customHeight="1" x14ac:dyDescent="0.15">
      <c r="B45" s="1171"/>
      <c r="C45" s="1172"/>
      <c r="D45" s="104"/>
      <c r="E45" s="1175" t="s">
        <v>35</v>
      </c>
      <c r="F45" s="1175"/>
      <c r="G45" s="1175"/>
      <c r="H45" s="1176"/>
      <c r="I45" s="333">
        <v>4383</v>
      </c>
      <c r="J45" s="334">
        <v>4331</v>
      </c>
      <c r="K45" s="334">
        <v>4349</v>
      </c>
      <c r="L45" s="334">
        <v>4166</v>
      </c>
      <c r="M45" s="335">
        <v>4254</v>
      </c>
    </row>
    <row r="46" spans="2:13" ht="27.75" customHeight="1" x14ac:dyDescent="0.15">
      <c r="B46" s="1171"/>
      <c r="C46" s="1172"/>
      <c r="D46" s="105"/>
      <c r="E46" s="1175" t="s">
        <v>36</v>
      </c>
      <c r="F46" s="1175"/>
      <c r="G46" s="1175"/>
      <c r="H46" s="1176"/>
      <c r="I46" s="333">
        <v>0</v>
      </c>
      <c r="J46" s="334">
        <v>1</v>
      </c>
      <c r="K46" s="334" t="s">
        <v>501</v>
      </c>
      <c r="L46" s="334">
        <v>1</v>
      </c>
      <c r="M46" s="335">
        <v>8</v>
      </c>
    </row>
    <row r="47" spans="2:13" ht="27.75" customHeight="1" x14ac:dyDescent="0.15">
      <c r="B47" s="1171"/>
      <c r="C47" s="1172"/>
      <c r="D47" s="106"/>
      <c r="E47" s="1185" t="s">
        <v>37</v>
      </c>
      <c r="F47" s="1186"/>
      <c r="G47" s="1186"/>
      <c r="H47" s="1187"/>
      <c r="I47" s="333" t="s">
        <v>501</v>
      </c>
      <c r="J47" s="334" t="s">
        <v>501</v>
      </c>
      <c r="K47" s="334" t="s">
        <v>501</v>
      </c>
      <c r="L47" s="334" t="s">
        <v>501</v>
      </c>
      <c r="M47" s="335" t="s">
        <v>501</v>
      </c>
    </row>
    <row r="48" spans="2:13" ht="27.75" customHeight="1" x14ac:dyDescent="0.15">
      <c r="B48" s="1171"/>
      <c r="C48" s="1172"/>
      <c r="D48" s="104"/>
      <c r="E48" s="1175" t="s">
        <v>38</v>
      </c>
      <c r="F48" s="1175"/>
      <c r="G48" s="1175"/>
      <c r="H48" s="1176"/>
      <c r="I48" s="333" t="s">
        <v>501</v>
      </c>
      <c r="J48" s="334" t="s">
        <v>501</v>
      </c>
      <c r="K48" s="334" t="s">
        <v>501</v>
      </c>
      <c r="L48" s="334" t="s">
        <v>501</v>
      </c>
      <c r="M48" s="335" t="s">
        <v>501</v>
      </c>
    </row>
    <row r="49" spans="2:13" ht="27.75" customHeight="1" x14ac:dyDescent="0.15">
      <c r="B49" s="1173"/>
      <c r="C49" s="1174"/>
      <c r="D49" s="104"/>
      <c r="E49" s="1175" t="s">
        <v>39</v>
      </c>
      <c r="F49" s="1175"/>
      <c r="G49" s="1175"/>
      <c r="H49" s="1176"/>
      <c r="I49" s="333" t="s">
        <v>501</v>
      </c>
      <c r="J49" s="334" t="s">
        <v>501</v>
      </c>
      <c r="K49" s="334" t="s">
        <v>501</v>
      </c>
      <c r="L49" s="334" t="s">
        <v>501</v>
      </c>
      <c r="M49" s="335" t="s">
        <v>501</v>
      </c>
    </row>
    <row r="50" spans="2:13" ht="27.75" customHeight="1" x14ac:dyDescent="0.15">
      <c r="B50" s="1169" t="s">
        <v>40</v>
      </c>
      <c r="C50" s="1170"/>
      <c r="D50" s="107"/>
      <c r="E50" s="1175" t="s">
        <v>41</v>
      </c>
      <c r="F50" s="1175"/>
      <c r="G50" s="1175"/>
      <c r="H50" s="1176"/>
      <c r="I50" s="333">
        <v>11063</v>
      </c>
      <c r="J50" s="334">
        <v>11414</v>
      </c>
      <c r="K50" s="334">
        <v>12925</v>
      </c>
      <c r="L50" s="334">
        <v>13831</v>
      </c>
      <c r="M50" s="335">
        <v>14236</v>
      </c>
    </row>
    <row r="51" spans="2:13" ht="27.75" customHeight="1" x14ac:dyDescent="0.15">
      <c r="B51" s="1171"/>
      <c r="C51" s="1172"/>
      <c r="D51" s="104"/>
      <c r="E51" s="1175" t="s">
        <v>42</v>
      </c>
      <c r="F51" s="1175"/>
      <c r="G51" s="1175"/>
      <c r="H51" s="1176"/>
      <c r="I51" s="333">
        <v>936</v>
      </c>
      <c r="J51" s="334">
        <v>989</v>
      </c>
      <c r="K51" s="334">
        <v>1054</v>
      </c>
      <c r="L51" s="334">
        <v>1052</v>
      </c>
      <c r="M51" s="335">
        <v>1050</v>
      </c>
    </row>
    <row r="52" spans="2:13" ht="27.75" customHeight="1" x14ac:dyDescent="0.15">
      <c r="B52" s="1173"/>
      <c r="C52" s="1174"/>
      <c r="D52" s="104"/>
      <c r="E52" s="1175" t="s">
        <v>43</v>
      </c>
      <c r="F52" s="1175"/>
      <c r="G52" s="1175"/>
      <c r="H52" s="1176"/>
      <c r="I52" s="333">
        <v>30197</v>
      </c>
      <c r="J52" s="334">
        <v>30488</v>
      </c>
      <c r="K52" s="334">
        <v>28962</v>
      </c>
      <c r="L52" s="334">
        <v>28310</v>
      </c>
      <c r="M52" s="335">
        <v>27116</v>
      </c>
    </row>
    <row r="53" spans="2:13" ht="27.75" customHeight="1" thickBot="1" x14ac:dyDescent="0.2">
      <c r="B53" s="1177" t="s">
        <v>19</v>
      </c>
      <c r="C53" s="1178"/>
      <c r="D53" s="108"/>
      <c r="E53" s="1179" t="s">
        <v>44</v>
      </c>
      <c r="F53" s="1179"/>
      <c r="G53" s="1179"/>
      <c r="H53" s="1180"/>
      <c r="I53" s="336">
        <v>4420</v>
      </c>
      <c r="J53" s="337">
        <v>6135</v>
      </c>
      <c r="K53" s="337">
        <v>4848</v>
      </c>
      <c r="L53" s="337">
        <v>3382</v>
      </c>
      <c r="M53" s="338">
        <v>2853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25Qa4aQiBr13v1QCceWFneJV3N2EHslsDcwLROIvQWrMeFbxPBVuSPA0LLAQJoaQLX31IeCY01LatMhupbK0Kg==" saltValue="6Do8YVtEW1FydM/wZLal3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B1" zoomScale="70" zoomScaleNormal="7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5124</v>
      </c>
      <c r="G55" s="339">
        <v>5132</v>
      </c>
      <c r="H55" s="340">
        <v>5140</v>
      </c>
    </row>
    <row r="56" spans="2:8" ht="52.5" customHeight="1" x14ac:dyDescent="0.15">
      <c r="B56" s="120"/>
      <c r="C56" s="1198" t="s">
        <v>47</v>
      </c>
      <c r="D56" s="1198"/>
      <c r="E56" s="1199"/>
      <c r="F56" s="341">
        <v>3236</v>
      </c>
      <c r="G56" s="341">
        <v>3348</v>
      </c>
      <c r="H56" s="342">
        <v>3232</v>
      </c>
    </row>
    <row r="57" spans="2:8" ht="53.25" customHeight="1" x14ac:dyDescent="0.15">
      <c r="B57" s="120"/>
      <c r="C57" s="1200" t="s">
        <v>48</v>
      </c>
      <c r="D57" s="1200"/>
      <c r="E57" s="1201"/>
      <c r="F57" s="343">
        <v>6142</v>
      </c>
      <c r="G57" s="343">
        <v>6903</v>
      </c>
      <c r="H57" s="344">
        <v>7310</v>
      </c>
    </row>
    <row r="58" spans="2:8" ht="45.75" customHeight="1" x14ac:dyDescent="0.15">
      <c r="B58" s="121"/>
      <c r="C58" s="1188" t="s">
        <v>563</v>
      </c>
      <c r="D58" s="1189"/>
      <c r="E58" s="1190"/>
      <c r="F58" s="345">
        <v>2293</v>
      </c>
      <c r="G58" s="346">
        <v>2824</v>
      </c>
      <c r="H58" s="346">
        <v>3109</v>
      </c>
    </row>
    <row r="59" spans="2:8" ht="45.75" customHeight="1" x14ac:dyDescent="0.15">
      <c r="B59" s="121"/>
      <c r="C59" s="1188" t="s">
        <v>564</v>
      </c>
      <c r="D59" s="1189"/>
      <c r="E59" s="1190"/>
      <c r="F59" s="345">
        <v>2366</v>
      </c>
      <c r="G59" s="346">
        <v>2328</v>
      </c>
      <c r="H59" s="346">
        <v>2314</v>
      </c>
    </row>
    <row r="60" spans="2:8" ht="45.75" customHeight="1" x14ac:dyDescent="0.15">
      <c r="B60" s="121"/>
      <c r="C60" s="1188" t="s">
        <v>565</v>
      </c>
      <c r="D60" s="1189"/>
      <c r="E60" s="1190"/>
      <c r="F60" s="345">
        <v>1481</v>
      </c>
      <c r="G60" s="346">
        <v>1736</v>
      </c>
      <c r="H60" s="346">
        <v>1864</v>
      </c>
    </row>
    <row r="61" spans="2:8" ht="45.75" customHeight="1" x14ac:dyDescent="0.15">
      <c r="B61" s="121"/>
      <c r="C61" s="1188" t="s">
        <v>566</v>
      </c>
      <c r="D61" s="1189"/>
      <c r="E61" s="1190"/>
      <c r="F61" s="345">
        <v>0</v>
      </c>
      <c r="G61" s="346">
        <v>13</v>
      </c>
      <c r="H61" s="346">
        <v>21</v>
      </c>
    </row>
    <row r="62" spans="2:8" ht="45.75" customHeight="1" thickBot="1" x14ac:dyDescent="0.2">
      <c r="B62" s="122"/>
      <c r="C62" s="1191" t="s">
        <v>567</v>
      </c>
      <c r="D62" s="1192"/>
      <c r="E62" s="1193"/>
      <c r="F62" s="347">
        <v>2</v>
      </c>
      <c r="G62" s="348">
        <v>2</v>
      </c>
      <c r="H62" s="348">
        <v>2</v>
      </c>
    </row>
    <row r="63" spans="2:8" ht="52.5" customHeight="1" thickBot="1" x14ac:dyDescent="0.2">
      <c r="B63" s="123"/>
      <c r="C63" s="1194" t="s">
        <v>49</v>
      </c>
      <c r="D63" s="1194"/>
      <c r="E63" s="1195"/>
      <c r="F63" s="349">
        <v>14502</v>
      </c>
      <c r="G63" s="349">
        <v>15383</v>
      </c>
      <c r="H63" s="350">
        <v>15682</v>
      </c>
    </row>
    <row r="64" spans="2:8" x14ac:dyDescent="0.15"/>
  </sheetData>
  <sheetProtection algorithmName="SHA-512" hashValue="RiC/r9nT1nXm0XiU/9Cpq3X2ukvE8Gl88/o1/oA8+EnhgLgDn+kFI4HXUuLplpatplg7z6Nj9zFFKXaMV9L2AQ==" saltValue="mrbrMWVm7BQmvX+G762E0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95506</v>
      </c>
      <c r="E3" s="142"/>
      <c r="F3" s="143">
        <v>70329</v>
      </c>
      <c r="G3" s="144"/>
      <c r="H3" s="145"/>
    </row>
    <row r="4" spans="1:8" x14ac:dyDescent="0.15">
      <c r="A4" s="146"/>
      <c r="B4" s="147"/>
      <c r="C4" s="148"/>
      <c r="D4" s="149">
        <v>70144</v>
      </c>
      <c r="E4" s="150"/>
      <c r="F4" s="151">
        <v>39403</v>
      </c>
      <c r="G4" s="152"/>
      <c r="H4" s="153"/>
    </row>
    <row r="5" spans="1:8" x14ac:dyDescent="0.15">
      <c r="A5" s="134" t="s">
        <v>519</v>
      </c>
      <c r="B5" s="139"/>
      <c r="C5" s="140"/>
      <c r="D5" s="141">
        <v>60540</v>
      </c>
      <c r="E5" s="142"/>
      <c r="F5" s="143">
        <v>71871</v>
      </c>
      <c r="G5" s="144"/>
      <c r="H5" s="145"/>
    </row>
    <row r="6" spans="1:8" x14ac:dyDescent="0.15">
      <c r="A6" s="146"/>
      <c r="B6" s="147"/>
      <c r="C6" s="148"/>
      <c r="D6" s="149">
        <v>33111</v>
      </c>
      <c r="E6" s="150"/>
      <c r="F6" s="151">
        <v>38232</v>
      </c>
      <c r="G6" s="152"/>
      <c r="H6" s="153"/>
    </row>
    <row r="7" spans="1:8" x14ac:dyDescent="0.15">
      <c r="A7" s="134" t="s">
        <v>520</v>
      </c>
      <c r="B7" s="139"/>
      <c r="C7" s="140"/>
      <c r="D7" s="141">
        <v>61301</v>
      </c>
      <c r="E7" s="142"/>
      <c r="F7" s="143">
        <v>71807</v>
      </c>
      <c r="G7" s="144"/>
      <c r="H7" s="145"/>
    </row>
    <row r="8" spans="1:8" x14ac:dyDescent="0.15">
      <c r="A8" s="146"/>
      <c r="B8" s="147"/>
      <c r="C8" s="148"/>
      <c r="D8" s="149">
        <v>26867</v>
      </c>
      <c r="E8" s="150"/>
      <c r="F8" s="151">
        <v>37333</v>
      </c>
      <c r="G8" s="152"/>
      <c r="H8" s="153"/>
    </row>
    <row r="9" spans="1:8" x14ac:dyDescent="0.15">
      <c r="A9" s="134" t="s">
        <v>521</v>
      </c>
      <c r="B9" s="139"/>
      <c r="C9" s="140"/>
      <c r="D9" s="141">
        <v>62425</v>
      </c>
      <c r="E9" s="142"/>
      <c r="F9" s="143">
        <v>80821</v>
      </c>
      <c r="G9" s="144"/>
      <c r="H9" s="145"/>
    </row>
    <row r="10" spans="1:8" x14ac:dyDescent="0.15">
      <c r="A10" s="146"/>
      <c r="B10" s="147"/>
      <c r="C10" s="148"/>
      <c r="D10" s="149">
        <v>27060</v>
      </c>
      <c r="E10" s="150"/>
      <c r="F10" s="151">
        <v>49586</v>
      </c>
      <c r="G10" s="152"/>
      <c r="H10" s="153"/>
    </row>
    <row r="11" spans="1:8" x14ac:dyDescent="0.15">
      <c r="A11" s="134" t="s">
        <v>522</v>
      </c>
      <c r="B11" s="139"/>
      <c r="C11" s="140"/>
      <c r="D11" s="141">
        <v>57864</v>
      </c>
      <c r="E11" s="142"/>
      <c r="F11" s="143">
        <v>79840</v>
      </c>
      <c r="G11" s="144"/>
      <c r="H11" s="145"/>
    </row>
    <row r="12" spans="1:8" x14ac:dyDescent="0.15">
      <c r="A12" s="146"/>
      <c r="B12" s="147"/>
      <c r="C12" s="154"/>
      <c r="D12" s="149">
        <v>31618</v>
      </c>
      <c r="E12" s="150"/>
      <c r="F12" s="151">
        <v>45238</v>
      </c>
      <c r="G12" s="152"/>
      <c r="H12" s="153"/>
    </row>
    <row r="13" spans="1:8" x14ac:dyDescent="0.15">
      <c r="A13" s="134"/>
      <c r="B13" s="139"/>
      <c r="C13" s="140"/>
      <c r="D13" s="141">
        <v>67527</v>
      </c>
      <c r="E13" s="142"/>
      <c r="F13" s="143">
        <v>74934</v>
      </c>
      <c r="G13" s="155"/>
      <c r="H13" s="145"/>
    </row>
    <row r="14" spans="1:8" x14ac:dyDescent="0.15">
      <c r="A14" s="146"/>
      <c r="B14" s="147"/>
      <c r="C14" s="148"/>
      <c r="D14" s="149">
        <v>37760</v>
      </c>
      <c r="E14" s="150"/>
      <c r="F14" s="151">
        <v>41958</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4.72</v>
      </c>
      <c r="C19" s="156">
        <f>ROUND(VALUE(SUBSTITUTE(実質収支比率等に係る経年分析!G$48,"▲","-")),2)</f>
        <v>9.7899999999999991</v>
      </c>
      <c r="D19" s="156">
        <f>ROUND(VALUE(SUBSTITUTE(実質収支比率等に係る経年分析!H$48,"▲","-")),2)</f>
        <v>6.54</v>
      </c>
      <c r="E19" s="156">
        <f>ROUND(VALUE(SUBSTITUTE(実質収支比率等に係る経年分析!I$48,"▲","-")),2)</f>
        <v>3.73</v>
      </c>
      <c r="F19" s="156">
        <f>ROUND(VALUE(SUBSTITUTE(実質収支比率等に係る経年分析!J$48,"▲","-")),2)</f>
        <v>2.62</v>
      </c>
    </row>
    <row r="20" spans="1:11" x14ac:dyDescent="0.15">
      <c r="A20" s="156" t="s">
        <v>53</v>
      </c>
      <c r="B20" s="156">
        <f>ROUND(VALUE(SUBSTITUTE(実質収支比率等に係る経年分析!F$47,"▲","-")),2)</f>
        <v>30.98</v>
      </c>
      <c r="C20" s="156">
        <f>ROUND(VALUE(SUBSTITUTE(実質収支比率等に係る経年分析!G$47,"▲","-")),2)</f>
        <v>29.86</v>
      </c>
      <c r="D20" s="156">
        <f>ROUND(VALUE(SUBSTITUTE(実質収支比率等に係る経年分析!H$47,"▲","-")),2)</f>
        <v>30.53</v>
      </c>
      <c r="E20" s="156">
        <f>ROUND(VALUE(SUBSTITUTE(実質収支比率等に係る経年分析!I$47,"▲","-")),2)</f>
        <v>30.39</v>
      </c>
      <c r="F20" s="156">
        <f>ROUND(VALUE(SUBSTITUTE(実質収支比率等に係る経年分析!J$47,"▲","-")),2)</f>
        <v>29.58</v>
      </c>
    </row>
    <row r="21" spans="1:11" x14ac:dyDescent="0.15">
      <c r="A21" s="156" t="s">
        <v>54</v>
      </c>
      <c r="B21" s="156">
        <f>IF(ISNUMBER(VALUE(SUBSTITUTE(実質収支比率等に係る経年分析!F$49,"▲","-"))),ROUND(VALUE(SUBSTITUTE(実質収支比率等に係る経年分析!F$49,"▲","-")),2),NA())</f>
        <v>-2.2000000000000002</v>
      </c>
      <c r="C21" s="156">
        <f>IF(ISNUMBER(VALUE(SUBSTITUTE(実質収支比率等に係る経年分析!G$49,"▲","-"))),ROUND(VALUE(SUBSTITUTE(実質収支比率等に係る経年分析!G$49,"▲","-")),2),NA())</f>
        <v>5.46</v>
      </c>
      <c r="D21" s="156">
        <f>IF(ISNUMBER(VALUE(SUBSTITUTE(実質収支比率等に係る経年分析!H$49,"▲","-"))),ROUND(VALUE(SUBSTITUTE(実質収支比率等に係る経年分析!H$49,"▲","-")),2),NA())</f>
        <v>-3.42</v>
      </c>
      <c r="E21" s="156">
        <f>IF(ISNUMBER(VALUE(SUBSTITUTE(実質収支比率等に係る経年分析!I$49,"▲","-"))),ROUND(VALUE(SUBSTITUTE(実質収支比率等に係る経年分析!I$49,"▲","-")),2),NA())</f>
        <v>-2.72</v>
      </c>
      <c r="F21" s="156">
        <f>IF(ISNUMBER(VALUE(SUBSTITUTE(実質収支比率等に係る経年分析!J$49,"▲","-"))),ROUND(VALUE(SUBSTITUTE(実質収支比率等に係る経年分析!J$49,"▲","-")),2),NA())</f>
        <v>-0.96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公共用地先行取得等特別会計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0.02</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0.77</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1.58</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1.01</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0.75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0.74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0.88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1.94</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4.6399999999999997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9.7899999999999991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6.54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3.73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2.62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12.92</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12.8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13.48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12.64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2973</v>
      </c>
      <c r="E42" s="158"/>
      <c r="F42" s="158"/>
      <c r="G42" s="158">
        <f>'実質公債費比率（分子）の構造'!L$52</f>
        <v>2791</v>
      </c>
      <c r="H42" s="158"/>
      <c r="I42" s="158"/>
      <c r="J42" s="158">
        <f>'実質公債費比率（分子）の構造'!M$52</f>
        <v>2781</v>
      </c>
      <c r="K42" s="158"/>
      <c r="L42" s="158"/>
      <c r="M42" s="158">
        <f>'実質公債費比率（分子）の構造'!N$52</f>
        <v>2726</v>
      </c>
      <c r="N42" s="158"/>
      <c r="O42" s="158"/>
      <c r="P42" s="158">
        <f>'実質公債費比率（分子）の構造'!O$52</f>
        <v>2805</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122</v>
      </c>
      <c r="C44" s="158"/>
      <c r="D44" s="158"/>
      <c r="E44" s="158">
        <f>'実質公債費比率（分子）の構造'!L$50</f>
        <v>72</v>
      </c>
      <c r="F44" s="158"/>
      <c r="G44" s="158"/>
      <c r="H44" s="158">
        <f>'実質公債費比率（分子）の構造'!M$50</f>
        <v>69</v>
      </c>
      <c r="I44" s="158"/>
      <c r="J44" s="158"/>
      <c r="K44" s="158">
        <f>'実質公債費比率（分子）の構造'!N$50</f>
        <v>65</v>
      </c>
      <c r="L44" s="158"/>
      <c r="M44" s="158"/>
      <c r="N44" s="158">
        <f>'実質公債費比率（分子）の構造'!O$50</f>
        <v>65</v>
      </c>
      <c r="O44" s="158"/>
      <c r="P44" s="158"/>
    </row>
    <row r="45" spans="1:16" x14ac:dyDescent="0.15">
      <c r="A45" s="158" t="s">
        <v>63</v>
      </c>
      <c r="B45" s="158">
        <f>'実質公債費比率（分子）の構造'!K$49</f>
        <v>53</v>
      </c>
      <c r="C45" s="158"/>
      <c r="D45" s="158"/>
      <c r="E45" s="158">
        <f>'実質公債費比率（分子）の構造'!L$49</f>
        <v>58</v>
      </c>
      <c r="F45" s="158"/>
      <c r="G45" s="158"/>
      <c r="H45" s="158">
        <f>'実質公債費比率（分子）の構造'!M$49</f>
        <v>61</v>
      </c>
      <c r="I45" s="158"/>
      <c r="J45" s="158"/>
      <c r="K45" s="158">
        <f>'実質公債費比率（分子）の構造'!N$49</f>
        <v>61</v>
      </c>
      <c r="L45" s="158"/>
      <c r="M45" s="158"/>
      <c r="N45" s="158">
        <f>'実質公債費比率（分子）の構造'!O$49</f>
        <v>61</v>
      </c>
      <c r="O45" s="158"/>
      <c r="P45" s="158"/>
    </row>
    <row r="46" spans="1:16" x14ac:dyDescent="0.15">
      <c r="A46" s="158" t="s">
        <v>64</v>
      </c>
      <c r="B46" s="158">
        <f>'実質公債費比率（分子）の構造'!K$48</f>
        <v>474</v>
      </c>
      <c r="C46" s="158"/>
      <c r="D46" s="158"/>
      <c r="E46" s="158">
        <f>'実質公債費比率（分子）の構造'!L$48</f>
        <v>457</v>
      </c>
      <c r="F46" s="158"/>
      <c r="G46" s="158"/>
      <c r="H46" s="158">
        <f>'実質公債費比率（分子）の構造'!M$48</f>
        <v>483</v>
      </c>
      <c r="I46" s="158"/>
      <c r="J46" s="158"/>
      <c r="K46" s="158">
        <f>'実質公債費比率（分子）の構造'!N$48</f>
        <v>513</v>
      </c>
      <c r="L46" s="158"/>
      <c r="M46" s="158"/>
      <c r="N46" s="158">
        <f>'実質公債費比率（分子）の構造'!O$48</f>
        <v>487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3126</v>
      </c>
      <c r="C49" s="158"/>
      <c r="D49" s="158"/>
      <c r="E49" s="158">
        <f>'実質公債費比率（分子）の構造'!L$45</f>
        <v>3008</v>
      </c>
      <c r="F49" s="158"/>
      <c r="G49" s="158"/>
      <c r="H49" s="158">
        <f>'実質公債費比率（分子）の構造'!M$45</f>
        <v>3207</v>
      </c>
      <c r="I49" s="158"/>
      <c r="J49" s="158"/>
      <c r="K49" s="158">
        <f>'実質公債費比率（分子）の構造'!N$45</f>
        <v>3258</v>
      </c>
      <c r="L49" s="158"/>
      <c r="M49" s="158"/>
      <c r="N49" s="158">
        <f>'実質公債費比率（分子）の構造'!O$45</f>
        <v>3484</v>
      </c>
      <c r="O49" s="158"/>
      <c r="P49" s="158"/>
    </row>
    <row r="50" spans="1:16" x14ac:dyDescent="0.15">
      <c r="A50" s="158" t="s">
        <v>67</v>
      </c>
      <c r="B50" s="158" t="e">
        <f>NA()</f>
        <v>#N/A</v>
      </c>
      <c r="C50" s="158">
        <f>IF(ISNUMBER('実質公債費比率（分子）の構造'!K$53),'実質公債費比率（分子）の構造'!K$53,NA())</f>
        <v>802</v>
      </c>
      <c r="D50" s="158" t="e">
        <f>NA()</f>
        <v>#N/A</v>
      </c>
      <c r="E50" s="158" t="e">
        <f>NA()</f>
        <v>#N/A</v>
      </c>
      <c r="F50" s="158">
        <f>IF(ISNUMBER('実質公債費比率（分子）の構造'!L$53),'実質公債費比率（分子）の構造'!L$53,NA())</f>
        <v>804</v>
      </c>
      <c r="G50" s="158" t="e">
        <f>NA()</f>
        <v>#N/A</v>
      </c>
      <c r="H50" s="158" t="e">
        <f>NA()</f>
        <v>#N/A</v>
      </c>
      <c r="I50" s="158">
        <f>IF(ISNUMBER('実質公債費比率（分子）の構造'!M$53),'実質公債費比率（分子）の構造'!M$53,NA())</f>
        <v>1039</v>
      </c>
      <c r="J50" s="158" t="e">
        <f>NA()</f>
        <v>#N/A</v>
      </c>
      <c r="K50" s="158" t="e">
        <f>NA()</f>
        <v>#N/A</v>
      </c>
      <c r="L50" s="158">
        <f>IF(ISNUMBER('実質公債費比率（分子）の構造'!N$53),'実質公債費比率（分子）の構造'!N$53,NA())</f>
        <v>1171</v>
      </c>
      <c r="M50" s="158" t="e">
        <f>NA()</f>
        <v>#N/A</v>
      </c>
      <c r="N50" s="158" t="e">
        <f>NA()</f>
        <v>#N/A</v>
      </c>
      <c r="O50" s="158">
        <f>IF(ISNUMBER('実質公債費比率（分子）の構造'!O$53),'実質公債費比率（分子）の構造'!O$53,NA())</f>
        <v>1292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30197</v>
      </c>
      <c r="E56" s="157"/>
      <c r="F56" s="157"/>
      <c r="G56" s="157">
        <f>'将来負担比率（分子）の構造'!J$52</f>
        <v>30488</v>
      </c>
      <c r="H56" s="157"/>
      <c r="I56" s="157"/>
      <c r="J56" s="157">
        <f>'将来負担比率（分子）の構造'!K$52</f>
        <v>28962</v>
      </c>
      <c r="K56" s="157"/>
      <c r="L56" s="157"/>
      <c r="M56" s="157">
        <f>'将来負担比率（分子）の構造'!L$52</f>
        <v>28310</v>
      </c>
      <c r="N56" s="157"/>
      <c r="O56" s="157"/>
      <c r="P56" s="157">
        <f>'将来負担比率（分子）の構造'!M$52</f>
        <v>27116</v>
      </c>
    </row>
    <row r="57" spans="1:16" x14ac:dyDescent="0.15">
      <c r="A57" s="157" t="s">
        <v>42</v>
      </c>
      <c r="B57" s="157"/>
      <c r="C57" s="157"/>
      <c r="D57" s="157">
        <f>'将来負担比率（分子）の構造'!I$51</f>
        <v>936</v>
      </c>
      <c r="E57" s="157"/>
      <c r="F57" s="157"/>
      <c r="G57" s="157">
        <f>'将来負担比率（分子）の構造'!J$51</f>
        <v>989</v>
      </c>
      <c r="H57" s="157"/>
      <c r="I57" s="157"/>
      <c r="J57" s="157">
        <f>'将来負担比率（分子）の構造'!K$51</f>
        <v>1054</v>
      </c>
      <c r="K57" s="157"/>
      <c r="L57" s="157"/>
      <c r="M57" s="157">
        <f>'将来負担比率（分子）の構造'!L$51</f>
        <v>1052</v>
      </c>
      <c r="N57" s="157"/>
      <c r="O57" s="157"/>
      <c r="P57" s="157">
        <f>'将来負担比率（分子）の構造'!M$51</f>
        <v>1050</v>
      </c>
    </row>
    <row r="58" spans="1:16" x14ac:dyDescent="0.15">
      <c r="A58" s="157" t="s">
        <v>41</v>
      </c>
      <c r="B58" s="157"/>
      <c r="C58" s="157"/>
      <c r="D58" s="157">
        <f>'将来負担比率（分子）の構造'!I$50</f>
        <v>11063</v>
      </c>
      <c r="E58" s="157"/>
      <c r="F58" s="157"/>
      <c r="G58" s="157">
        <f>'将来負担比率（分子）の構造'!J$50</f>
        <v>11414</v>
      </c>
      <c r="H58" s="157"/>
      <c r="I58" s="157"/>
      <c r="J58" s="157">
        <f>'将来負担比率（分子）の構造'!K$50</f>
        <v>12925</v>
      </c>
      <c r="K58" s="157"/>
      <c r="L58" s="157"/>
      <c r="M58" s="157">
        <f>'将来負担比率（分子）の構造'!L$50</f>
        <v>13831</v>
      </c>
      <c r="N58" s="157"/>
      <c r="O58" s="157"/>
      <c r="P58" s="157">
        <f>'将来負担比率（分子）の構造'!M$50</f>
        <v>14236</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f>'将来負担比率（分子）の構造'!J$46</f>
        <v>1</v>
      </c>
      <c r="F61" s="157"/>
      <c r="G61" s="157"/>
      <c r="H61" s="157" t="str">
        <f>'将来負担比率（分子）の構造'!K$46</f>
        <v>-</v>
      </c>
      <c r="I61" s="157"/>
      <c r="J61" s="157"/>
      <c r="K61" s="157">
        <f>'将来負担比率（分子）の構造'!L$46</f>
        <v>1</v>
      </c>
      <c r="L61" s="157"/>
      <c r="M61" s="157"/>
      <c r="N61" s="157">
        <f>'将来負担比率（分子）の構造'!M$46</f>
        <v>8</v>
      </c>
      <c r="O61" s="157"/>
      <c r="P61" s="157"/>
    </row>
    <row r="62" spans="1:16" x14ac:dyDescent="0.15">
      <c r="A62" s="157" t="s">
        <v>35</v>
      </c>
      <c r="B62" s="157">
        <f>'将来負担比率（分子）の構造'!I$45</f>
        <v>4383</v>
      </c>
      <c r="C62" s="157"/>
      <c r="D62" s="157"/>
      <c r="E62" s="157">
        <f>'将来負担比率（分子）の構造'!J$45</f>
        <v>4331</v>
      </c>
      <c r="F62" s="157"/>
      <c r="G62" s="157"/>
      <c r="H62" s="157">
        <f>'将来負担比率（分子）の構造'!K$45</f>
        <v>4349</v>
      </c>
      <c r="I62" s="157"/>
      <c r="J62" s="157"/>
      <c r="K62" s="157">
        <f>'将来負担比率（分子）の構造'!L$45</f>
        <v>4166</v>
      </c>
      <c r="L62" s="157"/>
      <c r="M62" s="157"/>
      <c r="N62" s="157">
        <f>'将来負担比率（分子）の構造'!M$45</f>
        <v>4254</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5946</v>
      </c>
      <c r="C64" s="157"/>
      <c r="D64" s="157"/>
      <c r="E64" s="157">
        <f>'将来負担比率（分子）の構造'!J$43</f>
        <v>5493</v>
      </c>
      <c r="F64" s="157"/>
      <c r="G64" s="157"/>
      <c r="H64" s="157">
        <f>'将来負担比率（分子）の構造'!K$43</f>
        <v>5159</v>
      </c>
      <c r="I64" s="157"/>
      <c r="J64" s="157"/>
      <c r="K64" s="157">
        <f>'将来負担比率（分子）の構造'!L$43</f>
        <v>4981</v>
      </c>
      <c r="L64" s="157"/>
      <c r="M64" s="157"/>
      <c r="N64" s="157">
        <f>'将来負担比率（分子）の構造'!M$43</f>
        <v>4650</v>
      </c>
      <c r="O64" s="157"/>
      <c r="P64" s="157"/>
    </row>
    <row r="65" spans="1:16" x14ac:dyDescent="0.15">
      <c r="A65" s="157" t="s">
        <v>32</v>
      </c>
      <c r="B65" s="157">
        <f>'将来負担比率（分子）の構造'!I$42</f>
        <v>639</v>
      </c>
      <c r="C65" s="157"/>
      <c r="D65" s="157"/>
      <c r="E65" s="157">
        <f>'将来負担比率（分子）の構造'!J$42</f>
        <v>570</v>
      </c>
      <c r="F65" s="157"/>
      <c r="G65" s="157"/>
      <c r="H65" s="157">
        <f>'将来負担比率（分子）の構造'!K$42</f>
        <v>504</v>
      </c>
      <c r="I65" s="157"/>
      <c r="J65" s="157"/>
      <c r="K65" s="157">
        <f>'将来負担比率（分子）の構造'!L$42</f>
        <v>441</v>
      </c>
      <c r="L65" s="157"/>
      <c r="M65" s="157"/>
      <c r="N65" s="157">
        <f>'将来負担比率（分子）の構造'!M$42</f>
        <v>378</v>
      </c>
      <c r="O65" s="157"/>
      <c r="P65" s="157"/>
    </row>
    <row r="66" spans="1:16" x14ac:dyDescent="0.15">
      <c r="A66" s="157" t="s">
        <v>31</v>
      </c>
      <c r="B66" s="157">
        <f>'将来負担比率（分子）の構造'!I$41</f>
        <v>35649</v>
      </c>
      <c r="C66" s="157"/>
      <c r="D66" s="157"/>
      <c r="E66" s="157">
        <f>'将来負担比率（分子）の構造'!J$41</f>
        <v>38630</v>
      </c>
      <c r="F66" s="157"/>
      <c r="G66" s="157"/>
      <c r="H66" s="157">
        <f>'将来負担比率（分子）の構造'!K$41</f>
        <v>37776</v>
      </c>
      <c r="I66" s="157"/>
      <c r="J66" s="157"/>
      <c r="K66" s="157">
        <f>'将来負担比率（分子）の構造'!L$41</f>
        <v>36985</v>
      </c>
      <c r="L66" s="157"/>
      <c r="M66" s="157"/>
      <c r="N66" s="157">
        <f>'将来負担比率（分子）の構造'!M$41</f>
        <v>35965</v>
      </c>
      <c r="O66" s="157"/>
      <c r="P66" s="157"/>
    </row>
    <row r="67" spans="1:16" x14ac:dyDescent="0.15">
      <c r="A67" s="157" t="s">
        <v>71</v>
      </c>
      <c r="B67" s="157" t="e">
        <f>NA()</f>
        <v>#N/A</v>
      </c>
      <c r="C67" s="157">
        <f>IF(ISNUMBER('将来負担比率（分子）の構造'!I$53), IF('将来負担比率（分子）の構造'!I$53 &lt; 0, 0, '将来負担比率（分子）の構造'!I$53), NA())</f>
        <v>4420</v>
      </c>
      <c r="D67" s="157" t="e">
        <f>NA()</f>
        <v>#N/A</v>
      </c>
      <c r="E67" s="157" t="e">
        <f>NA()</f>
        <v>#N/A</v>
      </c>
      <c r="F67" s="157">
        <f>IF(ISNUMBER('将来負担比率（分子）の構造'!J$53), IF('将来負担比率（分子）の構造'!J$53 &lt; 0, 0, '将来負担比率（分子）の構造'!J$53), NA())</f>
        <v>6135</v>
      </c>
      <c r="G67" s="157" t="e">
        <f>NA()</f>
        <v>#N/A</v>
      </c>
      <c r="H67" s="157" t="e">
        <f>NA()</f>
        <v>#N/A</v>
      </c>
      <c r="I67" s="157">
        <f>IF(ISNUMBER('将来負担比率（分子）の構造'!K$53), IF('将来負担比率（分子）の構造'!K$53 &lt; 0, 0, '将来負担比率（分子）の構造'!K$53), NA())</f>
        <v>4848</v>
      </c>
      <c r="J67" s="157" t="e">
        <f>NA()</f>
        <v>#N/A</v>
      </c>
      <c r="K67" s="157" t="e">
        <f>NA()</f>
        <v>#N/A</v>
      </c>
      <c r="L67" s="157">
        <f>IF(ISNUMBER('将来負担比率（分子）の構造'!L$53), IF('将来負担比率（分子）の構造'!L$53 &lt; 0, 0, '将来負担比率（分子）の構造'!L$53), NA())</f>
        <v>3382</v>
      </c>
      <c r="M67" s="157" t="e">
        <f>NA()</f>
        <v>#N/A</v>
      </c>
      <c r="N67" s="157" t="e">
        <f>NA()</f>
        <v>#N/A</v>
      </c>
      <c r="O67" s="157">
        <f>IF(ISNUMBER('将来負担比率（分子）の構造'!M$53), IF('将来負担比率（分子）の構造'!M$53 &lt; 0, 0, '将来負担比率（分子）の構造'!M$53), NA())</f>
        <v>2853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5124</v>
      </c>
      <c r="C72" s="161">
        <f>基金残高に係る経年分析!G55</f>
        <v>5132</v>
      </c>
      <c r="D72" s="161">
        <f>基金残高に係る経年分析!H55</f>
        <v>5140</v>
      </c>
    </row>
    <row r="73" spans="1:16" x14ac:dyDescent="0.15">
      <c r="A73" s="160" t="s">
        <v>74</v>
      </c>
      <c r="B73" s="161">
        <f>基金残高に係る経年分析!F56</f>
        <v>3236</v>
      </c>
      <c r="C73" s="161">
        <f>基金残高に係る経年分析!G56</f>
        <v>3348</v>
      </c>
      <c r="D73" s="161">
        <f>基金残高に係る経年分析!H56</f>
        <v>3232</v>
      </c>
    </row>
    <row r="74" spans="1:16" x14ac:dyDescent="0.15">
      <c r="A74" s="160" t="s">
        <v>75</v>
      </c>
      <c r="B74" s="161">
        <f>基金残高に係る経年分析!F57</f>
        <v>6142</v>
      </c>
      <c r="C74" s="161">
        <f>基金残高に係る経年分析!G57</f>
        <v>6903</v>
      </c>
      <c r="D74" s="161">
        <f>基金残高に係る経年分析!H57</f>
        <v>7310</v>
      </c>
    </row>
  </sheetData>
  <sheetProtection algorithmName="SHA-512" hashValue="A7JHEAuvBby+QRyNQDzppMLa+VI4r7wHPHf4t+JmfXsTvs5Wf0Ncc3HFJeO5Zxf/Ao4DukDVpNQoo90n2mVdJg==" saltValue="nBVcOP2fhw/Tx5wwc0R9m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G1"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6642324</v>
      </c>
      <c r="S5" s="664"/>
      <c r="T5" s="664"/>
      <c r="U5" s="664"/>
      <c r="V5" s="664"/>
      <c r="W5" s="664"/>
      <c r="X5" s="664"/>
      <c r="Y5" s="689"/>
      <c r="Z5" s="702">
        <v>19.399999999999999</v>
      </c>
      <c r="AA5" s="702"/>
      <c r="AB5" s="702"/>
      <c r="AC5" s="702"/>
      <c r="AD5" s="703">
        <v>6642324</v>
      </c>
      <c r="AE5" s="703"/>
      <c r="AF5" s="703"/>
      <c r="AG5" s="703"/>
      <c r="AH5" s="703"/>
      <c r="AI5" s="703"/>
      <c r="AJ5" s="703"/>
      <c r="AK5" s="703"/>
      <c r="AL5" s="690">
        <v>37.299999999999997</v>
      </c>
      <c r="AM5" s="672"/>
      <c r="AN5" s="672"/>
      <c r="AO5" s="691"/>
      <c r="AP5" s="666" t="s">
        <v>217</v>
      </c>
      <c r="AQ5" s="667"/>
      <c r="AR5" s="667"/>
      <c r="AS5" s="667"/>
      <c r="AT5" s="667"/>
      <c r="AU5" s="667"/>
      <c r="AV5" s="667"/>
      <c r="AW5" s="667"/>
      <c r="AX5" s="667"/>
      <c r="AY5" s="667"/>
      <c r="AZ5" s="667"/>
      <c r="BA5" s="667"/>
      <c r="BB5" s="667"/>
      <c r="BC5" s="667"/>
      <c r="BD5" s="667"/>
      <c r="BE5" s="667"/>
      <c r="BF5" s="668"/>
      <c r="BG5" s="608">
        <v>6636124</v>
      </c>
      <c r="BH5" s="609"/>
      <c r="BI5" s="609"/>
      <c r="BJ5" s="609"/>
      <c r="BK5" s="609"/>
      <c r="BL5" s="609"/>
      <c r="BM5" s="609"/>
      <c r="BN5" s="610"/>
      <c r="BO5" s="646">
        <v>99.9</v>
      </c>
      <c r="BP5" s="646"/>
      <c r="BQ5" s="646"/>
      <c r="BR5" s="646"/>
      <c r="BS5" s="647">
        <v>61303</v>
      </c>
      <c r="BT5" s="647"/>
      <c r="BU5" s="647"/>
      <c r="BV5" s="647"/>
      <c r="BW5" s="647"/>
      <c r="BX5" s="647"/>
      <c r="BY5" s="647"/>
      <c r="BZ5" s="647"/>
      <c r="CA5" s="647"/>
      <c r="CB5" s="682"/>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300086</v>
      </c>
      <c r="S6" s="609"/>
      <c r="T6" s="609"/>
      <c r="U6" s="609"/>
      <c r="V6" s="609"/>
      <c r="W6" s="609"/>
      <c r="X6" s="609"/>
      <c r="Y6" s="610"/>
      <c r="Z6" s="646">
        <v>0.9</v>
      </c>
      <c r="AA6" s="646"/>
      <c r="AB6" s="646"/>
      <c r="AC6" s="646"/>
      <c r="AD6" s="647">
        <v>300086</v>
      </c>
      <c r="AE6" s="647"/>
      <c r="AF6" s="647"/>
      <c r="AG6" s="647"/>
      <c r="AH6" s="647"/>
      <c r="AI6" s="647"/>
      <c r="AJ6" s="647"/>
      <c r="AK6" s="647"/>
      <c r="AL6" s="611">
        <v>1.7</v>
      </c>
      <c r="AM6" s="612"/>
      <c r="AN6" s="612"/>
      <c r="AO6" s="648"/>
      <c r="AP6" s="605" t="s">
        <v>222</v>
      </c>
      <c r="AQ6" s="606"/>
      <c r="AR6" s="606"/>
      <c r="AS6" s="606"/>
      <c r="AT6" s="606"/>
      <c r="AU6" s="606"/>
      <c r="AV6" s="606"/>
      <c r="AW6" s="606"/>
      <c r="AX6" s="606"/>
      <c r="AY6" s="606"/>
      <c r="AZ6" s="606"/>
      <c r="BA6" s="606"/>
      <c r="BB6" s="606"/>
      <c r="BC6" s="606"/>
      <c r="BD6" s="606"/>
      <c r="BE6" s="606"/>
      <c r="BF6" s="607"/>
      <c r="BG6" s="608">
        <v>6636124</v>
      </c>
      <c r="BH6" s="609"/>
      <c r="BI6" s="609"/>
      <c r="BJ6" s="609"/>
      <c r="BK6" s="609"/>
      <c r="BL6" s="609"/>
      <c r="BM6" s="609"/>
      <c r="BN6" s="610"/>
      <c r="BO6" s="646">
        <v>99.9</v>
      </c>
      <c r="BP6" s="646"/>
      <c r="BQ6" s="646"/>
      <c r="BR6" s="646"/>
      <c r="BS6" s="647">
        <v>61303</v>
      </c>
      <c r="BT6" s="647"/>
      <c r="BU6" s="647"/>
      <c r="BV6" s="647"/>
      <c r="BW6" s="647"/>
      <c r="BX6" s="647"/>
      <c r="BY6" s="647"/>
      <c r="BZ6" s="647"/>
      <c r="CA6" s="647"/>
      <c r="CB6" s="682"/>
      <c r="CD6" s="666" t="s">
        <v>223</v>
      </c>
      <c r="CE6" s="667"/>
      <c r="CF6" s="667"/>
      <c r="CG6" s="667"/>
      <c r="CH6" s="667"/>
      <c r="CI6" s="667"/>
      <c r="CJ6" s="667"/>
      <c r="CK6" s="667"/>
      <c r="CL6" s="667"/>
      <c r="CM6" s="667"/>
      <c r="CN6" s="667"/>
      <c r="CO6" s="667"/>
      <c r="CP6" s="667"/>
      <c r="CQ6" s="668"/>
      <c r="CR6" s="608">
        <v>204616</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204616</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2462</v>
      </c>
      <c r="S7" s="609"/>
      <c r="T7" s="609"/>
      <c r="U7" s="609"/>
      <c r="V7" s="609"/>
      <c r="W7" s="609"/>
      <c r="X7" s="609"/>
      <c r="Y7" s="610"/>
      <c r="Z7" s="646">
        <v>0</v>
      </c>
      <c r="AA7" s="646"/>
      <c r="AB7" s="646"/>
      <c r="AC7" s="646"/>
      <c r="AD7" s="647">
        <v>2462</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2891961</v>
      </c>
      <c r="BH7" s="609"/>
      <c r="BI7" s="609"/>
      <c r="BJ7" s="609"/>
      <c r="BK7" s="609"/>
      <c r="BL7" s="609"/>
      <c r="BM7" s="609"/>
      <c r="BN7" s="610"/>
      <c r="BO7" s="646">
        <v>43.5</v>
      </c>
      <c r="BP7" s="646"/>
      <c r="BQ7" s="646"/>
      <c r="BR7" s="646"/>
      <c r="BS7" s="647">
        <v>61303</v>
      </c>
      <c r="BT7" s="647"/>
      <c r="BU7" s="647"/>
      <c r="BV7" s="647"/>
      <c r="BW7" s="647"/>
      <c r="BX7" s="647"/>
      <c r="BY7" s="647"/>
      <c r="BZ7" s="647"/>
      <c r="CA7" s="647"/>
      <c r="CB7" s="682"/>
      <c r="CD7" s="605" t="s">
        <v>226</v>
      </c>
      <c r="CE7" s="606"/>
      <c r="CF7" s="606"/>
      <c r="CG7" s="606"/>
      <c r="CH7" s="606"/>
      <c r="CI7" s="606"/>
      <c r="CJ7" s="606"/>
      <c r="CK7" s="606"/>
      <c r="CL7" s="606"/>
      <c r="CM7" s="606"/>
      <c r="CN7" s="606"/>
      <c r="CO7" s="606"/>
      <c r="CP7" s="606"/>
      <c r="CQ7" s="607"/>
      <c r="CR7" s="608">
        <v>3575884</v>
      </c>
      <c r="CS7" s="609"/>
      <c r="CT7" s="609"/>
      <c r="CU7" s="609"/>
      <c r="CV7" s="609"/>
      <c r="CW7" s="609"/>
      <c r="CX7" s="609"/>
      <c r="CY7" s="610"/>
      <c r="CZ7" s="646">
        <v>10.6</v>
      </c>
      <c r="DA7" s="646"/>
      <c r="DB7" s="646"/>
      <c r="DC7" s="646"/>
      <c r="DD7" s="614">
        <v>155221</v>
      </c>
      <c r="DE7" s="609"/>
      <c r="DF7" s="609"/>
      <c r="DG7" s="609"/>
      <c r="DH7" s="609"/>
      <c r="DI7" s="609"/>
      <c r="DJ7" s="609"/>
      <c r="DK7" s="609"/>
      <c r="DL7" s="609"/>
      <c r="DM7" s="609"/>
      <c r="DN7" s="609"/>
      <c r="DO7" s="609"/>
      <c r="DP7" s="610"/>
      <c r="DQ7" s="614">
        <v>3095554</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50650</v>
      </c>
      <c r="S8" s="609"/>
      <c r="T8" s="609"/>
      <c r="U8" s="609"/>
      <c r="V8" s="609"/>
      <c r="W8" s="609"/>
      <c r="X8" s="609"/>
      <c r="Y8" s="610"/>
      <c r="Z8" s="646">
        <v>0.1</v>
      </c>
      <c r="AA8" s="646"/>
      <c r="AB8" s="646"/>
      <c r="AC8" s="646"/>
      <c r="AD8" s="647">
        <v>50650</v>
      </c>
      <c r="AE8" s="647"/>
      <c r="AF8" s="647"/>
      <c r="AG8" s="647"/>
      <c r="AH8" s="647"/>
      <c r="AI8" s="647"/>
      <c r="AJ8" s="647"/>
      <c r="AK8" s="647"/>
      <c r="AL8" s="611">
        <v>0.3</v>
      </c>
      <c r="AM8" s="612"/>
      <c r="AN8" s="612"/>
      <c r="AO8" s="648"/>
      <c r="AP8" s="605" t="s">
        <v>228</v>
      </c>
      <c r="AQ8" s="606"/>
      <c r="AR8" s="606"/>
      <c r="AS8" s="606"/>
      <c r="AT8" s="606"/>
      <c r="AU8" s="606"/>
      <c r="AV8" s="606"/>
      <c r="AW8" s="606"/>
      <c r="AX8" s="606"/>
      <c r="AY8" s="606"/>
      <c r="AZ8" s="606"/>
      <c r="BA8" s="606"/>
      <c r="BB8" s="606"/>
      <c r="BC8" s="606"/>
      <c r="BD8" s="606"/>
      <c r="BE8" s="606"/>
      <c r="BF8" s="607"/>
      <c r="BG8" s="608">
        <v>91424</v>
      </c>
      <c r="BH8" s="609"/>
      <c r="BI8" s="609"/>
      <c r="BJ8" s="609"/>
      <c r="BK8" s="609"/>
      <c r="BL8" s="609"/>
      <c r="BM8" s="609"/>
      <c r="BN8" s="610"/>
      <c r="BO8" s="646">
        <v>1.4</v>
      </c>
      <c r="BP8" s="646"/>
      <c r="BQ8" s="646"/>
      <c r="BR8" s="646"/>
      <c r="BS8" s="647" t="s">
        <v>122</v>
      </c>
      <c r="BT8" s="647"/>
      <c r="BU8" s="647"/>
      <c r="BV8" s="647"/>
      <c r="BW8" s="647"/>
      <c r="BX8" s="647"/>
      <c r="BY8" s="647"/>
      <c r="BZ8" s="647"/>
      <c r="CA8" s="647"/>
      <c r="CB8" s="682"/>
      <c r="CD8" s="605" t="s">
        <v>229</v>
      </c>
      <c r="CE8" s="606"/>
      <c r="CF8" s="606"/>
      <c r="CG8" s="606"/>
      <c r="CH8" s="606"/>
      <c r="CI8" s="606"/>
      <c r="CJ8" s="606"/>
      <c r="CK8" s="606"/>
      <c r="CL8" s="606"/>
      <c r="CM8" s="606"/>
      <c r="CN8" s="606"/>
      <c r="CO8" s="606"/>
      <c r="CP8" s="606"/>
      <c r="CQ8" s="607"/>
      <c r="CR8" s="608">
        <v>13982038</v>
      </c>
      <c r="CS8" s="609"/>
      <c r="CT8" s="609"/>
      <c r="CU8" s="609"/>
      <c r="CV8" s="609"/>
      <c r="CW8" s="609"/>
      <c r="CX8" s="609"/>
      <c r="CY8" s="610"/>
      <c r="CZ8" s="646">
        <v>41.5</v>
      </c>
      <c r="DA8" s="646"/>
      <c r="DB8" s="646"/>
      <c r="DC8" s="646"/>
      <c r="DD8" s="614">
        <v>11246</v>
      </c>
      <c r="DE8" s="609"/>
      <c r="DF8" s="609"/>
      <c r="DG8" s="609"/>
      <c r="DH8" s="609"/>
      <c r="DI8" s="609"/>
      <c r="DJ8" s="609"/>
      <c r="DK8" s="609"/>
      <c r="DL8" s="609"/>
      <c r="DM8" s="609"/>
      <c r="DN8" s="609"/>
      <c r="DO8" s="609"/>
      <c r="DP8" s="610"/>
      <c r="DQ8" s="614">
        <v>6788647</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70998</v>
      </c>
      <c r="S9" s="609"/>
      <c r="T9" s="609"/>
      <c r="U9" s="609"/>
      <c r="V9" s="609"/>
      <c r="W9" s="609"/>
      <c r="X9" s="609"/>
      <c r="Y9" s="610"/>
      <c r="Z9" s="646">
        <v>0.2</v>
      </c>
      <c r="AA9" s="646"/>
      <c r="AB9" s="646"/>
      <c r="AC9" s="646"/>
      <c r="AD9" s="647">
        <v>70998</v>
      </c>
      <c r="AE9" s="647"/>
      <c r="AF9" s="647"/>
      <c r="AG9" s="647"/>
      <c r="AH9" s="647"/>
      <c r="AI9" s="647"/>
      <c r="AJ9" s="647"/>
      <c r="AK9" s="647"/>
      <c r="AL9" s="611">
        <v>0.4</v>
      </c>
      <c r="AM9" s="612"/>
      <c r="AN9" s="612"/>
      <c r="AO9" s="648"/>
      <c r="AP9" s="605" t="s">
        <v>231</v>
      </c>
      <c r="AQ9" s="606"/>
      <c r="AR9" s="606"/>
      <c r="AS9" s="606"/>
      <c r="AT9" s="606"/>
      <c r="AU9" s="606"/>
      <c r="AV9" s="606"/>
      <c r="AW9" s="606"/>
      <c r="AX9" s="606"/>
      <c r="AY9" s="606"/>
      <c r="AZ9" s="606"/>
      <c r="BA9" s="606"/>
      <c r="BB9" s="606"/>
      <c r="BC9" s="606"/>
      <c r="BD9" s="606"/>
      <c r="BE9" s="606"/>
      <c r="BF9" s="607"/>
      <c r="BG9" s="608">
        <v>2440619</v>
      </c>
      <c r="BH9" s="609"/>
      <c r="BI9" s="609"/>
      <c r="BJ9" s="609"/>
      <c r="BK9" s="609"/>
      <c r="BL9" s="609"/>
      <c r="BM9" s="609"/>
      <c r="BN9" s="610"/>
      <c r="BO9" s="646">
        <v>36.700000000000003</v>
      </c>
      <c r="BP9" s="646"/>
      <c r="BQ9" s="646"/>
      <c r="BR9" s="646"/>
      <c r="BS9" s="647" t="s">
        <v>122</v>
      </c>
      <c r="BT9" s="647"/>
      <c r="BU9" s="647"/>
      <c r="BV9" s="647"/>
      <c r="BW9" s="647"/>
      <c r="BX9" s="647"/>
      <c r="BY9" s="647"/>
      <c r="BZ9" s="647"/>
      <c r="CA9" s="647"/>
      <c r="CB9" s="682"/>
      <c r="CD9" s="605" t="s">
        <v>232</v>
      </c>
      <c r="CE9" s="606"/>
      <c r="CF9" s="606"/>
      <c r="CG9" s="606"/>
      <c r="CH9" s="606"/>
      <c r="CI9" s="606"/>
      <c r="CJ9" s="606"/>
      <c r="CK9" s="606"/>
      <c r="CL9" s="606"/>
      <c r="CM9" s="606"/>
      <c r="CN9" s="606"/>
      <c r="CO9" s="606"/>
      <c r="CP9" s="606"/>
      <c r="CQ9" s="607"/>
      <c r="CR9" s="608">
        <v>1942904</v>
      </c>
      <c r="CS9" s="609"/>
      <c r="CT9" s="609"/>
      <c r="CU9" s="609"/>
      <c r="CV9" s="609"/>
      <c r="CW9" s="609"/>
      <c r="CX9" s="609"/>
      <c r="CY9" s="610"/>
      <c r="CZ9" s="646">
        <v>5.8</v>
      </c>
      <c r="DA9" s="646"/>
      <c r="DB9" s="646"/>
      <c r="DC9" s="646"/>
      <c r="DD9" s="614">
        <v>65783</v>
      </c>
      <c r="DE9" s="609"/>
      <c r="DF9" s="609"/>
      <c r="DG9" s="609"/>
      <c r="DH9" s="609"/>
      <c r="DI9" s="609"/>
      <c r="DJ9" s="609"/>
      <c r="DK9" s="609"/>
      <c r="DL9" s="609"/>
      <c r="DM9" s="609"/>
      <c r="DN9" s="609"/>
      <c r="DO9" s="609"/>
      <c r="DP9" s="610"/>
      <c r="DQ9" s="614">
        <v>1625514</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145358</v>
      </c>
      <c r="BH10" s="609"/>
      <c r="BI10" s="609"/>
      <c r="BJ10" s="609"/>
      <c r="BK10" s="609"/>
      <c r="BL10" s="609"/>
      <c r="BM10" s="609"/>
      <c r="BN10" s="610"/>
      <c r="BO10" s="646">
        <v>2.2000000000000002</v>
      </c>
      <c r="BP10" s="646"/>
      <c r="BQ10" s="646"/>
      <c r="BR10" s="646"/>
      <c r="BS10" s="647" t="s">
        <v>122</v>
      </c>
      <c r="BT10" s="647"/>
      <c r="BU10" s="647"/>
      <c r="BV10" s="647"/>
      <c r="BW10" s="647"/>
      <c r="BX10" s="647"/>
      <c r="BY10" s="647"/>
      <c r="BZ10" s="647"/>
      <c r="CA10" s="647"/>
      <c r="CB10" s="682"/>
      <c r="CD10" s="605" t="s">
        <v>235</v>
      </c>
      <c r="CE10" s="606"/>
      <c r="CF10" s="606"/>
      <c r="CG10" s="606"/>
      <c r="CH10" s="606"/>
      <c r="CI10" s="606"/>
      <c r="CJ10" s="606"/>
      <c r="CK10" s="606"/>
      <c r="CL10" s="606"/>
      <c r="CM10" s="606"/>
      <c r="CN10" s="606"/>
      <c r="CO10" s="606"/>
      <c r="CP10" s="606"/>
      <c r="CQ10" s="607"/>
      <c r="CR10" s="608">
        <v>13712</v>
      </c>
      <c r="CS10" s="609"/>
      <c r="CT10" s="609"/>
      <c r="CU10" s="609"/>
      <c r="CV10" s="609"/>
      <c r="CW10" s="609"/>
      <c r="CX10" s="609"/>
      <c r="CY10" s="610"/>
      <c r="CZ10" s="646">
        <v>0</v>
      </c>
      <c r="DA10" s="646"/>
      <c r="DB10" s="646"/>
      <c r="DC10" s="646"/>
      <c r="DD10" s="614" t="s">
        <v>122</v>
      </c>
      <c r="DE10" s="609"/>
      <c r="DF10" s="609"/>
      <c r="DG10" s="609"/>
      <c r="DH10" s="609"/>
      <c r="DI10" s="609"/>
      <c r="DJ10" s="609"/>
      <c r="DK10" s="609"/>
      <c r="DL10" s="609"/>
      <c r="DM10" s="609"/>
      <c r="DN10" s="609"/>
      <c r="DO10" s="609"/>
      <c r="DP10" s="610"/>
      <c r="DQ10" s="614">
        <v>13712</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1583677</v>
      </c>
      <c r="S11" s="609"/>
      <c r="T11" s="609"/>
      <c r="U11" s="609"/>
      <c r="V11" s="609"/>
      <c r="W11" s="609"/>
      <c r="X11" s="609"/>
      <c r="Y11" s="610"/>
      <c r="Z11" s="611">
        <v>4.5999999999999996</v>
      </c>
      <c r="AA11" s="612"/>
      <c r="AB11" s="612"/>
      <c r="AC11" s="613"/>
      <c r="AD11" s="614">
        <v>1583677</v>
      </c>
      <c r="AE11" s="609"/>
      <c r="AF11" s="609"/>
      <c r="AG11" s="609"/>
      <c r="AH11" s="609"/>
      <c r="AI11" s="609"/>
      <c r="AJ11" s="609"/>
      <c r="AK11" s="610"/>
      <c r="AL11" s="611">
        <v>8.9</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214560</v>
      </c>
      <c r="BH11" s="609"/>
      <c r="BI11" s="609"/>
      <c r="BJ11" s="609"/>
      <c r="BK11" s="609"/>
      <c r="BL11" s="609"/>
      <c r="BM11" s="609"/>
      <c r="BN11" s="610"/>
      <c r="BO11" s="646">
        <v>3.2</v>
      </c>
      <c r="BP11" s="646"/>
      <c r="BQ11" s="646"/>
      <c r="BR11" s="646"/>
      <c r="BS11" s="647">
        <v>61303</v>
      </c>
      <c r="BT11" s="647"/>
      <c r="BU11" s="647"/>
      <c r="BV11" s="647"/>
      <c r="BW11" s="647"/>
      <c r="BX11" s="647"/>
      <c r="BY11" s="647"/>
      <c r="BZ11" s="647"/>
      <c r="CA11" s="647"/>
      <c r="CB11" s="682"/>
      <c r="CD11" s="605" t="s">
        <v>238</v>
      </c>
      <c r="CE11" s="606"/>
      <c r="CF11" s="606"/>
      <c r="CG11" s="606"/>
      <c r="CH11" s="606"/>
      <c r="CI11" s="606"/>
      <c r="CJ11" s="606"/>
      <c r="CK11" s="606"/>
      <c r="CL11" s="606"/>
      <c r="CM11" s="606"/>
      <c r="CN11" s="606"/>
      <c r="CO11" s="606"/>
      <c r="CP11" s="606"/>
      <c r="CQ11" s="607"/>
      <c r="CR11" s="608">
        <v>2194938</v>
      </c>
      <c r="CS11" s="609"/>
      <c r="CT11" s="609"/>
      <c r="CU11" s="609"/>
      <c r="CV11" s="609"/>
      <c r="CW11" s="609"/>
      <c r="CX11" s="609"/>
      <c r="CY11" s="610"/>
      <c r="CZ11" s="646">
        <v>6.5</v>
      </c>
      <c r="DA11" s="646"/>
      <c r="DB11" s="646"/>
      <c r="DC11" s="646"/>
      <c r="DD11" s="614">
        <v>883183</v>
      </c>
      <c r="DE11" s="609"/>
      <c r="DF11" s="609"/>
      <c r="DG11" s="609"/>
      <c r="DH11" s="609"/>
      <c r="DI11" s="609"/>
      <c r="DJ11" s="609"/>
      <c r="DK11" s="609"/>
      <c r="DL11" s="609"/>
      <c r="DM11" s="609"/>
      <c r="DN11" s="609"/>
      <c r="DO11" s="609"/>
      <c r="DP11" s="610"/>
      <c r="DQ11" s="614">
        <v>974729</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3031684</v>
      </c>
      <c r="BH12" s="609"/>
      <c r="BI12" s="609"/>
      <c r="BJ12" s="609"/>
      <c r="BK12" s="609"/>
      <c r="BL12" s="609"/>
      <c r="BM12" s="609"/>
      <c r="BN12" s="610"/>
      <c r="BO12" s="646">
        <v>45.6</v>
      </c>
      <c r="BP12" s="646"/>
      <c r="BQ12" s="646"/>
      <c r="BR12" s="646"/>
      <c r="BS12" s="647" t="s">
        <v>122</v>
      </c>
      <c r="BT12" s="647"/>
      <c r="BU12" s="647"/>
      <c r="BV12" s="647"/>
      <c r="BW12" s="647"/>
      <c r="BX12" s="647"/>
      <c r="BY12" s="647"/>
      <c r="BZ12" s="647"/>
      <c r="CA12" s="647"/>
      <c r="CB12" s="682"/>
      <c r="CD12" s="605" t="s">
        <v>241</v>
      </c>
      <c r="CE12" s="606"/>
      <c r="CF12" s="606"/>
      <c r="CG12" s="606"/>
      <c r="CH12" s="606"/>
      <c r="CI12" s="606"/>
      <c r="CJ12" s="606"/>
      <c r="CK12" s="606"/>
      <c r="CL12" s="606"/>
      <c r="CM12" s="606"/>
      <c r="CN12" s="606"/>
      <c r="CO12" s="606"/>
      <c r="CP12" s="606"/>
      <c r="CQ12" s="607"/>
      <c r="CR12" s="608">
        <v>942936</v>
      </c>
      <c r="CS12" s="609"/>
      <c r="CT12" s="609"/>
      <c r="CU12" s="609"/>
      <c r="CV12" s="609"/>
      <c r="CW12" s="609"/>
      <c r="CX12" s="609"/>
      <c r="CY12" s="610"/>
      <c r="CZ12" s="646">
        <v>2.8</v>
      </c>
      <c r="DA12" s="646"/>
      <c r="DB12" s="646"/>
      <c r="DC12" s="646"/>
      <c r="DD12" s="614">
        <v>6683</v>
      </c>
      <c r="DE12" s="609"/>
      <c r="DF12" s="609"/>
      <c r="DG12" s="609"/>
      <c r="DH12" s="609"/>
      <c r="DI12" s="609"/>
      <c r="DJ12" s="609"/>
      <c r="DK12" s="609"/>
      <c r="DL12" s="609"/>
      <c r="DM12" s="609"/>
      <c r="DN12" s="609"/>
      <c r="DO12" s="609"/>
      <c r="DP12" s="610"/>
      <c r="DQ12" s="614">
        <v>459223</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3023478</v>
      </c>
      <c r="BH13" s="609"/>
      <c r="BI13" s="609"/>
      <c r="BJ13" s="609"/>
      <c r="BK13" s="609"/>
      <c r="BL13" s="609"/>
      <c r="BM13" s="609"/>
      <c r="BN13" s="610"/>
      <c r="BO13" s="646">
        <v>45.5</v>
      </c>
      <c r="BP13" s="646"/>
      <c r="BQ13" s="646"/>
      <c r="BR13" s="646"/>
      <c r="BS13" s="647" t="s">
        <v>122</v>
      </c>
      <c r="BT13" s="647"/>
      <c r="BU13" s="647"/>
      <c r="BV13" s="647"/>
      <c r="BW13" s="647"/>
      <c r="BX13" s="647"/>
      <c r="BY13" s="647"/>
      <c r="BZ13" s="647"/>
      <c r="CA13" s="647"/>
      <c r="CB13" s="682"/>
      <c r="CD13" s="605" t="s">
        <v>244</v>
      </c>
      <c r="CE13" s="606"/>
      <c r="CF13" s="606"/>
      <c r="CG13" s="606"/>
      <c r="CH13" s="606"/>
      <c r="CI13" s="606"/>
      <c r="CJ13" s="606"/>
      <c r="CK13" s="606"/>
      <c r="CL13" s="606"/>
      <c r="CM13" s="606"/>
      <c r="CN13" s="606"/>
      <c r="CO13" s="606"/>
      <c r="CP13" s="606"/>
      <c r="CQ13" s="607"/>
      <c r="CR13" s="608">
        <v>2662332</v>
      </c>
      <c r="CS13" s="609"/>
      <c r="CT13" s="609"/>
      <c r="CU13" s="609"/>
      <c r="CV13" s="609"/>
      <c r="CW13" s="609"/>
      <c r="CX13" s="609"/>
      <c r="CY13" s="610"/>
      <c r="CZ13" s="646">
        <v>7.9</v>
      </c>
      <c r="DA13" s="646"/>
      <c r="DB13" s="646"/>
      <c r="DC13" s="646"/>
      <c r="DD13" s="614">
        <v>1664521</v>
      </c>
      <c r="DE13" s="609"/>
      <c r="DF13" s="609"/>
      <c r="DG13" s="609"/>
      <c r="DH13" s="609"/>
      <c r="DI13" s="609"/>
      <c r="DJ13" s="609"/>
      <c r="DK13" s="609"/>
      <c r="DL13" s="609"/>
      <c r="DM13" s="609"/>
      <c r="DN13" s="609"/>
      <c r="DO13" s="609"/>
      <c r="DP13" s="610"/>
      <c r="DQ13" s="614">
        <v>1255541</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269525</v>
      </c>
      <c r="BH14" s="609"/>
      <c r="BI14" s="609"/>
      <c r="BJ14" s="609"/>
      <c r="BK14" s="609"/>
      <c r="BL14" s="609"/>
      <c r="BM14" s="609"/>
      <c r="BN14" s="610"/>
      <c r="BO14" s="646">
        <v>4.0999999999999996</v>
      </c>
      <c r="BP14" s="646"/>
      <c r="BQ14" s="646"/>
      <c r="BR14" s="646"/>
      <c r="BS14" s="647" t="s">
        <v>122</v>
      </c>
      <c r="BT14" s="647"/>
      <c r="BU14" s="647"/>
      <c r="BV14" s="647"/>
      <c r="BW14" s="647"/>
      <c r="BX14" s="647"/>
      <c r="BY14" s="647"/>
      <c r="BZ14" s="647"/>
      <c r="CA14" s="647"/>
      <c r="CB14" s="682"/>
      <c r="CD14" s="605" t="s">
        <v>247</v>
      </c>
      <c r="CE14" s="606"/>
      <c r="CF14" s="606"/>
      <c r="CG14" s="606"/>
      <c r="CH14" s="606"/>
      <c r="CI14" s="606"/>
      <c r="CJ14" s="606"/>
      <c r="CK14" s="606"/>
      <c r="CL14" s="606"/>
      <c r="CM14" s="606"/>
      <c r="CN14" s="606"/>
      <c r="CO14" s="606"/>
      <c r="CP14" s="606"/>
      <c r="CQ14" s="607"/>
      <c r="CR14" s="608">
        <v>890786</v>
      </c>
      <c r="CS14" s="609"/>
      <c r="CT14" s="609"/>
      <c r="CU14" s="609"/>
      <c r="CV14" s="609"/>
      <c r="CW14" s="609"/>
      <c r="CX14" s="609"/>
      <c r="CY14" s="610"/>
      <c r="CZ14" s="646">
        <v>2.6</v>
      </c>
      <c r="DA14" s="646"/>
      <c r="DB14" s="646"/>
      <c r="DC14" s="646"/>
      <c r="DD14" s="614">
        <v>38776</v>
      </c>
      <c r="DE14" s="609"/>
      <c r="DF14" s="609"/>
      <c r="DG14" s="609"/>
      <c r="DH14" s="609"/>
      <c r="DI14" s="609"/>
      <c r="DJ14" s="609"/>
      <c r="DK14" s="609"/>
      <c r="DL14" s="609"/>
      <c r="DM14" s="609"/>
      <c r="DN14" s="609"/>
      <c r="DO14" s="609"/>
      <c r="DP14" s="610"/>
      <c r="DQ14" s="614">
        <v>863301</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57996</v>
      </c>
      <c r="S15" s="609"/>
      <c r="T15" s="609"/>
      <c r="U15" s="609"/>
      <c r="V15" s="609"/>
      <c r="W15" s="609"/>
      <c r="X15" s="609"/>
      <c r="Y15" s="610"/>
      <c r="Z15" s="646">
        <v>0.2</v>
      </c>
      <c r="AA15" s="646"/>
      <c r="AB15" s="646"/>
      <c r="AC15" s="646"/>
      <c r="AD15" s="647">
        <v>57996</v>
      </c>
      <c r="AE15" s="647"/>
      <c r="AF15" s="647"/>
      <c r="AG15" s="647"/>
      <c r="AH15" s="647"/>
      <c r="AI15" s="647"/>
      <c r="AJ15" s="647"/>
      <c r="AK15" s="647"/>
      <c r="AL15" s="611">
        <v>0.3</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442954</v>
      </c>
      <c r="BH15" s="609"/>
      <c r="BI15" s="609"/>
      <c r="BJ15" s="609"/>
      <c r="BK15" s="609"/>
      <c r="BL15" s="609"/>
      <c r="BM15" s="609"/>
      <c r="BN15" s="610"/>
      <c r="BO15" s="646">
        <v>6.7</v>
      </c>
      <c r="BP15" s="646"/>
      <c r="BQ15" s="646"/>
      <c r="BR15" s="646"/>
      <c r="BS15" s="647" t="s">
        <v>122</v>
      </c>
      <c r="BT15" s="647"/>
      <c r="BU15" s="647"/>
      <c r="BV15" s="647"/>
      <c r="BW15" s="647"/>
      <c r="BX15" s="647"/>
      <c r="BY15" s="647"/>
      <c r="BZ15" s="647"/>
      <c r="CA15" s="647"/>
      <c r="CB15" s="682"/>
      <c r="CD15" s="605" t="s">
        <v>250</v>
      </c>
      <c r="CE15" s="606"/>
      <c r="CF15" s="606"/>
      <c r="CG15" s="606"/>
      <c r="CH15" s="606"/>
      <c r="CI15" s="606"/>
      <c r="CJ15" s="606"/>
      <c r="CK15" s="606"/>
      <c r="CL15" s="606"/>
      <c r="CM15" s="606"/>
      <c r="CN15" s="606"/>
      <c r="CO15" s="606"/>
      <c r="CP15" s="606"/>
      <c r="CQ15" s="607"/>
      <c r="CR15" s="608">
        <v>3794427</v>
      </c>
      <c r="CS15" s="609"/>
      <c r="CT15" s="609"/>
      <c r="CU15" s="609"/>
      <c r="CV15" s="609"/>
      <c r="CW15" s="609"/>
      <c r="CX15" s="609"/>
      <c r="CY15" s="610"/>
      <c r="CZ15" s="646">
        <v>11.3</v>
      </c>
      <c r="DA15" s="646"/>
      <c r="DB15" s="646"/>
      <c r="DC15" s="646"/>
      <c r="DD15" s="614">
        <v>735288</v>
      </c>
      <c r="DE15" s="609"/>
      <c r="DF15" s="609"/>
      <c r="DG15" s="609"/>
      <c r="DH15" s="609"/>
      <c r="DI15" s="609"/>
      <c r="DJ15" s="609"/>
      <c r="DK15" s="609"/>
      <c r="DL15" s="609"/>
      <c r="DM15" s="609"/>
      <c r="DN15" s="609"/>
      <c r="DO15" s="609"/>
      <c r="DP15" s="610"/>
      <c r="DQ15" s="614">
        <v>2647395</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147531</v>
      </c>
      <c r="S16" s="609"/>
      <c r="T16" s="609"/>
      <c r="U16" s="609"/>
      <c r="V16" s="609"/>
      <c r="W16" s="609"/>
      <c r="X16" s="609"/>
      <c r="Y16" s="610"/>
      <c r="Z16" s="646">
        <v>0.4</v>
      </c>
      <c r="AA16" s="646"/>
      <c r="AB16" s="646"/>
      <c r="AC16" s="646"/>
      <c r="AD16" s="647">
        <v>147531</v>
      </c>
      <c r="AE16" s="647"/>
      <c r="AF16" s="647"/>
      <c r="AG16" s="647"/>
      <c r="AH16" s="647"/>
      <c r="AI16" s="647"/>
      <c r="AJ16" s="647"/>
      <c r="AK16" s="647"/>
      <c r="AL16" s="611">
        <v>0.8</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253</v>
      </c>
      <c r="CE16" s="606"/>
      <c r="CF16" s="606"/>
      <c r="CG16" s="606"/>
      <c r="CH16" s="606"/>
      <c r="CI16" s="606"/>
      <c r="CJ16" s="606"/>
      <c r="CK16" s="606"/>
      <c r="CL16" s="606"/>
      <c r="CM16" s="606"/>
      <c r="CN16" s="606"/>
      <c r="CO16" s="606"/>
      <c r="CP16" s="606"/>
      <c r="CQ16" s="607"/>
      <c r="CR16" s="608">
        <v>4730</v>
      </c>
      <c r="CS16" s="609"/>
      <c r="CT16" s="609"/>
      <c r="CU16" s="609"/>
      <c r="CV16" s="609"/>
      <c r="CW16" s="609"/>
      <c r="CX16" s="609"/>
      <c r="CY16" s="610"/>
      <c r="CZ16" s="646">
        <v>0</v>
      </c>
      <c r="DA16" s="646"/>
      <c r="DB16" s="646"/>
      <c r="DC16" s="646"/>
      <c r="DD16" s="614" t="s">
        <v>122</v>
      </c>
      <c r="DE16" s="609"/>
      <c r="DF16" s="609"/>
      <c r="DG16" s="609"/>
      <c r="DH16" s="609"/>
      <c r="DI16" s="609"/>
      <c r="DJ16" s="609"/>
      <c r="DK16" s="609"/>
      <c r="DL16" s="609"/>
      <c r="DM16" s="609"/>
      <c r="DN16" s="609"/>
      <c r="DO16" s="609"/>
      <c r="DP16" s="610"/>
      <c r="DQ16" s="614">
        <v>147</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306862</v>
      </c>
      <c r="S17" s="609"/>
      <c r="T17" s="609"/>
      <c r="U17" s="609"/>
      <c r="V17" s="609"/>
      <c r="W17" s="609"/>
      <c r="X17" s="609"/>
      <c r="Y17" s="610"/>
      <c r="Z17" s="646">
        <v>0.9</v>
      </c>
      <c r="AA17" s="646"/>
      <c r="AB17" s="646"/>
      <c r="AC17" s="646"/>
      <c r="AD17" s="647">
        <v>306862</v>
      </c>
      <c r="AE17" s="647"/>
      <c r="AF17" s="647"/>
      <c r="AG17" s="647"/>
      <c r="AH17" s="647"/>
      <c r="AI17" s="647"/>
      <c r="AJ17" s="647"/>
      <c r="AK17" s="647"/>
      <c r="AL17" s="611">
        <v>1.7</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256</v>
      </c>
      <c r="CE17" s="606"/>
      <c r="CF17" s="606"/>
      <c r="CG17" s="606"/>
      <c r="CH17" s="606"/>
      <c r="CI17" s="606"/>
      <c r="CJ17" s="606"/>
      <c r="CK17" s="606"/>
      <c r="CL17" s="606"/>
      <c r="CM17" s="606"/>
      <c r="CN17" s="606"/>
      <c r="CO17" s="606"/>
      <c r="CP17" s="606"/>
      <c r="CQ17" s="607"/>
      <c r="CR17" s="608">
        <v>3484003</v>
      </c>
      <c r="CS17" s="609"/>
      <c r="CT17" s="609"/>
      <c r="CU17" s="609"/>
      <c r="CV17" s="609"/>
      <c r="CW17" s="609"/>
      <c r="CX17" s="609"/>
      <c r="CY17" s="610"/>
      <c r="CZ17" s="646">
        <v>10.3</v>
      </c>
      <c r="DA17" s="646"/>
      <c r="DB17" s="646"/>
      <c r="DC17" s="646"/>
      <c r="DD17" s="614" t="s">
        <v>122</v>
      </c>
      <c r="DE17" s="609"/>
      <c r="DF17" s="609"/>
      <c r="DG17" s="609"/>
      <c r="DH17" s="609"/>
      <c r="DI17" s="609"/>
      <c r="DJ17" s="609"/>
      <c r="DK17" s="609"/>
      <c r="DL17" s="609"/>
      <c r="DM17" s="609"/>
      <c r="DN17" s="609"/>
      <c r="DO17" s="609"/>
      <c r="DP17" s="610"/>
      <c r="DQ17" s="614">
        <v>3372577</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55230</v>
      </c>
      <c r="S18" s="609"/>
      <c r="T18" s="609"/>
      <c r="U18" s="609"/>
      <c r="V18" s="609"/>
      <c r="W18" s="609"/>
      <c r="X18" s="609"/>
      <c r="Y18" s="610"/>
      <c r="Z18" s="646">
        <v>0.2</v>
      </c>
      <c r="AA18" s="646"/>
      <c r="AB18" s="646"/>
      <c r="AC18" s="646"/>
      <c r="AD18" s="647">
        <v>55230</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244675</v>
      </c>
      <c r="S19" s="609"/>
      <c r="T19" s="609"/>
      <c r="U19" s="609"/>
      <c r="V19" s="609"/>
      <c r="W19" s="609"/>
      <c r="X19" s="609"/>
      <c r="Y19" s="610"/>
      <c r="Z19" s="646">
        <v>0.7</v>
      </c>
      <c r="AA19" s="646"/>
      <c r="AB19" s="646"/>
      <c r="AC19" s="646"/>
      <c r="AD19" s="647">
        <v>244675</v>
      </c>
      <c r="AE19" s="647"/>
      <c r="AF19" s="647"/>
      <c r="AG19" s="647"/>
      <c r="AH19" s="647"/>
      <c r="AI19" s="647"/>
      <c r="AJ19" s="647"/>
      <c r="AK19" s="647"/>
      <c r="AL19" s="611">
        <v>1.4</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6200</v>
      </c>
      <c r="BH19" s="609"/>
      <c r="BI19" s="609"/>
      <c r="BJ19" s="609"/>
      <c r="BK19" s="609"/>
      <c r="BL19" s="609"/>
      <c r="BM19" s="609"/>
      <c r="BN19" s="610"/>
      <c r="BO19" s="646">
        <v>0.1</v>
      </c>
      <c r="BP19" s="646"/>
      <c r="BQ19" s="646"/>
      <c r="BR19" s="646"/>
      <c r="BS19" s="647" t="s">
        <v>122</v>
      </c>
      <c r="BT19" s="647"/>
      <c r="BU19" s="647"/>
      <c r="BV19" s="647"/>
      <c r="BW19" s="647"/>
      <c r="BX19" s="647"/>
      <c r="BY19" s="647"/>
      <c r="BZ19" s="647"/>
      <c r="CA19" s="647"/>
      <c r="CB19" s="682"/>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83" t="s">
        <v>263</v>
      </c>
      <c r="C20" s="684"/>
      <c r="D20" s="684"/>
      <c r="E20" s="684"/>
      <c r="F20" s="684"/>
      <c r="G20" s="684"/>
      <c r="H20" s="684"/>
      <c r="I20" s="684"/>
      <c r="J20" s="684"/>
      <c r="K20" s="684"/>
      <c r="L20" s="684"/>
      <c r="M20" s="684"/>
      <c r="N20" s="684"/>
      <c r="O20" s="684"/>
      <c r="P20" s="684"/>
      <c r="Q20" s="685"/>
      <c r="R20" s="608">
        <v>6957</v>
      </c>
      <c r="S20" s="609"/>
      <c r="T20" s="609"/>
      <c r="U20" s="609"/>
      <c r="V20" s="609"/>
      <c r="W20" s="609"/>
      <c r="X20" s="609"/>
      <c r="Y20" s="610"/>
      <c r="Z20" s="646">
        <v>0</v>
      </c>
      <c r="AA20" s="646"/>
      <c r="AB20" s="646"/>
      <c r="AC20" s="646"/>
      <c r="AD20" s="647">
        <v>6957</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6200</v>
      </c>
      <c r="BH20" s="609"/>
      <c r="BI20" s="609"/>
      <c r="BJ20" s="609"/>
      <c r="BK20" s="609"/>
      <c r="BL20" s="609"/>
      <c r="BM20" s="609"/>
      <c r="BN20" s="610"/>
      <c r="BO20" s="646">
        <v>0.1</v>
      </c>
      <c r="BP20" s="646"/>
      <c r="BQ20" s="646"/>
      <c r="BR20" s="646"/>
      <c r="BS20" s="647" t="s">
        <v>122</v>
      </c>
      <c r="BT20" s="647"/>
      <c r="BU20" s="647"/>
      <c r="BV20" s="647"/>
      <c r="BW20" s="647"/>
      <c r="BX20" s="647"/>
      <c r="BY20" s="647"/>
      <c r="BZ20" s="647"/>
      <c r="CA20" s="647"/>
      <c r="CB20" s="682"/>
      <c r="CD20" s="605" t="s">
        <v>265</v>
      </c>
      <c r="CE20" s="606"/>
      <c r="CF20" s="606"/>
      <c r="CG20" s="606"/>
      <c r="CH20" s="606"/>
      <c r="CI20" s="606"/>
      <c r="CJ20" s="606"/>
      <c r="CK20" s="606"/>
      <c r="CL20" s="606"/>
      <c r="CM20" s="606"/>
      <c r="CN20" s="606"/>
      <c r="CO20" s="606"/>
      <c r="CP20" s="606"/>
      <c r="CQ20" s="607"/>
      <c r="CR20" s="608">
        <v>33693306</v>
      </c>
      <c r="CS20" s="609"/>
      <c r="CT20" s="609"/>
      <c r="CU20" s="609"/>
      <c r="CV20" s="609"/>
      <c r="CW20" s="609"/>
      <c r="CX20" s="609"/>
      <c r="CY20" s="610"/>
      <c r="CZ20" s="646">
        <v>100</v>
      </c>
      <c r="DA20" s="646"/>
      <c r="DB20" s="646"/>
      <c r="DC20" s="646"/>
      <c r="DD20" s="614">
        <v>3560701</v>
      </c>
      <c r="DE20" s="609"/>
      <c r="DF20" s="609"/>
      <c r="DG20" s="609"/>
      <c r="DH20" s="609"/>
      <c r="DI20" s="609"/>
      <c r="DJ20" s="609"/>
      <c r="DK20" s="609"/>
      <c r="DL20" s="609"/>
      <c r="DM20" s="609"/>
      <c r="DN20" s="609"/>
      <c r="DO20" s="609"/>
      <c r="DP20" s="610"/>
      <c r="DQ20" s="614">
        <v>21300956</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10015548</v>
      </c>
      <c r="S21" s="609"/>
      <c r="T21" s="609"/>
      <c r="U21" s="609"/>
      <c r="V21" s="609"/>
      <c r="W21" s="609"/>
      <c r="X21" s="609"/>
      <c r="Y21" s="610"/>
      <c r="Z21" s="646">
        <v>29.2</v>
      </c>
      <c r="AA21" s="646"/>
      <c r="AB21" s="646"/>
      <c r="AC21" s="646"/>
      <c r="AD21" s="647">
        <v>8565876</v>
      </c>
      <c r="AE21" s="647"/>
      <c r="AF21" s="647"/>
      <c r="AG21" s="647"/>
      <c r="AH21" s="647"/>
      <c r="AI21" s="647"/>
      <c r="AJ21" s="647"/>
      <c r="AK21" s="647"/>
      <c r="AL21" s="611">
        <v>48.1</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6200</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8565876</v>
      </c>
      <c r="S22" s="609"/>
      <c r="T22" s="609"/>
      <c r="U22" s="609"/>
      <c r="V22" s="609"/>
      <c r="W22" s="609"/>
      <c r="X22" s="609"/>
      <c r="Y22" s="610"/>
      <c r="Z22" s="646">
        <v>25</v>
      </c>
      <c r="AA22" s="646"/>
      <c r="AB22" s="646"/>
      <c r="AC22" s="646"/>
      <c r="AD22" s="647">
        <v>8565876</v>
      </c>
      <c r="AE22" s="647"/>
      <c r="AF22" s="647"/>
      <c r="AG22" s="647"/>
      <c r="AH22" s="647"/>
      <c r="AI22" s="647"/>
      <c r="AJ22" s="647"/>
      <c r="AK22" s="647"/>
      <c r="AL22" s="611">
        <v>48.1</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1449672</v>
      </c>
      <c r="S23" s="609"/>
      <c r="T23" s="609"/>
      <c r="U23" s="609"/>
      <c r="V23" s="609"/>
      <c r="W23" s="609"/>
      <c r="X23" s="609"/>
      <c r="Y23" s="610"/>
      <c r="Z23" s="646">
        <v>4.2</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280</v>
      </c>
      <c r="CE24" s="667"/>
      <c r="CF24" s="667"/>
      <c r="CG24" s="667"/>
      <c r="CH24" s="667"/>
      <c r="CI24" s="667"/>
      <c r="CJ24" s="667"/>
      <c r="CK24" s="667"/>
      <c r="CL24" s="667"/>
      <c r="CM24" s="667"/>
      <c r="CN24" s="667"/>
      <c r="CO24" s="667"/>
      <c r="CP24" s="667"/>
      <c r="CQ24" s="668"/>
      <c r="CR24" s="663">
        <v>16933369</v>
      </c>
      <c r="CS24" s="664"/>
      <c r="CT24" s="664"/>
      <c r="CU24" s="664"/>
      <c r="CV24" s="664"/>
      <c r="CW24" s="664"/>
      <c r="CX24" s="664"/>
      <c r="CY24" s="689"/>
      <c r="CZ24" s="690">
        <v>50.3</v>
      </c>
      <c r="DA24" s="672"/>
      <c r="DB24" s="672"/>
      <c r="DC24" s="692"/>
      <c r="DD24" s="688">
        <v>10266664</v>
      </c>
      <c r="DE24" s="664"/>
      <c r="DF24" s="664"/>
      <c r="DG24" s="664"/>
      <c r="DH24" s="664"/>
      <c r="DI24" s="664"/>
      <c r="DJ24" s="664"/>
      <c r="DK24" s="689"/>
      <c r="DL24" s="688">
        <v>10183875</v>
      </c>
      <c r="DM24" s="664"/>
      <c r="DN24" s="664"/>
      <c r="DO24" s="664"/>
      <c r="DP24" s="664"/>
      <c r="DQ24" s="664"/>
      <c r="DR24" s="664"/>
      <c r="DS24" s="664"/>
      <c r="DT24" s="664"/>
      <c r="DU24" s="664"/>
      <c r="DV24" s="689"/>
      <c r="DW24" s="690">
        <v>57.1</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19178134</v>
      </c>
      <c r="S25" s="609"/>
      <c r="T25" s="609"/>
      <c r="U25" s="609"/>
      <c r="V25" s="609"/>
      <c r="W25" s="609"/>
      <c r="X25" s="609"/>
      <c r="Y25" s="610"/>
      <c r="Z25" s="646">
        <v>56</v>
      </c>
      <c r="AA25" s="646"/>
      <c r="AB25" s="646"/>
      <c r="AC25" s="646"/>
      <c r="AD25" s="647">
        <v>17728462</v>
      </c>
      <c r="AE25" s="647"/>
      <c r="AF25" s="647"/>
      <c r="AG25" s="647"/>
      <c r="AH25" s="647"/>
      <c r="AI25" s="647"/>
      <c r="AJ25" s="647"/>
      <c r="AK25" s="647"/>
      <c r="AL25" s="611">
        <v>99.6</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283</v>
      </c>
      <c r="CE25" s="606"/>
      <c r="CF25" s="606"/>
      <c r="CG25" s="606"/>
      <c r="CH25" s="606"/>
      <c r="CI25" s="606"/>
      <c r="CJ25" s="606"/>
      <c r="CK25" s="606"/>
      <c r="CL25" s="606"/>
      <c r="CM25" s="606"/>
      <c r="CN25" s="606"/>
      <c r="CO25" s="606"/>
      <c r="CP25" s="606"/>
      <c r="CQ25" s="607"/>
      <c r="CR25" s="608">
        <v>5083199</v>
      </c>
      <c r="CS25" s="621"/>
      <c r="CT25" s="621"/>
      <c r="CU25" s="621"/>
      <c r="CV25" s="621"/>
      <c r="CW25" s="621"/>
      <c r="CX25" s="621"/>
      <c r="CY25" s="622"/>
      <c r="CZ25" s="611">
        <v>15.1</v>
      </c>
      <c r="DA25" s="623"/>
      <c r="DB25" s="623"/>
      <c r="DC25" s="624"/>
      <c r="DD25" s="614">
        <v>4604000</v>
      </c>
      <c r="DE25" s="621"/>
      <c r="DF25" s="621"/>
      <c r="DG25" s="621"/>
      <c r="DH25" s="621"/>
      <c r="DI25" s="621"/>
      <c r="DJ25" s="621"/>
      <c r="DK25" s="622"/>
      <c r="DL25" s="614">
        <v>4523046</v>
      </c>
      <c r="DM25" s="621"/>
      <c r="DN25" s="621"/>
      <c r="DO25" s="621"/>
      <c r="DP25" s="621"/>
      <c r="DQ25" s="621"/>
      <c r="DR25" s="621"/>
      <c r="DS25" s="621"/>
      <c r="DT25" s="621"/>
      <c r="DU25" s="621"/>
      <c r="DV25" s="622"/>
      <c r="DW25" s="611">
        <v>25.3</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7791</v>
      </c>
      <c r="S26" s="609"/>
      <c r="T26" s="609"/>
      <c r="U26" s="609"/>
      <c r="V26" s="609"/>
      <c r="W26" s="609"/>
      <c r="X26" s="609"/>
      <c r="Y26" s="610"/>
      <c r="Z26" s="646">
        <v>0</v>
      </c>
      <c r="AA26" s="646"/>
      <c r="AB26" s="646"/>
      <c r="AC26" s="646"/>
      <c r="AD26" s="647">
        <v>7791</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286</v>
      </c>
      <c r="CE26" s="606"/>
      <c r="CF26" s="606"/>
      <c r="CG26" s="606"/>
      <c r="CH26" s="606"/>
      <c r="CI26" s="606"/>
      <c r="CJ26" s="606"/>
      <c r="CK26" s="606"/>
      <c r="CL26" s="606"/>
      <c r="CM26" s="606"/>
      <c r="CN26" s="606"/>
      <c r="CO26" s="606"/>
      <c r="CP26" s="606"/>
      <c r="CQ26" s="607"/>
      <c r="CR26" s="608">
        <v>2876346</v>
      </c>
      <c r="CS26" s="609"/>
      <c r="CT26" s="609"/>
      <c r="CU26" s="609"/>
      <c r="CV26" s="609"/>
      <c r="CW26" s="609"/>
      <c r="CX26" s="609"/>
      <c r="CY26" s="610"/>
      <c r="CZ26" s="611">
        <v>8.5</v>
      </c>
      <c r="DA26" s="623"/>
      <c r="DB26" s="623"/>
      <c r="DC26" s="624"/>
      <c r="DD26" s="614">
        <v>2626778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182856</v>
      </c>
      <c r="S27" s="609"/>
      <c r="T27" s="609"/>
      <c r="U27" s="609"/>
      <c r="V27" s="609"/>
      <c r="W27" s="609"/>
      <c r="X27" s="609"/>
      <c r="Y27" s="610"/>
      <c r="Z27" s="646">
        <v>0.5</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6642324</v>
      </c>
      <c r="BH27" s="609"/>
      <c r="BI27" s="609"/>
      <c r="BJ27" s="609"/>
      <c r="BK27" s="609"/>
      <c r="BL27" s="609"/>
      <c r="BM27" s="609"/>
      <c r="BN27" s="610"/>
      <c r="BO27" s="646">
        <v>100</v>
      </c>
      <c r="BP27" s="646"/>
      <c r="BQ27" s="646"/>
      <c r="BR27" s="646"/>
      <c r="BS27" s="647">
        <v>61303</v>
      </c>
      <c r="BT27" s="647"/>
      <c r="BU27" s="647"/>
      <c r="BV27" s="647"/>
      <c r="BW27" s="647"/>
      <c r="BX27" s="647"/>
      <c r="BY27" s="647"/>
      <c r="BZ27" s="647"/>
      <c r="CA27" s="647"/>
      <c r="CB27" s="682"/>
      <c r="CD27" s="605" t="s">
        <v>289</v>
      </c>
      <c r="CE27" s="606"/>
      <c r="CF27" s="606"/>
      <c r="CG27" s="606"/>
      <c r="CH27" s="606"/>
      <c r="CI27" s="606"/>
      <c r="CJ27" s="606"/>
      <c r="CK27" s="606"/>
      <c r="CL27" s="606"/>
      <c r="CM27" s="606"/>
      <c r="CN27" s="606"/>
      <c r="CO27" s="606"/>
      <c r="CP27" s="606"/>
      <c r="CQ27" s="607"/>
      <c r="CR27" s="608">
        <v>8366167</v>
      </c>
      <c r="CS27" s="621"/>
      <c r="CT27" s="621"/>
      <c r="CU27" s="621"/>
      <c r="CV27" s="621"/>
      <c r="CW27" s="621"/>
      <c r="CX27" s="621"/>
      <c r="CY27" s="622"/>
      <c r="CZ27" s="611">
        <v>24.8</v>
      </c>
      <c r="DA27" s="623"/>
      <c r="DB27" s="623"/>
      <c r="DC27" s="624"/>
      <c r="DD27" s="614">
        <v>2290087</v>
      </c>
      <c r="DE27" s="621"/>
      <c r="DF27" s="621"/>
      <c r="DG27" s="621"/>
      <c r="DH27" s="621"/>
      <c r="DI27" s="621"/>
      <c r="DJ27" s="621"/>
      <c r="DK27" s="622"/>
      <c r="DL27" s="614">
        <v>2288252</v>
      </c>
      <c r="DM27" s="621"/>
      <c r="DN27" s="621"/>
      <c r="DO27" s="621"/>
      <c r="DP27" s="621"/>
      <c r="DQ27" s="621"/>
      <c r="DR27" s="621"/>
      <c r="DS27" s="621"/>
      <c r="DT27" s="621"/>
      <c r="DU27" s="621"/>
      <c r="DV27" s="622"/>
      <c r="DW27" s="611">
        <v>12.8</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287996</v>
      </c>
      <c r="S28" s="609"/>
      <c r="T28" s="609"/>
      <c r="U28" s="609"/>
      <c r="V28" s="609"/>
      <c r="W28" s="609"/>
      <c r="X28" s="609"/>
      <c r="Y28" s="610"/>
      <c r="Z28" s="646">
        <v>0.8</v>
      </c>
      <c r="AA28" s="646"/>
      <c r="AB28" s="646"/>
      <c r="AC28" s="646"/>
      <c r="AD28" s="647">
        <v>38373</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3484003</v>
      </c>
      <c r="CS28" s="609"/>
      <c r="CT28" s="609"/>
      <c r="CU28" s="609"/>
      <c r="CV28" s="609"/>
      <c r="CW28" s="609"/>
      <c r="CX28" s="609"/>
      <c r="CY28" s="610"/>
      <c r="CZ28" s="611">
        <v>10.3</v>
      </c>
      <c r="DA28" s="623"/>
      <c r="DB28" s="623"/>
      <c r="DC28" s="624"/>
      <c r="DD28" s="614">
        <v>3372577</v>
      </c>
      <c r="DE28" s="609"/>
      <c r="DF28" s="609"/>
      <c r="DG28" s="609"/>
      <c r="DH28" s="609"/>
      <c r="DI28" s="609"/>
      <c r="DJ28" s="609"/>
      <c r="DK28" s="610"/>
      <c r="DL28" s="614">
        <v>3372577</v>
      </c>
      <c r="DM28" s="609"/>
      <c r="DN28" s="609"/>
      <c r="DO28" s="609"/>
      <c r="DP28" s="609"/>
      <c r="DQ28" s="609"/>
      <c r="DR28" s="609"/>
      <c r="DS28" s="609"/>
      <c r="DT28" s="609"/>
      <c r="DU28" s="609"/>
      <c r="DV28" s="610"/>
      <c r="DW28" s="611">
        <v>18.899999999999999</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122624</v>
      </c>
      <c r="S29" s="609"/>
      <c r="T29" s="609"/>
      <c r="U29" s="609"/>
      <c r="V29" s="609"/>
      <c r="W29" s="609"/>
      <c r="X29" s="609"/>
      <c r="Y29" s="610"/>
      <c r="Z29" s="646">
        <v>0.4</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293</v>
      </c>
      <c r="CE29" s="628"/>
      <c r="CF29" s="605" t="s">
        <v>66</v>
      </c>
      <c r="CG29" s="606"/>
      <c r="CH29" s="606"/>
      <c r="CI29" s="606"/>
      <c r="CJ29" s="606"/>
      <c r="CK29" s="606"/>
      <c r="CL29" s="606"/>
      <c r="CM29" s="606"/>
      <c r="CN29" s="606"/>
      <c r="CO29" s="606"/>
      <c r="CP29" s="606"/>
      <c r="CQ29" s="607"/>
      <c r="CR29" s="608">
        <v>3483935</v>
      </c>
      <c r="CS29" s="621"/>
      <c r="CT29" s="621"/>
      <c r="CU29" s="621"/>
      <c r="CV29" s="621"/>
      <c r="CW29" s="621"/>
      <c r="CX29" s="621"/>
      <c r="CY29" s="622"/>
      <c r="CZ29" s="611">
        <v>10.3</v>
      </c>
      <c r="DA29" s="623"/>
      <c r="DB29" s="623"/>
      <c r="DC29" s="624"/>
      <c r="DD29" s="614">
        <v>3372509</v>
      </c>
      <c r="DE29" s="621"/>
      <c r="DF29" s="621"/>
      <c r="DG29" s="621"/>
      <c r="DH29" s="621"/>
      <c r="DI29" s="621"/>
      <c r="DJ29" s="621"/>
      <c r="DK29" s="622"/>
      <c r="DL29" s="614">
        <v>3372509</v>
      </c>
      <c r="DM29" s="621"/>
      <c r="DN29" s="621"/>
      <c r="DO29" s="621"/>
      <c r="DP29" s="621"/>
      <c r="DQ29" s="621"/>
      <c r="DR29" s="621"/>
      <c r="DS29" s="621"/>
      <c r="DT29" s="621"/>
      <c r="DU29" s="621"/>
      <c r="DV29" s="622"/>
      <c r="DW29" s="611">
        <v>18.899999999999999</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6385185</v>
      </c>
      <c r="S30" s="609"/>
      <c r="T30" s="609"/>
      <c r="U30" s="609"/>
      <c r="V30" s="609"/>
      <c r="W30" s="609"/>
      <c r="X30" s="609"/>
      <c r="Y30" s="610"/>
      <c r="Z30" s="646">
        <v>18.600000000000001</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0"/>
      <c r="BI30" s="680"/>
      <c r="BJ30" s="680"/>
      <c r="BK30" s="680"/>
      <c r="BL30" s="680"/>
      <c r="BM30" s="680"/>
      <c r="BN30" s="680"/>
      <c r="BO30" s="680"/>
      <c r="BP30" s="680"/>
      <c r="BQ30" s="681"/>
      <c r="BR30" s="660" t="s">
        <v>296</v>
      </c>
      <c r="BS30" s="680"/>
      <c r="BT30" s="680"/>
      <c r="BU30" s="680"/>
      <c r="BV30" s="680"/>
      <c r="BW30" s="680"/>
      <c r="BX30" s="680"/>
      <c r="BY30" s="680"/>
      <c r="BZ30" s="680"/>
      <c r="CA30" s="680"/>
      <c r="CB30" s="681"/>
      <c r="CD30" s="629"/>
      <c r="CE30" s="630"/>
      <c r="CF30" s="605" t="s">
        <v>297</v>
      </c>
      <c r="CG30" s="606"/>
      <c r="CH30" s="606"/>
      <c r="CI30" s="606"/>
      <c r="CJ30" s="606"/>
      <c r="CK30" s="606"/>
      <c r="CL30" s="606"/>
      <c r="CM30" s="606"/>
      <c r="CN30" s="606"/>
      <c r="CO30" s="606"/>
      <c r="CP30" s="606"/>
      <c r="CQ30" s="607"/>
      <c r="CR30" s="608">
        <v>3377065</v>
      </c>
      <c r="CS30" s="609"/>
      <c r="CT30" s="609"/>
      <c r="CU30" s="609"/>
      <c r="CV30" s="609"/>
      <c r="CW30" s="609"/>
      <c r="CX30" s="609"/>
      <c r="CY30" s="610"/>
      <c r="CZ30" s="611">
        <v>10</v>
      </c>
      <c r="DA30" s="623"/>
      <c r="DB30" s="623"/>
      <c r="DC30" s="624"/>
      <c r="DD30" s="614">
        <v>3276313</v>
      </c>
      <c r="DE30" s="609"/>
      <c r="DF30" s="609"/>
      <c r="DG30" s="609"/>
      <c r="DH30" s="609"/>
      <c r="DI30" s="609"/>
      <c r="DJ30" s="609"/>
      <c r="DK30" s="610"/>
      <c r="DL30" s="614">
        <v>3276313</v>
      </c>
      <c r="DM30" s="609"/>
      <c r="DN30" s="609"/>
      <c r="DO30" s="609"/>
      <c r="DP30" s="609"/>
      <c r="DQ30" s="609"/>
      <c r="DR30" s="609"/>
      <c r="DS30" s="609"/>
      <c r="DT30" s="609"/>
      <c r="DU30" s="609"/>
      <c r="DV30" s="610"/>
      <c r="DW30" s="611">
        <v>18.399999999999999</v>
      </c>
      <c r="DX30" s="623"/>
      <c r="DY30" s="623"/>
      <c r="DZ30" s="623"/>
      <c r="EA30" s="623"/>
      <c r="EB30" s="623"/>
      <c r="EC30" s="635"/>
    </row>
    <row r="31" spans="2:133" ht="11.25" customHeight="1" x14ac:dyDescent="0.15">
      <c r="B31" s="683" t="s">
        <v>298</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299</v>
      </c>
      <c r="AQ31" s="675"/>
      <c r="AR31" s="675"/>
      <c r="AS31" s="675"/>
      <c r="AT31" s="676" t="s">
        <v>300</v>
      </c>
      <c r="AU31" s="200"/>
      <c r="AV31" s="200"/>
      <c r="AW31" s="200"/>
      <c r="AX31" s="666" t="s">
        <v>178</v>
      </c>
      <c r="AY31" s="667"/>
      <c r="AZ31" s="667"/>
      <c r="BA31" s="667"/>
      <c r="BB31" s="667"/>
      <c r="BC31" s="667"/>
      <c r="BD31" s="667"/>
      <c r="BE31" s="667"/>
      <c r="BF31" s="668"/>
      <c r="BG31" s="670">
        <v>98.8</v>
      </c>
      <c r="BH31" s="671"/>
      <c r="BI31" s="671"/>
      <c r="BJ31" s="671"/>
      <c r="BK31" s="671"/>
      <c r="BL31" s="671"/>
      <c r="BM31" s="672">
        <v>95.6</v>
      </c>
      <c r="BN31" s="671"/>
      <c r="BO31" s="671"/>
      <c r="BP31" s="671"/>
      <c r="BQ31" s="673"/>
      <c r="BR31" s="670">
        <v>98.9</v>
      </c>
      <c r="BS31" s="671"/>
      <c r="BT31" s="671"/>
      <c r="BU31" s="671"/>
      <c r="BV31" s="671"/>
      <c r="BW31" s="671"/>
      <c r="BX31" s="672">
        <v>95.5</v>
      </c>
      <c r="BY31" s="671"/>
      <c r="BZ31" s="671"/>
      <c r="CA31" s="671"/>
      <c r="CB31" s="673"/>
      <c r="CD31" s="629"/>
      <c r="CE31" s="630"/>
      <c r="CF31" s="605" t="s">
        <v>301</v>
      </c>
      <c r="CG31" s="606"/>
      <c r="CH31" s="606"/>
      <c r="CI31" s="606"/>
      <c r="CJ31" s="606"/>
      <c r="CK31" s="606"/>
      <c r="CL31" s="606"/>
      <c r="CM31" s="606"/>
      <c r="CN31" s="606"/>
      <c r="CO31" s="606"/>
      <c r="CP31" s="606"/>
      <c r="CQ31" s="607"/>
      <c r="CR31" s="608">
        <v>106870</v>
      </c>
      <c r="CS31" s="621"/>
      <c r="CT31" s="621"/>
      <c r="CU31" s="621"/>
      <c r="CV31" s="621"/>
      <c r="CW31" s="621"/>
      <c r="CX31" s="621"/>
      <c r="CY31" s="622"/>
      <c r="CZ31" s="611">
        <v>0.3</v>
      </c>
      <c r="DA31" s="623"/>
      <c r="DB31" s="623"/>
      <c r="DC31" s="624"/>
      <c r="DD31" s="614">
        <v>96196</v>
      </c>
      <c r="DE31" s="621"/>
      <c r="DF31" s="621"/>
      <c r="DG31" s="621"/>
      <c r="DH31" s="621"/>
      <c r="DI31" s="621"/>
      <c r="DJ31" s="621"/>
      <c r="DK31" s="622"/>
      <c r="DL31" s="614">
        <v>96196</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2924050</v>
      </c>
      <c r="S32" s="609"/>
      <c r="T32" s="609"/>
      <c r="U32" s="609"/>
      <c r="V32" s="609"/>
      <c r="W32" s="609"/>
      <c r="X32" s="609"/>
      <c r="Y32" s="610"/>
      <c r="Z32" s="646">
        <v>8.5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303</v>
      </c>
      <c r="AX32" s="605" t="s">
        <v>304</v>
      </c>
      <c r="AY32" s="606"/>
      <c r="AZ32" s="606"/>
      <c r="BA32" s="606"/>
      <c r="BB32" s="606"/>
      <c r="BC32" s="606"/>
      <c r="BD32" s="606"/>
      <c r="BE32" s="606"/>
      <c r="BF32" s="607"/>
      <c r="BG32" s="679">
        <v>98.8</v>
      </c>
      <c r="BH32" s="621"/>
      <c r="BI32" s="621"/>
      <c r="BJ32" s="621"/>
      <c r="BK32" s="621"/>
      <c r="BL32" s="621"/>
      <c r="BM32" s="612">
        <v>95.5</v>
      </c>
      <c r="BN32" s="621"/>
      <c r="BO32" s="621"/>
      <c r="BP32" s="621"/>
      <c r="BQ32" s="644"/>
      <c r="BR32" s="679">
        <v>98.9</v>
      </c>
      <c r="BS32" s="621"/>
      <c r="BT32" s="621"/>
      <c r="BU32" s="621"/>
      <c r="BV32" s="621"/>
      <c r="BW32" s="621"/>
      <c r="BX32" s="612">
        <v>95.5</v>
      </c>
      <c r="BY32" s="621"/>
      <c r="BZ32" s="621"/>
      <c r="CA32" s="621"/>
      <c r="CB32" s="644"/>
      <c r="CD32" s="631"/>
      <c r="CE32" s="632"/>
      <c r="CF32" s="605" t="s">
        <v>305</v>
      </c>
      <c r="CG32" s="606"/>
      <c r="CH32" s="606"/>
      <c r="CI32" s="606"/>
      <c r="CJ32" s="606"/>
      <c r="CK32" s="606"/>
      <c r="CL32" s="606"/>
      <c r="CM32" s="606"/>
      <c r="CN32" s="606"/>
      <c r="CO32" s="606"/>
      <c r="CP32" s="606"/>
      <c r="CQ32" s="607"/>
      <c r="CR32" s="608">
        <v>68</v>
      </c>
      <c r="CS32" s="609"/>
      <c r="CT32" s="609"/>
      <c r="CU32" s="609"/>
      <c r="CV32" s="609"/>
      <c r="CW32" s="609"/>
      <c r="CX32" s="609"/>
      <c r="CY32" s="610"/>
      <c r="CZ32" s="611">
        <v>0</v>
      </c>
      <c r="DA32" s="623"/>
      <c r="DB32" s="623"/>
      <c r="DC32" s="624"/>
      <c r="DD32" s="614">
        <v>68</v>
      </c>
      <c r="DE32" s="609"/>
      <c r="DF32" s="609"/>
      <c r="DG32" s="609"/>
      <c r="DH32" s="609"/>
      <c r="DI32" s="609"/>
      <c r="DJ32" s="609"/>
      <c r="DK32" s="610"/>
      <c r="DL32" s="614">
        <v>68</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81114</v>
      </c>
      <c r="S33" s="609"/>
      <c r="T33" s="609"/>
      <c r="U33" s="609"/>
      <c r="V33" s="609"/>
      <c r="W33" s="609"/>
      <c r="X33" s="609"/>
      <c r="Y33" s="610"/>
      <c r="Z33" s="646">
        <v>0.2</v>
      </c>
      <c r="AA33" s="646"/>
      <c r="AB33" s="646"/>
      <c r="AC33" s="646"/>
      <c r="AD33" s="647">
        <v>12713</v>
      </c>
      <c r="AE33" s="647"/>
      <c r="AF33" s="647"/>
      <c r="AG33" s="647"/>
      <c r="AH33" s="647"/>
      <c r="AI33" s="647"/>
      <c r="AJ33" s="647"/>
      <c r="AK33" s="647"/>
      <c r="AL33" s="611">
        <v>0.1</v>
      </c>
      <c r="AM33" s="612"/>
      <c r="AN33" s="612"/>
      <c r="AO33" s="648"/>
      <c r="AP33" s="651"/>
      <c r="AQ33" s="652"/>
      <c r="AR33" s="652"/>
      <c r="AS33" s="652"/>
      <c r="AT33" s="678"/>
      <c r="AU33" s="201"/>
      <c r="AV33" s="201"/>
      <c r="AW33" s="201"/>
      <c r="AX33" s="589" t="s">
        <v>307</v>
      </c>
      <c r="AY33" s="590"/>
      <c r="AZ33" s="590"/>
      <c r="BA33" s="590"/>
      <c r="BB33" s="590"/>
      <c r="BC33" s="590"/>
      <c r="BD33" s="590"/>
      <c r="BE33" s="590"/>
      <c r="BF33" s="591"/>
      <c r="BG33" s="669">
        <v>98.7</v>
      </c>
      <c r="BH33" s="593"/>
      <c r="BI33" s="593"/>
      <c r="BJ33" s="593"/>
      <c r="BK33" s="593"/>
      <c r="BL33" s="593"/>
      <c r="BM33" s="639">
        <v>95</v>
      </c>
      <c r="BN33" s="593"/>
      <c r="BO33" s="593"/>
      <c r="BP33" s="593"/>
      <c r="BQ33" s="656"/>
      <c r="BR33" s="669">
        <v>98.7</v>
      </c>
      <c r="BS33" s="593"/>
      <c r="BT33" s="593"/>
      <c r="BU33" s="593"/>
      <c r="BV33" s="593"/>
      <c r="BW33" s="593"/>
      <c r="BX33" s="639">
        <v>94.9</v>
      </c>
      <c r="BY33" s="593"/>
      <c r="BZ33" s="593"/>
      <c r="CA33" s="593"/>
      <c r="CB33" s="656"/>
      <c r="CD33" s="605" t="s">
        <v>308</v>
      </c>
      <c r="CE33" s="606"/>
      <c r="CF33" s="606"/>
      <c r="CG33" s="606"/>
      <c r="CH33" s="606"/>
      <c r="CI33" s="606"/>
      <c r="CJ33" s="606"/>
      <c r="CK33" s="606"/>
      <c r="CL33" s="606"/>
      <c r="CM33" s="606"/>
      <c r="CN33" s="606"/>
      <c r="CO33" s="606"/>
      <c r="CP33" s="606"/>
      <c r="CQ33" s="607"/>
      <c r="CR33" s="608">
        <v>13194506</v>
      </c>
      <c r="CS33" s="621"/>
      <c r="CT33" s="621"/>
      <c r="CU33" s="621"/>
      <c r="CV33" s="621"/>
      <c r="CW33" s="621"/>
      <c r="CX33" s="621"/>
      <c r="CY33" s="622"/>
      <c r="CZ33" s="611">
        <v>39.200000000000003</v>
      </c>
      <c r="DA33" s="623"/>
      <c r="DB33" s="623"/>
      <c r="DC33" s="624"/>
      <c r="DD33" s="614">
        <v>10318078</v>
      </c>
      <c r="DE33" s="621"/>
      <c r="DF33" s="621"/>
      <c r="DG33" s="621"/>
      <c r="DH33" s="621"/>
      <c r="DI33" s="621"/>
      <c r="DJ33" s="621"/>
      <c r="DK33" s="622"/>
      <c r="DL33" s="614">
        <v>7064364</v>
      </c>
      <c r="DM33" s="621"/>
      <c r="DN33" s="621"/>
      <c r="DO33" s="621"/>
      <c r="DP33" s="621"/>
      <c r="DQ33" s="621"/>
      <c r="DR33" s="621"/>
      <c r="DS33" s="621"/>
      <c r="DT33" s="621"/>
      <c r="DU33" s="621"/>
      <c r="DV33" s="622"/>
      <c r="DW33" s="611">
        <v>39.6</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492106</v>
      </c>
      <c r="S34" s="609"/>
      <c r="T34" s="609"/>
      <c r="U34" s="609"/>
      <c r="V34" s="609"/>
      <c r="W34" s="609"/>
      <c r="X34" s="609"/>
      <c r="Y34" s="610"/>
      <c r="Z34" s="646">
        <v>1.4</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4480143</v>
      </c>
      <c r="CS34" s="609"/>
      <c r="CT34" s="609"/>
      <c r="CU34" s="609"/>
      <c r="CV34" s="609"/>
      <c r="CW34" s="609"/>
      <c r="CX34" s="609"/>
      <c r="CY34" s="610"/>
      <c r="CZ34" s="611">
        <v>13.3</v>
      </c>
      <c r="DA34" s="623"/>
      <c r="DB34" s="623"/>
      <c r="DC34" s="624"/>
      <c r="DD34" s="614">
        <v>3312501</v>
      </c>
      <c r="DE34" s="609"/>
      <c r="DF34" s="609"/>
      <c r="DG34" s="609"/>
      <c r="DH34" s="609"/>
      <c r="DI34" s="609"/>
      <c r="DJ34" s="609"/>
      <c r="DK34" s="610"/>
      <c r="DL34" s="614">
        <v>2671454</v>
      </c>
      <c r="DM34" s="609"/>
      <c r="DN34" s="609"/>
      <c r="DO34" s="609"/>
      <c r="DP34" s="609"/>
      <c r="DQ34" s="609"/>
      <c r="DR34" s="609"/>
      <c r="DS34" s="609"/>
      <c r="DT34" s="609"/>
      <c r="DU34" s="609"/>
      <c r="DV34" s="610"/>
      <c r="DW34" s="611">
        <v>15</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396895</v>
      </c>
      <c r="S35" s="609"/>
      <c r="T35" s="609"/>
      <c r="U35" s="609"/>
      <c r="V35" s="609"/>
      <c r="W35" s="609"/>
      <c r="X35" s="609"/>
      <c r="Y35" s="610"/>
      <c r="Z35" s="646">
        <v>1.2</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116527</v>
      </c>
      <c r="CS35" s="621"/>
      <c r="CT35" s="621"/>
      <c r="CU35" s="621"/>
      <c r="CV35" s="621"/>
      <c r="CW35" s="621"/>
      <c r="CX35" s="621"/>
      <c r="CY35" s="622"/>
      <c r="CZ35" s="611">
        <v>0.3</v>
      </c>
      <c r="DA35" s="623"/>
      <c r="DB35" s="623"/>
      <c r="DC35" s="624"/>
      <c r="DD35" s="614">
        <v>94466</v>
      </c>
      <c r="DE35" s="621"/>
      <c r="DF35" s="621"/>
      <c r="DG35" s="621"/>
      <c r="DH35" s="621"/>
      <c r="DI35" s="621"/>
      <c r="DJ35" s="621"/>
      <c r="DK35" s="622"/>
      <c r="DL35" s="614">
        <v>94466</v>
      </c>
      <c r="DM35" s="621"/>
      <c r="DN35" s="621"/>
      <c r="DO35" s="621"/>
      <c r="DP35" s="621"/>
      <c r="DQ35" s="621"/>
      <c r="DR35" s="621"/>
      <c r="DS35" s="621"/>
      <c r="DT35" s="621"/>
      <c r="DU35" s="621"/>
      <c r="DV35" s="622"/>
      <c r="DW35" s="611">
        <v>0.5</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707440</v>
      </c>
      <c r="S36" s="609"/>
      <c r="T36" s="609"/>
      <c r="U36" s="609"/>
      <c r="V36" s="609"/>
      <c r="W36" s="609"/>
      <c r="X36" s="609"/>
      <c r="Y36" s="610"/>
      <c r="Z36" s="646">
        <v>2.1</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3863993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176530</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4293202</v>
      </c>
      <c r="CS36" s="609"/>
      <c r="CT36" s="609"/>
      <c r="CU36" s="609"/>
      <c r="CV36" s="609"/>
      <c r="CW36" s="609"/>
      <c r="CX36" s="609"/>
      <c r="CY36" s="610"/>
      <c r="CZ36" s="611">
        <v>12.7</v>
      </c>
      <c r="DA36" s="623"/>
      <c r="DB36" s="623"/>
      <c r="DC36" s="624"/>
      <c r="DD36" s="614">
        <v>3664296</v>
      </c>
      <c r="DE36" s="609"/>
      <c r="DF36" s="609"/>
      <c r="DG36" s="609"/>
      <c r="DH36" s="609"/>
      <c r="DI36" s="609"/>
      <c r="DJ36" s="609"/>
      <c r="DK36" s="610"/>
      <c r="DL36" s="614">
        <v>1840508</v>
      </c>
      <c r="DM36" s="609"/>
      <c r="DN36" s="609"/>
      <c r="DO36" s="609"/>
      <c r="DP36" s="609"/>
      <c r="DQ36" s="609"/>
      <c r="DR36" s="609"/>
      <c r="DS36" s="609"/>
      <c r="DT36" s="609"/>
      <c r="DU36" s="609"/>
      <c r="DV36" s="610"/>
      <c r="DW36" s="611">
        <v>10.3</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1129760</v>
      </c>
      <c r="S37" s="609"/>
      <c r="T37" s="609"/>
      <c r="U37" s="609"/>
      <c r="V37" s="609"/>
      <c r="W37" s="609"/>
      <c r="X37" s="609"/>
      <c r="Y37" s="610"/>
      <c r="Z37" s="646">
        <v>3.3</v>
      </c>
      <c r="AA37" s="646"/>
      <c r="AB37" s="646"/>
      <c r="AC37" s="646"/>
      <c r="AD37" s="647">
        <v>3751</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581417</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51076</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836591</v>
      </c>
      <c r="CS37" s="621"/>
      <c r="CT37" s="621"/>
      <c r="CU37" s="621"/>
      <c r="CV37" s="621"/>
      <c r="CW37" s="621"/>
      <c r="CX37" s="621"/>
      <c r="CY37" s="622"/>
      <c r="CZ37" s="611">
        <v>2.5</v>
      </c>
      <c r="DA37" s="623"/>
      <c r="DB37" s="623"/>
      <c r="DC37" s="624"/>
      <c r="DD37" s="614">
        <v>770137</v>
      </c>
      <c r="DE37" s="621"/>
      <c r="DF37" s="621"/>
      <c r="DG37" s="621"/>
      <c r="DH37" s="621"/>
      <c r="DI37" s="621"/>
      <c r="DJ37" s="621"/>
      <c r="DK37" s="622"/>
      <c r="DL37" s="614">
        <v>670775</v>
      </c>
      <c r="DM37" s="621"/>
      <c r="DN37" s="621"/>
      <c r="DO37" s="621"/>
      <c r="DP37" s="621"/>
      <c r="DQ37" s="621"/>
      <c r="DR37" s="621"/>
      <c r="DS37" s="621"/>
      <c r="DT37" s="621"/>
      <c r="DU37" s="621"/>
      <c r="DV37" s="622"/>
      <c r="DW37" s="611">
        <v>3.8</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2356499</v>
      </c>
      <c r="S38" s="609"/>
      <c r="T38" s="609"/>
      <c r="U38" s="609"/>
      <c r="V38" s="609"/>
      <c r="W38" s="609"/>
      <c r="X38" s="609"/>
      <c r="Y38" s="610"/>
      <c r="Z38" s="646">
        <v>6.9</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109584</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8284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3172992</v>
      </c>
      <c r="CS38" s="609"/>
      <c r="CT38" s="609"/>
      <c r="CU38" s="609"/>
      <c r="CV38" s="609"/>
      <c r="CW38" s="609"/>
      <c r="CX38" s="609"/>
      <c r="CY38" s="610"/>
      <c r="CZ38" s="611">
        <v>9.4</v>
      </c>
      <c r="DA38" s="623"/>
      <c r="DB38" s="623"/>
      <c r="DC38" s="624"/>
      <c r="DD38" s="614">
        <v>2574901</v>
      </c>
      <c r="DE38" s="609"/>
      <c r="DF38" s="609"/>
      <c r="DG38" s="609"/>
      <c r="DH38" s="609"/>
      <c r="DI38" s="609"/>
      <c r="DJ38" s="609"/>
      <c r="DK38" s="610"/>
      <c r="DL38" s="614">
        <v>2457936</v>
      </c>
      <c r="DM38" s="609"/>
      <c r="DN38" s="609"/>
      <c r="DO38" s="609"/>
      <c r="DP38" s="609"/>
      <c r="DQ38" s="609"/>
      <c r="DR38" s="609"/>
      <c r="DS38" s="609"/>
      <c r="DT38" s="609"/>
      <c r="DU38" s="609"/>
      <c r="DV38" s="610"/>
      <c r="DW38" s="611">
        <v>13.8</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t="s">
        <v>122</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13599</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689145</v>
      </c>
      <c r="CS39" s="621"/>
      <c r="CT39" s="621"/>
      <c r="CU39" s="621"/>
      <c r="CV39" s="621"/>
      <c r="CW39" s="621"/>
      <c r="CX39" s="621"/>
      <c r="CY39" s="622"/>
      <c r="CZ39" s="611">
        <v>2</v>
      </c>
      <c r="DA39" s="623"/>
      <c r="DB39" s="623"/>
      <c r="DC39" s="624"/>
      <c r="DD39" s="614">
        <v>671817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53899</v>
      </c>
      <c r="S40" s="609"/>
      <c r="T40" s="609"/>
      <c r="U40" s="609"/>
      <c r="V40" s="609"/>
      <c r="W40" s="609"/>
      <c r="X40" s="609"/>
      <c r="Y40" s="610"/>
      <c r="Z40" s="646">
        <v>0.2</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118</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442497</v>
      </c>
      <c r="CS40" s="609"/>
      <c r="CT40" s="609"/>
      <c r="CU40" s="609"/>
      <c r="CV40" s="609"/>
      <c r="CW40" s="609"/>
      <c r="CX40" s="609"/>
      <c r="CY40" s="610"/>
      <c r="CZ40" s="611">
        <v>1.3</v>
      </c>
      <c r="DA40" s="623"/>
      <c r="DB40" s="623"/>
      <c r="DC40" s="624"/>
      <c r="DD40" s="614">
        <v>97</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34252450</v>
      </c>
      <c r="S41" s="633"/>
      <c r="T41" s="633"/>
      <c r="U41" s="633"/>
      <c r="V41" s="633"/>
      <c r="W41" s="633"/>
      <c r="X41" s="633"/>
      <c r="Y41" s="636"/>
      <c r="Z41" s="637">
        <v>100</v>
      </c>
      <c r="AA41" s="637"/>
      <c r="AB41" s="637"/>
      <c r="AC41" s="637"/>
      <c r="AD41" s="638">
        <v>17791090</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779122</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1</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2393870</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389</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3565431</v>
      </c>
      <c r="CS42" s="621"/>
      <c r="CT42" s="621"/>
      <c r="CU42" s="621"/>
      <c r="CV42" s="621"/>
      <c r="CW42" s="621"/>
      <c r="CX42" s="621"/>
      <c r="CY42" s="622"/>
      <c r="CZ42" s="611">
        <v>10.6</v>
      </c>
      <c r="DA42" s="623"/>
      <c r="DB42" s="623"/>
      <c r="DC42" s="624"/>
      <c r="DD42" s="614">
        <v>716214</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343</v>
      </c>
      <c r="CD43" s="605" t="s">
        <v>344</v>
      </c>
      <c r="CE43" s="606"/>
      <c r="CF43" s="606"/>
      <c r="CG43" s="606"/>
      <c r="CH43" s="606"/>
      <c r="CI43" s="606"/>
      <c r="CJ43" s="606"/>
      <c r="CK43" s="606"/>
      <c r="CL43" s="606"/>
      <c r="CM43" s="606"/>
      <c r="CN43" s="606"/>
      <c r="CO43" s="606"/>
      <c r="CP43" s="606"/>
      <c r="CQ43" s="607"/>
      <c r="CR43" s="608">
        <v>60861</v>
      </c>
      <c r="CS43" s="621"/>
      <c r="CT43" s="621"/>
      <c r="CU43" s="621"/>
      <c r="CV43" s="621"/>
      <c r="CW43" s="621"/>
      <c r="CX43" s="621"/>
      <c r="CY43" s="622"/>
      <c r="CZ43" s="611">
        <v>0.2</v>
      </c>
      <c r="DA43" s="623"/>
      <c r="DB43" s="623"/>
      <c r="DC43" s="624"/>
      <c r="DD43" s="614">
        <v>60861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3560701</v>
      </c>
      <c r="CS44" s="609"/>
      <c r="CT44" s="609"/>
      <c r="CU44" s="609"/>
      <c r="CV44" s="609"/>
      <c r="CW44" s="609"/>
      <c r="CX44" s="609"/>
      <c r="CY44" s="610"/>
      <c r="CZ44" s="611">
        <v>10.6</v>
      </c>
      <c r="DA44" s="612"/>
      <c r="DB44" s="612"/>
      <c r="DC44" s="613"/>
      <c r="DD44" s="614">
        <v>716067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1416504</v>
      </c>
      <c r="CS45" s="621"/>
      <c r="CT45" s="621"/>
      <c r="CU45" s="621"/>
      <c r="CV45" s="621"/>
      <c r="CW45" s="621"/>
      <c r="CX45" s="621"/>
      <c r="CY45" s="622"/>
      <c r="CZ45" s="611">
        <v>4.2</v>
      </c>
      <c r="DA45" s="623"/>
      <c r="DB45" s="623"/>
      <c r="DC45" s="624"/>
      <c r="DD45" s="614">
        <v>82389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349</v>
      </c>
      <c r="CG46" s="606"/>
      <c r="CH46" s="606"/>
      <c r="CI46" s="606"/>
      <c r="CJ46" s="606"/>
      <c r="CK46" s="606"/>
      <c r="CL46" s="606"/>
      <c r="CM46" s="606"/>
      <c r="CN46" s="606"/>
      <c r="CO46" s="606"/>
      <c r="CP46" s="606"/>
      <c r="CQ46" s="607"/>
      <c r="CR46" s="608">
        <v>1945637</v>
      </c>
      <c r="CS46" s="609"/>
      <c r="CT46" s="609"/>
      <c r="CU46" s="609"/>
      <c r="CV46" s="609"/>
      <c r="CW46" s="609"/>
      <c r="CX46" s="609"/>
      <c r="CY46" s="610"/>
      <c r="CZ46" s="611">
        <v>5.8</v>
      </c>
      <c r="DA46" s="612"/>
      <c r="DB46" s="612"/>
      <c r="DC46" s="613"/>
      <c r="DD46" s="614">
        <v>605639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350</v>
      </c>
      <c r="CG47" s="606"/>
      <c r="CH47" s="606"/>
      <c r="CI47" s="606"/>
      <c r="CJ47" s="606"/>
      <c r="CK47" s="606"/>
      <c r="CL47" s="606"/>
      <c r="CM47" s="606"/>
      <c r="CN47" s="606"/>
      <c r="CO47" s="606"/>
      <c r="CP47" s="606"/>
      <c r="CQ47" s="607"/>
      <c r="CR47" s="608">
        <v>4730</v>
      </c>
      <c r="CS47" s="621"/>
      <c r="CT47" s="621"/>
      <c r="CU47" s="621"/>
      <c r="CV47" s="621"/>
      <c r="CW47" s="621"/>
      <c r="CX47" s="621"/>
      <c r="CY47" s="622"/>
      <c r="CZ47" s="611">
        <v>0</v>
      </c>
      <c r="DA47" s="623"/>
      <c r="DB47" s="623"/>
      <c r="DC47" s="624"/>
      <c r="DD47" s="614">
        <v>147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352</v>
      </c>
      <c r="CE49" s="590"/>
      <c r="CF49" s="590"/>
      <c r="CG49" s="590"/>
      <c r="CH49" s="590"/>
      <c r="CI49" s="590"/>
      <c r="CJ49" s="590"/>
      <c r="CK49" s="590"/>
      <c r="CL49" s="590"/>
      <c r="CM49" s="590"/>
      <c r="CN49" s="590"/>
      <c r="CO49" s="590"/>
      <c r="CP49" s="590"/>
      <c r="CQ49" s="591"/>
      <c r="CR49" s="592">
        <v>33693306</v>
      </c>
      <c r="CS49" s="593"/>
      <c r="CT49" s="593"/>
      <c r="CU49" s="593"/>
      <c r="CV49" s="593"/>
      <c r="CW49" s="593"/>
      <c r="CX49" s="593"/>
      <c r="CY49" s="594"/>
      <c r="CZ49" s="595">
        <v>100</v>
      </c>
      <c r="DA49" s="596"/>
      <c r="DB49" s="596"/>
      <c r="DC49" s="597"/>
      <c r="DD49" s="598">
        <v>21300956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HJr07lpgueiMoUz8qfEIhfgMR5WgUDc1bDxZwthzlduy/Zl0+EeXX6u4v99dgA8jBazJaiLcZNeW/9SU9Pizw==" saltValue="CIiBARzKCLGiJbJHQU3NO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15">
      <c r="A7" s="218">
        <v>1</v>
      </c>
      <c r="B7" s="1034" t="s">
        <v>375</v>
      </c>
      <c r="C7" s="1035"/>
      <c r="D7" s="1035"/>
      <c r="E7" s="1035"/>
      <c r="F7" s="1035"/>
      <c r="G7" s="1035"/>
      <c r="H7" s="1035"/>
      <c r="I7" s="1035"/>
      <c r="J7" s="1035"/>
      <c r="K7" s="1035"/>
      <c r="L7" s="1035"/>
      <c r="M7" s="1035"/>
      <c r="N7" s="1035"/>
      <c r="O7" s="1035"/>
      <c r="P7" s="1036"/>
      <c r="Q7" s="1089">
        <v>34258</v>
      </c>
      <c r="R7" s="1090"/>
      <c r="S7" s="1090"/>
      <c r="T7" s="1090"/>
      <c r="U7" s="1090"/>
      <c r="V7" s="1090">
        <v>33699</v>
      </c>
      <c r="W7" s="1090"/>
      <c r="X7" s="1090"/>
      <c r="Y7" s="1090"/>
      <c r="Z7" s="1090"/>
      <c r="AA7" s="1090">
        <v>599</v>
      </c>
      <c r="AB7" s="1090"/>
      <c r="AC7" s="1090"/>
      <c r="AD7" s="1090"/>
      <c r="AE7" s="1091"/>
      <c r="AF7" s="1092">
        <v>455</v>
      </c>
      <c r="AG7" s="1093"/>
      <c r="AH7" s="1093"/>
      <c r="AI7" s="1093"/>
      <c r="AJ7" s="1094"/>
      <c r="AK7" s="1095">
        <v>397</v>
      </c>
      <c r="AL7" s="1096"/>
      <c r="AM7" s="1096"/>
      <c r="AN7" s="1096"/>
      <c r="AO7" s="1096"/>
      <c r="AP7" s="1096">
        <v>35965</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t="s">
        <v>114</v>
      </c>
      <c r="BS7" s="1086" t="s">
        <v>548</v>
      </c>
      <c r="BT7" s="1087"/>
      <c r="BU7" s="1087"/>
      <c r="BV7" s="1087"/>
      <c r="BW7" s="1087"/>
      <c r="BX7" s="1087"/>
      <c r="BY7" s="1087"/>
      <c r="BZ7" s="1087"/>
      <c r="CA7" s="1087"/>
      <c r="CB7" s="1087"/>
      <c r="CC7" s="1087"/>
      <c r="CD7" s="1087"/>
      <c r="CE7" s="1087"/>
      <c r="CF7" s="1087"/>
      <c r="CG7" s="1099"/>
      <c r="CH7" s="1083">
        <v>0</v>
      </c>
      <c r="CI7" s="1084"/>
      <c r="CJ7" s="1084"/>
      <c r="CK7" s="1084"/>
      <c r="CL7" s="1085"/>
      <c r="CM7" s="1083">
        <v>42</v>
      </c>
      <c r="CN7" s="1084"/>
      <c r="CO7" s="1084"/>
      <c r="CP7" s="1084"/>
      <c r="CQ7" s="1085"/>
      <c r="CR7" s="1083">
        <v>3</v>
      </c>
      <c r="CS7" s="1084"/>
      <c r="CT7" s="1084"/>
      <c r="CU7" s="1084"/>
      <c r="CV7" s="1085"/>
      <c r="CW7" s="1083" t="s">
        <v>547</v>
      </c>
      <c r="CX7" s="1084"/>
      <c r="CY7" s="1084"/>
      <c r="CZ7" s="1084"/>
      <c r="DA7" s="1085"/>
      <c r="DB7" s="1083" t="s">
        <v>547</v>
      </c>
      <c r="DC7" s="1084"/>
      <c r="DD7" s="1084"/>
      <c r="DE7" s="1084"/>
      <c r="DF7" s="1085"/>
      <c r="DG7" s="1083" t="s">
        <v>547</v>
      </c>
      <c r="DH7" s="1084"/>
      <c r="DI7" s="1084"/>
      <c r="DJ7" s="1084"/>
      <c r="DK7" s="1085"/>
      <c r="DL7" s="1083" t="s">
        <v>547</v>
      </c>
      <c r="DM7" s="1084"/>
      <c r="DN7" s="1084"/>
      <c r="DO7" s="1084"/>
      <c r="DP7" s="1085"/>
      <c r="DQ7" s="1083" t="s">
        <v>547</v>
      </c>
      <c r="DR7" s="1084"/>
      <c r="DS7" s="1084"/>
      <c r="DT7" s="1084"/>
      <c r="DU7" s="1085"/>
      <c r="DV7" s="1086"/>
      <c r="DW7" s="1087"/>
      <c r="DX7" s="1087"/>
      <c r="DY7" s="1087"/>
      <c r="DZ7" s="1088"/>
      <c r="EA7" s="216"/>
    </row>
    <row r="8" spans="1:131" s="217" customFormat="1" ht="26.25" customHeight="1" x14ac:dyDescent="0.15">
      <c r="A8" s="220">
        <v>2</v>
      </c>
      <c r="B8" s="1017" t="s">
        <v>376</v>
      </c>
      <c r="C8" s="1018"/>
      <c r="D8" s="1018"/>
      <c r="E8" s="1018"/>
      <c r="F8" s="1018"/>
      <c r="G8" s="1018"/>
      <c r="H8" s="1018"/>
      <c r="I8" s="1018"/>
      <c r="J8" s="1018"/>
      <c r="K8" s="1018"/>
      <c r="L8" s="1018"/>
      <c r="M8" s="1018"/>
      <c r="N8" s="1018"/>
      <c r="O8" s="1018"/>
      <c r="P8" s="1019"/>
      <c r="Q8" s="1025" t="s">
        <v>547</v>
      </c>
      <c r="R8" s="1026"/>
      <c r="S8" s="1026"/>
      <c r="T8" s="1026"/>
      <c r="U8" s="1026"/>
      <c r="V8" s="1026" t="s">
        <v>547</v>
      </c>
      <c r="W8" s="1026"/>
      <c r="X8" s="1026"/>
      <c r="Y8" s="1026"/>
      <c r="Z8" s="1026"/>
      <c r="AA8" s="1026" t="s">
        <v>547</v>
      </c>
      <c r="AB8" s="1026"/>
      <c r="AC8" s="1026"/>
      <c r="AD8" s="1026"/>
      <c r="AE8" s="1027"/>
      <c r="AF8" s="1022" t="s">
        <v>122</v>
      </c>
      <c r="AG8" s="1023"/>
      <c r="AH8" s="1023"/>
      <c r="AI8" s="1023"/>
      <c r="AJ8" s="1024"/>
      <c r="AK8" s="1067" t="s">
        <v>547</v>
      </c>
      <c r="AL8" s="1068"/>
      <c r="AM8" s="1068"/>
      <c r="AN8" s="1068"/>
      <c r="AO8" s="1068"/>
      <c r="AP8" s="1068" t="s">
        <v>547</v>
      </c>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15">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15">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15">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15">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15">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15">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15">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15">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15">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15">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15">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15">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15">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
      <c r="A23" s="222" t="s">
        <v>378</v>
      </c>
      <c r="B23" s="924" t="s">
        <v>379</v>
      </c>
      <c r="C23" s="925"/>
      <c r="D23" s="925"/>
      <c r="E23" s="925"/>
      <c r="F23" s="925"/>
      <c r="G23" s="925"/>
      <c r="H23" s="925"/>
      <c r="I23" s="925"/>
      <c r="J23" s="925"/>
      <c r="K23" s="925"/>
      <c r="L23" s="925"/>
      <c r="M23" s="925"/>
      <c r="N23" s="925"/>
      <c r="O23" s="925"/>
      <c r="P23" s="935"/>
      <c r="Q23" s="1054">
        <v>34252</v>
      </c>
      <c r="R23" s="1048"/>
      <c r="S23" s="1048"/>
      <c r="T23" s="1048"/>
      <c r="U23" s="1048"/>
      <c r="V23" s="1048">
        <v>33693</v>
      </c>
      <c r="W23" s="1048"/>
      <c r="X23" s="1048"/>
      <c r="Y23" s="1048"/>
      <c r="Z23" s="1048"/>
      <c r="AA23" s="1048">
        <v>599</v>
      </c>
      <c r="AB23" s="1048"/>
      <c r="AC23" s="1048"/>
      <c r="AD23" s="1048"/>
      <c r="AE23" s="1055"/>
      <c r="AF23" s="1056">
        <v>455</v>
      </c>
      <c r="AG23" s="1048"/>
      <c r="AH23" s="1048"/>
      <c r="AI23" s="1048"/>
      <c r="AJ23" s="1057"/>
      <c r="AK23" s="1058"/>
      <c r="AL23" s="1059"/>
      <c r="AM23" s="1059"/>
      <c r="AN23" s="1059"/>
      <c r="AO23" s="1059"/>
      <c r="AP23" s="1048">
        <v>35965</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4">
        <v>1</v>
      </c>
      <c r="B28" s="1034" t="s">
        <v>390</v>
      </c>
      <c r="C28" s="1035"/>
      <c r="D28" s="1035"/>
      <c r="E28" s="1035"/>
      <c r="F28" s="1035"/>
      <c r="G28" s="1035"/>
      <c r="H28" s="1035"/>
      <c r="I28" s="1035"/>
      <c r="J28" s="1035"/>
      <c r="K28" s="1035"/>
      <c r="L28" s="1035"/>
      <c r="M28" s="1035"/>
      <c r="N28" s="1035"/>
      <c r="O28" s="1035"/>
      <c r="P28" s="1036"/>
      <c r="Q28" s="1037">
        <v>8210</v>
      </c>
      <c r="R28" s="1038"/>
      <c r="S28" s="1038"/>
      <c r="T28" s="1038"/>
      <c r="U28" s="1038"/>
      <c r="V28" s="1038">
        <v>8034</v>
      </c>
      <c r="W28" s="1038"/>
      <c r="X28" s="1038"/>
      <c r="Y28" s="1038"/>
      <c r="Z28" s="1038"/>
      <c r="AA28" s="1038">
        <v>177</v>
      </c>
      <c r="AB28" s="1038"/>
      <c r="AC28" s="1038"/>
      <c r="AD28" s="1038"/>
      <c r="AE28" s="1039"/>
      <c r="AF28" s="1040">
        <v>177</v>
      </c>
      <c r="AG28" s="1038"/>
      <c r="AH28" s="1038"/>
      <c r="AI28" s="1038"/>
      <c r="AJ28" s="1041"/>
      <c r="AK28" s="1029">
        <v>779</v>
      </c>
      <c r="AL28" s="1030"/>
      <c r="AM28" s="1030"/>
      <c r="AN28" s="1030"/>
      <c r="AO28" s="1030"/>
      <c r="AP28" s="1030" t="s">
        <v>547</v>
      </c>
      <c r="AQ28" s="1030"/>
      <c r="AR28" s="1030"/>
      <c r="AS28" s="1030"/>
      <c r="AT28" s="1030"/>
      <c r="AU28" s="1030" t="s">
        <v>547</v>
      </c>
      <c r="AV28" s="1030"/>
      <c r="AW28" s="1030"/>
      <c r="AX28" s="1030"/>
      <c r="AY28" s="1030"/>
      <c r="AZ28" s="1031" t="s">
        <v>547</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4">
        <v>2</v>
      </c>
      <c r="B29" s="1017" t="s">
        <v>391</v>
      </c>
      <c r="C29" s="1018"/>
      <c r="D29" s="1018"/>
      <c r="E29" s="1018"/>
      <c r="F29" s="1018"/>
      <c r="G29" s="1018"/>
      <c r="H29" s="1018"/>
      <c r="I29" s="1018"/>
      <c r="J29" s="1018"/>
      <c r="K29" s="1018"/>
      <c r="L29" s="1018"/>
      <c r="M29" s="1018"/>
      <c r="N29" s="1018"/>
      <c r="O29" s="1018"/>
      <c r="P29" s="1019"/>
      <c r="Q29" s="1025">
        <v>1296</v>
      </c>
      <c r="R29" s="1026"/>
      <c r="S29" s="1026"/>
      <c r="T29" s="1026"/>
      <c r="U29" s="1026"/>
      <c r="V29" s="1026">
        <v>1292</v>
      </c>
      <c r="W29" s="1026"/>
      <c r="X29" s="1026"/>
      <c r="Y29" s="1026"/>
      <c r="Z29" s="1026"/>
      <c r="AA29" s="1026">
        <v>4</v>
      </c>
      <c r="AB29" s="1026"/>
      <c r="AC29" s="1026"/>
      <c r="AD29" s="1026"/>
      <c r="AE29" s="1027"/>
      <c r="AF29" s="1022">
        <v>4</v>
      </c>
      <c r="AG29" s="1023"/>
      <c r="AH29" s="1023"/>
      <c r="AI29" s="1023"/>
      <c r="AJ29" s="1024"/>
      <c r="AK29" s="967">
        <v>364</v>
      </c>
      <c r="AL29" s="958"/>
      <c r="AM29" s="958"/>
      <c r="AN29" s="958"/>
      <c r="AO29" s="958"/>
      <c r="AP29" s="958" t="s">
        <v>547</v>
      </c>
      <c r="AQ29" s="958"/>
      <c r="AR29" s="958"/>
      <c r="AS29" s="958"/>
      <c r="AT29" s="958"/>
      <c r="AU29" s="958" t="s">
        <v>547</v>
      </c>
      <c r="AV29" s="958"/>
      <c r="AW29" s="958"/>
      <c r="AX29" s="958"/>
      <c r="AY29" s="958"/>
      <c r="AZ29" s="1028" t="s">
        <v>547</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4">
        <v>3</v>
      </c>
      <c r="B30" s="1017" t="s">
        <v>392</v>
      </c>
      <c r="C30" s="1018"/>
      <c r="D30" s="1018"/>
      <c r="E30" s="1018"/>
      <c r="F30" s="1018"/>
      <c r="G30" s="1018"/>
      <c r="H30" s="1018"/>
      <c r="I30" s="1018"/>
      <c r="J30" s="1018"/>
      <c r="K30" s="1018"/>
      <c r="L30" s="1018"/>
      <c r="M30" s="1018"/>
      <c r="N30" s="1018"/>
      <c r="O30" s="1018"/>
      <c r="P30" s="1019"/>
      <c r="Q30" s="1025">
        <v>1212</v>
      </c>
      <c r="R30" s="1026"/>
      <c r="S30" s="1026"/>
      <c r="T30" s="1026"/>
      <c r="U30" s="1026"/>
      <c r="V30" s="1026">
        <v>1223</v>
      </c>
      <c r="W30" s="1026"/>
      <c r="X30" s="1026"/>
      <c r="Y30" s="1026"/>
      <c r="Z30" s="1026"/>
      <c r="AA30" s="1026">
        <v>-11</v>
      </c>
      <c r="AB30" s="1026"/>
      <c r="AC30" s="1026"/>
      <c r="AD30" s="1026"/>
      <c r="AE30" s="1027"/>
      <c r="AF30" s="1022">
        <v>2033</v>
      </c>
      <c r="AG30" s="1023"/>
      <c r="AH30" s="1023"/>
      <c r="AI30" s="1023"/>
      <c r="AJ30" s="1024"/>
      <c r="AK30" s="967">
        <v>42</v>
      </c>
      <c r="AL30" s="958"/>
      <c r="AM30" s="958"/>
      <c r="AN30" s="958"/>
      <c r="AO30" s="958"/>
      <c r="AP30" s="958">
        <v>5422</v>
      </c>
      <c r="AQ30" s="958"/>
      <c r="AR30" s="958"/>
      <c r="AS30" s="958"/>
      <c r="AT30" s="958"/>
      <c r="AU30" s="958">
        <v>22</v>
      </c>
      <c r="AV30" s="958"/>
      <c r="AW30" s="958"/>
      <c r="AX30" s="958"/>
      <c r="AY30" s="958"/>
      <c r="AZ30" s="1028" t="s">
        <v>568</v>
      </c>
      <c r="BA30" s="1028"/>
      <c r="BB30" s="1028"/>
      <c r="BC30" s="1028"/>
      <c r="BD30" s="1028"/>
      <c r="BE30" s="959" t="s">
        <v>393</v>
      </c>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4">
        <v>4</v>
      </c>
      <c r="B31" s="1017" t="s">
        <v>394</v>
      </c>
      <c r="C31" s="1018"/>
      <c r="D31" s="1018"/>
      <c r="E31" s="1018"/>
      <c r="F31" s="1018"/>
      <c r="G31" s="1018"/>
      <c r="H31" s="1018"/>
      <c r="I31" s="1018"/>
      <c r="J31" s="1018"/>
      <c r="K31" s="1018"/>
      <c r="L31" s="1018"/>
      <c r="M31" s="1018"/>
      <c r="N31" s="1018"/>
      <c r="O31" s="1018"/>
      <c r="P31" s="1019"/>
      <c r="Q31" s="1025">
        <v>749</v>
      </c>
      <c r="R31" s="1026"/>
      <c r="S31" s="1026"/>
      <c r="T31" s="1026"/>
      <c r="U31" s="1026"/>
      <c r="V31" s="1026">
        <v>669</v>
      </c>
      <c r="W31" s="1026"/>
      <c r="X31" s="1026"/>
      <c r="Y31" s="1026"/>
      <c r="Z31" s="1026"/>
      <c r="AA31" s="1026">
        <v>80</v>
      </c>
      <c r="AB31" s="1026"/>
      <c r="AC31" s="1026"/>
      <c r="AD31" s="1026"/>
      <c r="AE31" s="1027"/>
      <c r="AF31" s="1022">
        <v>338</v>
      </c>
      <c r="AG31" s="1023"/>
      <c r="AH31" s="1023"/>
      <c r="AI31" s="1023"/>
      <c r="AJ31" s="1024"/>
      <c r="AK31" s="967">
        <v>581</v>
      </c>
      <c r="AL31" s="958"/>
      <c r="AM31" s="958"/>
      <c r="AN31" s="958"/>
      <c r="AO31" s="958"/>
      <c r="AP31" s="958">
        <v>5148</v>
      </c>
      <c r="AQ31" s="958"/>
      <c r="AR31" s="958"/>
      <c r="AS31" s="958"/>
      <c r="AT31" s="958"/>
      <c r="AU31" s="958">
        <v>4628</v>
      </c>
      <c r="AV31" s="958"/>
      <c r="AW31" s="958"/>
      <c r="AX31" s="958"/>
      <c r="AY31" s="958"/>
      <c r="AZ31" s="1028" t="s">
        <v>568</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4">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4">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4">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2" t="s">
        <v>378</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2552</v>
      </c>
      <c r="AG63" s="946"/>
      <c r="AH63" s="946"/>
      <c r="AI63" s="946"/>
      <c r="AJ63" s="1009"/>
      <c r="AK63" s="1010"/>
      <c r="AL63" s="950"/>
      <c r="AM63" s="950"/>
      <c r="AN63" s="950"/>
      <c r="AO63" s="950"/>
      <c r="AP63" s="946">
        <v>10570</v>
      </c>
      <c r="AQ63" s="946"/>
      <c r="AR63" s="946"/>
      <c r="AS63" s="946"/>
      <c r="AT63" s="946"/>
      <c r="AU63" s="946">
        <v>4650</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398</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399</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8">
        <v>1</v>
      </c>
      <c r="B68" s="972" t="s">
        <v>549</v>
      </c>
      <c r="C68" s="973"/>
      <c r="D68" s="973"/>
      <c r="E68" s="973"/>
      <c r="F68" s="973"/>
      <c r="G68" s="973"/>
      <c r="H68" s="973"/>
      <c r="I68" s="973"/>
      <c r="J68" s="973"/>
      <c r="K68" s="973"/>
      <c r="L68" s="973"/>
      <c r="M68" s="973"/>
      <c r="N68" s="973"/>
      <c r="O68" s="973"/>
      <c r="P68" s="974"/>
      <c r="Q68" s="975">
        <v>4605</v>
      </c>
      <c r="R68" s="969"/>
      <c r="S68" s="969"/>
      <c r="T68" s="969"/>
      <c r="U68" s="969"/>
      <c r="V68" s="969">
        <v>3961</v>
      </c>
      <c r="W68" s="969"/>
      <c r="X68" s="969"/>
      <c r="Y68" s="969"/>
      <c r="Z68" s="969"/>
      <c r="AA68" s="969">
        <v>644</v>
      </c>
      <c r="AB68" s="969"/>
      <c r="AC68" s="969"/>
      <c r="AD68" s="969"/>
      <c r="AE68" s="969"/>
      <c r="AF68" s="969">
        <v>2292</v>
      </c>
      <c r="AG68" s="969"/>
      <c r="AH68" s="969"/>
      <c r="AI68" s="969"/>
      <c r="AJ68" s="969"/>
      <c r="AK68" s="969">
        <v>453</v>
      </c>
      <c r="AL68" s="969"/>
      <c r="AM68" s="969"/>
      <c r="AN68" s="969"/>
      <c r="AO68" s="969"/>
      <c r="AP68" s="969">
        <v>5271</v>
      </c>
      <c r="AQ68" s="969"/>
      <c r="AR68" s="969"/>
      <c r="AS68" s="969"/>
      <c r="AT68" s="969"/>
      <c r="AU68" s="969" t="s">
        <v>569</v>
      </c>
      <c r="AV68" s="969"/>
      <c r="AW68" s="969"/>
      <c r="AX68" s="969"/>
      <c r="AY68" s="969"/>
      <c r="AZ68" s="970" t="s">
        <v>550</v>
      </c>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0">
        <v>2</v>
      </c>
      <c r="B69" s="961" t="s">
        <v>551</v>
      </c>
      <c r="C69" s="962"/>
      <c r="D69" s="962"/>
      <c r="E69" s="962"/>
      <c r="F69" s="962"/>
      <c r="G69" s="962"/>
      <c r="H69" s="962"/>
      <c r="I69" s="962"/>
      <c r="J69" s="962"/>
      <c r="K69" s="962"/>
      <c r="L69" s="962"/>
      <c r="M69" s="962"/>
      <c r="N69" s="962"/>
      <c r="O69" s="962"/>
      <c r="P69" s="963"/>
      <c r="Q69" s="964">
        <v>353</v>
      </c>
      <c r="R69" s="958"/>
      <c r="S69" s="958"/>
      <c r="T69" s="958"/>
      <c r="U69" s="958"/>
      <c r="V69" s="958">
        <v>337</v>
      </c>
      <c r="W69" s="958"/>
      <c r="X69" s="958"/>
      <c r="Y69" s="958"/>
      <c r="Z69" s="958"/>
      <c r="AA69" s="958">
        <v>16</v>
      </c>
      <c r="AB69" s="958"/>
      <c r="AC69" s="958"/>
      <c r="AD69" s="958"/>
      <c r="AE69" s="958"/>
      <c r="AF69" s="958">
        <v>16</v>
      </c>
      <c r="AG69" s="958"/>
      <c r="AH69" s="958"/>
      <c r="AI69" s="958"/>
      <c r="AJ69" s="958"/>
      <c r="AK69" s="958">
        <v>4</v>
      </c>
      <c r="AL69" s="958"/>
      <c r="AM69" s="958"/>
      <c r="AN69" s="958"/>
      <c r="AO69" s="958"/>
      <c r="AP69" s="958" t="s">
        <v>569</v>
      </c>
      <c r="AQ69" s="958"/>
      <c r="AR69" s="958"/>
      <c r="AS69" s="958"/>
      <c r="AT69" s="958"/>
      <c r="AU69" s="958" t="s">
        <v>569</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0">
        <v>3</v>
      </c>
      <c r="B70" s="961" t="s">
        <v>552</v>
      </c>
      <c r="C70" s="962"/>
      <c r="D70" s="962"/>
      <c r="E70" s="962"/>
      <c r="F70" s="962"/>
      <c r="G70" s="962"/>
      <c r="H70" s="962"/>
      <c r="I70" s="962"/>
      <c r="J70" s="962"/>
      <c r="K70" s="962"/>
      <c r="L70" s="962"/>
      <c r="M70" s="962"/>
      <c r="N70" s="962"/>
      <c r="O70" s="962"/>
      <c r="P70" s="963"/>
      <c r="Q70" s="964">
        <v>172</v>
      </c>
      <c r="R70" s="958"/>
      <c r="S70" s="958"/>
      <c r="T70" s="958"/>
      <c r="U70" s="958"/>
      <c r="V70" s="958">
        <v>166</v>
      </c>
      <c r="W70" s="958"/>
      <c r="X70" s="958"/>
      <c r="Y70" s="958"/>
      <c r="Z70" s="958"/>
      <c r="AA70" s="958">
        <v>6</v>
      </c>
      <c r="AB70" s="958"/>
      <c r="AC70" s="958"/>
      <c r="AD70" s="958"/>
      <c r="AE70" s="958"/>
      <c r="AF70" s="958">
        <v>6</v>
      </c>
      <c r="AG70" s="958"/>
      <c r="AH70" s="958"/>
      <c r="AI70" s="958"/>
      <c r="AJ70" s="958"/>
      <c r="AK70" s="958">
        <v>7</v>
      </c>
      <c r="AL70" s="958"/>
      <c r="AM70" s="958"/>
      <c r="AN70" s="958"/>
      <c r="AO70" s="958"/>
      <c r="AP70" s="958" t="s">
        <v>569</v>
      </c>
      <c r="AQ70" s="958"/>
      <c r="AR70" s="958"/>
      <c r="AS70" s="958"/>
      <c r="AT70" s="958"/>
      <c r="AU70" s="958" t="s">
        <v>569</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0">
        <v>4</v>
      </c>
      <c r="B71" s="961" t="s">
        <v>553</v>
      </c>
      <c r="C71" s="962"/>
      <c r="D71" s="962"/>
      <c r="E71" s="962"/>
      <c r="F71" s="962"/>
      <c r="G71" s="962"/>
      <c r="H71" s="962"/>
      <c r="I71" s="962"/>
      <c r="J71" s="962"/>
      <c r="K71" s="962"/>
      <c r="L71" s="962"/>
      <c r="M71" s="962"/>
      <c r="N71" s="962"/>
      <c r="O71" s="962"/>
      <c r="P71" s="963"/>
      <c r="Q71" s="964">
        <v>282</v>
      </c>
      <c r="R71" s="958"/>
      <c r="S71" s="958"/>
      <c r="T71" s="958"/>
      <c r="U71" s="958"/>
      <c r="V71" s="958">
        <v>258</v>
      </c>
      <c r="W71" s="958"/>
      <c r="X71" s="958"/>
      <c r="Y71" s="958"/>
      <c r="Z71" s="958"/>
      <c r="AA71" s="958">
        <v>23</v>
      </c>
      <c r="AB71" s="958"/>
      <c r="AC71" s="958"/>
      <c r="AD71" s="958"/>
      <c r="AE71" s="958"/>
      <c r="AF71" s="958">
        <v>23</v>
      </c>
      <c r="AG71" s="958"/>
      <c r="AH71" s="958"/>
      <c r="AI71" s="958"/>
      <c r="AJ71" s="958"/>
      <c r="AK71" s="958" t="s">
        <v>569</v>
      </c>
      <c r="AL71" s="958"/>
      <c r="AM71" s="958"/>
      <c r="AN71" s="958"/>
      <c r="AO71" s="958"/>
      <c r="AP71" s="958" t="s">
        <v>569</v>
      </c>
      <c r="AQ71" s="958"/>
      <c r="AR71" s="958"/>
      <c r="AS71" s="958"/>
      <c r="AT71" s="958"/>
      <c r="AU71" s="958" t="s">
        <v>569</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0">
        <v>5</v>
      </c>
      <c r="B72" s="961" t="s">
        <v>554</v>
      </c>
      <c r="C72" s="962"/>
      <c r="D72" s="962"/>
      <c r="E72" s="962"/>
      <c r="F72" s="962"/>
      <c r="G72" s="962"/>
      <c r="H72" s="962"/>
      <c r="I72" s="962"/>
      <c r="J72" s="962"/>
      <c r="K72" s="962"/>
      <c r="L72" s="962"/>
      <c r="M72" s="962"/>
      <c r="N72" s="962"/>
      <c r="O72" s="962"/>
      <c r="P72" s="963"/>
      <c r="Q72" s="964">
        <v>7985</v>
      </c>
      <c r="R72" s="958"/>
      <c r="S72" s="958"/>
      <c r="T72" s="958"/>
      <c r="U72" s="958"/>
      <c r="V72" s="958">
        <v>7978</v>
      </c>
      <c r="W72" s="958"/>
      <c r="X72" s="958"/>
      <c r="Y72" s="958"/>
      <c r="Z72" s="958"/>
      <c r="AA72" s="958">
        <v>7</v>
      </c>
      <c r="AB72" s="958"/>
      <c r="AC72" s="958"/>
      <c r="AD72" s="958"/>
      <c r="AE72" s="958"/>
      <c r="AF72" s="958">
        <v>7</v>
      </c>
      <c r="AG72" s="958"/>
      <c r="AH72" s="958"/>
      <c r="AI72" s="958"/>
      <c r="AJ72" s="958"/>
      <c r="AK72" s="958" t="s">
        <v>569</v>
      </c>
      <c r="AL72" s="958"/>
      <c r="AM72" s="958"/>
      <c r="AN72" s="958"/>
      <c r="AO72" s="958"/>
      <c r="AP72" s="958" t="s">
        <v>569</v>
      </c>
      <c r="AQ72" s="958"/>
      <c r="AR72" s="958"/>
      <c r="AS72" s="958"/>
      <c r="AT72" s="958"/>
      <c r="AU72" s="958" t="s">
        <v>569</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0">
        <v>6</v>
      </c>
      <c r="B73" s="961" t="s">
        <v>555</v>
      </c>
      <c r="C73" s="962"/>
      <c r="D73" s="962"/>
      <c r="E73" s="962"/>
      <c r="F73" s="962"/>
      <c r="G73" s="962"/>
      <c r="H73" s="962"/>
      <c r="I73" s="962"/>
      <c r="J73" s="962"/>
      <c r="K73" s="962"/>
      <c r="L73" s="962"/>
      <c r="M73" s="962"/>
      <c r="N73" s="962"/>
      <c r="O73" s="962"/>
      <c r="P73" s="963"/>
      <c r="Q73" s="964">
        <v>196</v>
      </c>
      <c r="R73" s="958"/>
      <c r="S73" s="958"/>
      <c r="T73" s="958"/>
      <c r="U73" s="958"/>
      <c r="V73" s="958">
        <v>196</v>
      </c>
      <c r="W73" s="958"/>
      <c r="X73" s="958"/>
      <c r="Y73" s="958"/>
      <c r="Z73" s="958"/>
      <c r="AA73" s="958" t="s">
        <v>569</v>
      </c>
      <c r="AB73" s="958"/>
      <c r="AC73" s="958"/>
      <c r="AD73" s="958"/>
      <c r="AE73" s="958"/>
      <c r="AF73" s="958" t="s">
        <v>569</v>
      </c>
      <c r="AG73" s="958"/>
      <c r="AH73" s="958"/>
      <c r="AI73" s="958"/>
      <c r="AJ73" s="958"/>
      <c r="AK73" s="958" t="s">
        <v>569</v>
      </c>
      <c r="AL73" s="958"/>
      <c r="AM73" s="958"/>
      <c r="AN73" s="958"/>
      <c r="AO73" s="958"/>
      <c r="AP73" s="958" t="s">
        <v>569</v>
      </c>
      <c r="AQ73" s="958"/>
      <c r="AR73" s="958"/>
      <c r="AS73" s="958"/>
      <c r="AT73" s="958"/>
      <c r="AU73" s="958" t="s">
        <v>569</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0">
        <v>7</v>
      </c>
      <c r="B74" s="961" t="s">
        <v>556</v>
      </c>
      <c r="C74" s="962"/>
      <c r="D74" s="962"/>
      <c r="E74" s="962"/>
      <c r="F74" s="962"/>
      <c r="G74" s="962"/>
      <c r="H74" s="962"/>
      <c r="I74" s="962"/>
      <c r="J74" s="962"/>
      <c r="K74" s="962"/>
      <c r="L74" s="962"/>
      <c r="M74" s="962"/>
      <c r="N74" s="962"/>
      <c r="O74" s="962"/>
      <c r="P74" s="963"/>
      <c r="Q74" s="964">
        <v>837</v>
      </c>
      <c r="R74" s="958"/>
      <c r="S74" s="958"/>
      <c r="T74" s="958"/>
      <c r="U74" s="958"/>
      <c r="V74" s="958">
        <v>666</v>
      </c>
      <c r="W74" s="958"/>
      <c r="X74" s="958"/>
      <c r="Y74" s="958"/>
      <c r="Z74" s="958"/>
      <c r="AA74" s="958">
        <v>171</v>
      </c>
      <c r="AB74" s="958"/>
      <c r="AC74" s="958"/>
      <c r="AD74" s="958"/>
      <c r="AE74" s="958"/>
      <c r="AF74" s="958">
        <v>171</v>
      </c>
      <c r="AG74" s="958"/>
      <c r="AH74" s="958"/>
      <c r="AI74" s="958"/>
      <c r="AJ74" s="958"/>
      <c r="AK74" s="958">
        <v>3</v>
      </c>
      <c r="AL74" s="958"/>
      <c r="AM74" s="958"/>
      <c r="AN74" s="958"/>
      <c r="AO74" s="958"/>
      <c r="AP74" s="958" t="s">
        <v>569</v>
      </c>
      <c r="AQ74" s="958"/>
      <c r="AR74" s="958"/>
      <c r="AS74" s="958"/>
      <c r="AT74" s="958"/>
      <c r="AU74" s="958" t="s">
        <v>569</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0">
        <v>8</v>
      </c>
      <c r="B75" s="961" t="s">
        <v>557</v>
      </c>
      <c r="C75" s="962"/>
      <c r="D75" s="962"/>
      <c r="E75" s="962"/>
      <c r="F75" s="962"/>
      <c r="G75" s="962"/>
      <c r="H75" s="962"/>
      <c r="I75" s="962"/>
      <c r="J75" s="962"/>
      <c r="K75" s="962"/>
      <c r="L75" s="962"/>
      <c r="M75" s="962"/>
      <c r="N75" s="962"/>
      <c r="O75" s="962"/>
      <c r="P75" s="963"/>
      <c r="Q75" s="965">
        <v>257</v>
      </c>
      <c r="R75" s="966"/>
      <c r="S75" s="966"/>
      <c r="T75" s="966"/>
      <c r="U75" s="967"/>
      <c r="V75" s="968">
        <v>256</v>
      </c>
      <c r="W75" s="966"/>
      <c r="X75" s="966"/>
      <c r="Y75" s="966"/>
      <c r="Z75" s="967"/>
      <c r="AA75" s="968">
        <v>1</v>
      </c>
      <c r="AB75" s="966"/>
      <c r="AC75" s="966"/>
      <c r="AD75" s="966"/>
      <c r="AE75" s="967"/>
      <c r="AF75" s="968">
        <v>1</v>
      </c>
      <c r="AG75" s="966"/>
      <c r="AH75" s="966"/>
      <c r="AI75" s="966"/>
      <c r="AJ75" s="967"/>
      <c r="AK75" s="968">
        <v>57</v>
      </c>
      <c r="AL75" s="966"/>
      <c r="AM75" s="966"/>
      <c r="AN75" s="966"/>
      <c r="AO75" s="967"/>
      <c r="AP75" s="968" t="s">
        <v>569</v>
      </c>
      <c r="AQ75" s="966"/>
      <c r="AR75" s="966"/>
      <c r="AS75" s="966"/>
      <c r="AT75" s="967"/>
      <c r="AU75" s="968" t="s">
        <v>569</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0">
        <v>9</v>
      </c>
      <c r="B76" s="961" t="s">
        <v>558</v>
      </c>
      <c r="C76" s="962"/>
      <c r="D76" s="962"/>
      <c r="E76" s="962"/>
      <c r="F76" s="962"/>
      <c r="G76" s="962"/>
      <c r="H76" s="962"/>
      <c r="I76" s="962"/>
      <c r="J76" s="962"/>
      <c r="K76" s="962"/>
      <c r="L76" s="962"/>
      <c r="M76" s="962"/>
      <c r="N76" s="962"/>
      <c r="O76" s="962"/>
      <c r="P76" s="963"/>
      <c r="Q76" s="965">
        <v>73</v>
      </c>
      <c r="R76" s="966"/>
      <c r="S76" s="966"/>
      <c r="T76" s="966"/>
      <c r="U76" s="967"/>
      <c r="V76" s="968">
        <v>73</v>
      </c>
      <c r="W76" s="966"/>
      <c r="X76" s="966"/>
      <c r="Y76" s="966"/>
      <c r="Z76" s="967"/>
      <c r="AA76" s="968" t="s">
        <v>569</v>
      </c>
      <c r="AB76" s="966"/>
      <c r="AC76" s="966"/>
      <c r="AD76" s="966"/>
      <c r="AE76" s="967"/>
      <c r="AF76" s="968" t="s">
        <v>569</v>
      </c>
      <c r="AG76" s="966"/>
      <c r="AH76" s="966"/>
      <c r="AI76" s="966"/>
      <c r="AJ76" s="967"/>
      <c r="AK76" s="968" t="s">
        <v>569</v>
      </c>
      <c r="AL76" s="966"/>
      <c r="AM76" s="966"/>
      <c r="AN76" s="966"/>
      <c r="AO76" s="967"/>
      <c r="AP76" s="968" t="s">
        <v>569</v>
      </c>
      <c r="AQ76" s="966"/>
      <c r="AR76" s="966"/>
      <c r="AS76" s="966"/>
      <c r="AT76" s="967"/>
      <c r="AU76" s="968" t="s">
        <v>569</v>
      </c>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0">
        <v>10</v>
      </c>
      <c r="B77" s="961" t="s">
        <v>559</v>
      </c>
      <c r="C77" s="962"/>
      <c r="D77" s="962"/>
      <c r="E77" s="962"/>
      <c r="F77" s="962"/>
      <c r="G77" s="962"/>
      <c r="H77" s="962"/>
      <c r="I77" s="962"/>
      <c r="J77" s="962"/>
      <c r="K77" s="962"/>
      <c r="L77" s="962"/>
      <c r="M77" s="962"/>
      <c r="N77" s="962"/>
      <c r="O77" s="962"/>
      <c r="P77" s="963"/>
      <c r="Q77" s="965">
        <v>1716</v>
      </c>
      <c r="R77" s="966"/>
      <c r="S77" s="966"/>
      <c r="T77" s="966"/>
      <c r="U77" s="967"/>
      <c r="V77" s="968">
        <v>1668</v>
      </c>
      <c r="W77" s="966"/>
      <c r="X77" s="966"/>
      <c r="Y77" s="966"/>
      <c r="Z77" s="967"/>
      <c r="AA77" s="968">
        <v>48</v>
      </c>
      <c r="AB77" s="966"/>
      <c r="AC77" s="966"/>
      <c r="AD77" s="966"/>
      <c r="AE77" s="967"/>
      <c r="AF77" s="968">
        <v>48</v>
      </c>
      <c r="AG77" s="966"/>
      <c r="AH77" s="966"/>
      <c r="AI77" s="966"/>
      <c r="AJ77" s="967"/>
      <c r="AK77" s="968" t="s">
        <v>569</v>
      </c>
      <c r="AL77" s="966"/>
      <c r="AM77" s="966"/>
      <c r="AN77" s="966"/>
      <c r="AO77" s="967"/>
      <c r="AP77" s="968" t="s">
        <v>569</v>
      </c>
      <c r="AQ77" s="966"/>
      <c r="AR77" s="966"/>
      <c r="AS77" s="966"/>
      <c r="AT77" s="967"/>
      <c r="AU77" s="968" t="s">
        <v>569</v>
      </c>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0">
        <v>11</v>
      </c>
      <c r="B78" s="961" t="s">
        <v>560</v>
      </c>
      <c r="C78" s="962"/>
      <c r="D78" s="962"/>
      <c r="E78" s="962"/>
      <c r="F78" s="962"/>
      <c r="G78" s="962"/>
      <c r="H78" s="962"/>
      <c r="I78" s="962"/>
      <c r="J78" s="962"/>
      <c r="K78" s="962"/>
      <c r="L78" s="962"/>
      <c r="M78" s="962"/>
      <c r="N78" s="962"/>
      <c r="O78" s="962"/>
      <c r="P78" s="963"/>
      <c r="Q78" s="964">
        <v>75239</v>
      </c>
      <c r="R78" s="958"/>
      <c r="S78" s="958"/>
      <c r="T78" s="958"/>
      <c r="U78" s="958"/>
      <c r="V78" s="958">
        <v>72711</v>
      </c>
      <c r="W78" s="958"/>
      <c r="X78" s="958"/>
      <c r="Y78" s="958"/>
      <c r="Z78" s="958"/>
      <c r="AA78" s="958">
        <v>2528</v>
      </c>
      <c r="AB78" s="958"/>
      <c r="AC78" s="958"/>
      <c r="AD78" s="958"/>
      <c r="AE78" s="958"/>
      <c r="AF78" s="958">
        <v>2528</v>
      </c>
      <c r="AG78" s="958"/>
      <c r="AH78" s="958"/>
      <c r="AI78" s="958"/>
      <c r="AJ78" s="958"/>
      <c r="AK78" s="958">
        <v>2373</v>
      </c>
      <c r="AL78" s="958"/>
      <c r="AM78" s="958"/>
      <c r="AN78" s="958"/>
      <c r="AO78" s="958"/>
      <c r="AP78" s="958" t="s">
        <v>569</v>
      </c>
      <c r="AQ78" s="958"/>
      <c r="AR78" s="958"/>
      <c r="AS78" s="958"/>
      <c r="AT78" s="958"/>
      <c r="AU78" s="958" t="s">
        <v>569</v>
      </c>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0">
        <v>12</v>
      </c>
      <c r="B79" s="961" t="s">
        <v>561</v>
      </c>
      <c r="C79" s="962"/>
      <c r="D79" s="962"/>
      <c r="E79" s="962"/>
      <c r="F79" s="962"/>
      <c r="G79" s="962"/>
      <c r="H79" s="962"/>
      <c r="I79" s="962"/>
      <c r="J79" s="962"/>
      <c r="K79" s="962"/>
      <c r="L79" s="962"/>
      <c r="M79" s="962"/>
      <c r="N79" s="962"/>
      <c r="O79" s="962"/>
      <c r="P79" s="963"/>
      <c r="Q79" s="964">
        <v>295</v>
      </c>
      <c r="R79" s="958"/>
      <c r="S79" s="958"/>
      <c r="T79" s="958"/>
      <c r="U79" s="958"/>
      <c r="V79" s="958">
        <v>258</v>
      </c>
      <c r="W79" s="958"/>
      <c r="X79" s="958"/>
      <c r="Y79" s="958"/>
      <c r="Z79" s="958"/>
      <c r="AA79" s="958">
        <v>37</v>
      </c>
      <c r="AB79" s="958"/>
      <c r="AC79" s="958"/>
      <c r="AD79" s="958"/>
      <c r="AE79" s="958"/>
      <c r="AF79" s="958">
        <v>37</v>
      </c>
      <c r="AG79" s="958"/>
      <c r="AH79" s="958"/>
      <c r="AI79" s="958"/>
      <c r="AJ79" s="958"/>
      <c r="AK79" s="958" t="s">
        <v>569</v>
      </c>
      <c r="AL79" s="958"/>
      <c r="AM79" s="958"/>
      <c r="AN79" s="958"/>
      <c r="AO79" s="958"/>
      <c r="AP79" s="958" t="s">
        <v>569</v>
      </c>
      <c r="AQ79" s="958"/>
      <c r="AR79" s="958"/>
      <c r="AS79" s="958"/>
      <c r="AT79" s="958"/>
      <c r="AU79" s="958" t="s">
        <v>569</v>
      </c>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0">
        <v>13</v>
      </c>
      <c r="B80" s="961" t="s">
        <v>562</v>
      </c>
      <c r="C80" s="962"/>
      <c r="D80" s="962"/>
      <c r="E80" s="962"/>
      <c r="F80" s="962"/>
      <c r="G80" s="962"/>
      <c r="H80" s="962"/>
      <c r="I80" s="962"/>
      <c r="J80" s="962"/>
      <c r="K80" s="962"/>
      <c r="L80" s="962"/>
      <c r="M80" s="962"/>
      <c r="N80" s="962"/>
      <c r="O80" s="962"/>
      <c r="P80" s="963"/>
      <c r="Q80" s="964">
        <v>881857</v>
      </c>
      <c r="R80" s="958"/>
      <c r="S80" s="958"/>
      <c r="T80" s="958"/>
      <c r="U80" s="958"/>
      <c r="V80" s="958">
        <v>868577</v>
      </c>
      <c r="W80" s="958"/>
      <c r="X80" s="958"/>
      <c r="Y80" s="958"/>
      <c r="Z80" s="958"/>
      <c r="AA80" s="958">
        <v>13281</v>
      </c>
      <c r="AB80" s="958"/>
      <c r="AC80" s="958"/>
      <c r="AD80" s="958"/>
      <c r="AE80" s="958"/>
      <c r="AF80" s="958">
        <v>13281</v>
      </c>
      <c r="AG80" s="958"/>
      <c r="AH80" s="958"/>
      <c r="AI80" s="958"/>
      <c r="AJ80" s="958"/>
      <c r="AK80" s="958" t="s">
        <v>569</v>
      </c>
      <c r="AL80" s="958"/>
      <c r="AM80" s="958"/>
      <c r="AN80" s="958"/>
      <c r="AO80" s="958"/>
      <c r="AP80" s="958" t="s">
        <v>569</v>
      </c>
      <c r="AQ80" s="958"/>
      <c r="AR80" s="958"/>
      <c r="AS80" s="958"/>
      <c r="AT80" s="958"/>
      <c r="AU80" s="958" t="s">
        <v>569</v>
      </c>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t="s">
        <v>547</v>
      </c>
      <c r="AL81" s="958"/>
      <c r="AM81" s="958"/>
      <c r="AN81" s="958"/>
      <c r="AO81" s="958"/>
      <c r="AP81" s="958" t="s">
        <v>501</v>
      </c>
      <c r="AQ81" s="958"/>
      <c r="AR81" s="958"/>
      <c r="AS81" s="958"/>
      <c r="AT81" s="958"/>
      <c r="AU81" s="958" t="s">
        <v>501</v>
      </c>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t="s">
        <v>547</v>
      </c>
      <c r="AL82" s="958"/>
      <c r="AM82" s="958"/>
      <c r="AN82" s="958"/>
      <c r="AO82" s="958"/>
      <c r="AP82" s="958" t="s">
        <v>501</v>
      </c>
      <c r="AQ82" s="958"/>
      <c r="AR82" s="958"/>
      <c r="AS82" s="958"/>
      <c r="AT82" s="958"/>
      <c r="AU82" s="958" t="s">
        <v>501</v>
      </c>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2" t="s">
        <v>378</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f>SUM(AF68:AJ87)</f>
        <v>18410</v>
      </c>
      <c r="AG88" s="946"/>
      <c r="AH88" s="946"/>
      <c r="AI88" s="946"/>
      <c r="AJ88" s="946"/>
      <c r="AK88" s="950"/>
      <c r="AL88" s="950"/>
      <c r="AM88" s="950"/>
      <c r="AN88" s="950"/>
      <c r="AO88" s="950"/>
      <c r="AP88" s="946">
        <f t="shared" ref="AP88" si="0">SUM(AP68:AT87)</f>
        <v>5271</v>
      </c>
      <c r="AQ88" s="946"/>
      <c r="AR88" s="946"/>
      <c r="AS88" s="946"/>
      <c r="AT88" s="946"/>
      <c r="AU88" s="946" t="s">
        <v>568</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378</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3</v>
      </c>
      <c r="CS102" s="940"/>
      <c r="CT102" s="940"/>
      <c r="CU102" s="940"/>
      <c r="CV102" s="941"/>
      <c r="CW102" s="939" t="s">
        <v>568</v>
      </c>
      <c r="CX102" s="940"/>
      <c r="CY102" s="940"/>
      <c r="CZ102" s="940"/>
      <c r="DA102" s="941"/>
      <c r="DB102" s="939" t="s">
        <v>568</v>
      </c>
      <c r="DC102" s="940"/>
      <c r="DD102" s="940"/>
      <c r="DE102" s="940"/>
      <c r="DF102" s="941"/>
      <c r="DG102" s="939" t="s">
        <v>568</v>
      </c>
      <c r="DH102" s="940"/>
      <c r="DI102" s="940"/>
      <c r="DJ102" s="940"/>
      <c r="DK102" s="941"/>
      <c r="DL102" s="939" t="s">
        <v>568</v>
      </c>
      <c r="DM102" s="940"/>
      <c r="DN102" s="940"/>
      <c r="DO102" s="940"/>
      <c r="DP102" s="941"/>
      <c r="DQ102" s="939" t="s">
        <v>568</v>
      </c>
      <c r="DR102" s="940"/>
      <c r="DS102" s="940"/>
      <c r="DT102" s="940"/>
      <c r="DU102" s="941"/>
      <c r="DV102" s="924"/>
      <c r="DW102" s="925"/>
      <c r="DX102" s="925"/>
      <c r="DY102" s="925"/>
      <c r="DZ102" s="926"/>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295</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295</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295</v>
      </c>
      <c r="DR109" s="883"/>
      <c r="DS109" s="883"/>
      <c r="DT109" s="883"/>
      <c r="DU109" s="884"/>
      <c r="DV109" s="885" t="s">
        <v>411</v>
      </c>
      <c r="DW109" s="883"/>
      <c r="DX109" s="883"/>
      <c r="DY109" s="883"/>
      <c r="DZ109" s="916"/>
    </row>
    <row r="110" spans="1:131" s="212" customFormat="1" ht="26.25" customHeight="1" x14ac:dyDescent="0.15">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3206806</v>
      </c>
      <c r="AB110" s="876"/>
      <c r="AC110" s="876"/>
      <c r="AD110" s="876"/>
      <c r="AE110" s="877"/>
      <c r="AF110" s="878">
        <v>3257845</v>
      </c>
      <c r="AG110" s="876"/>
      <c r="AH110" s="876"/>
      <c r="AI110" s="876"/>
      <c r="AJ110" s="877"/>
      <c r="AK110" s="878">
        <v>3483935</v>
      </c>
      <c r="AL110" s="876"/>
      <c r="AM110" s="876"/>
      <c r="AN110" s="876"/>
      <c r="AO110" s="877"/>
      <c r="AP110" s="879">
        <v>23.7</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37776189</v>
      </c>
      <c r="BR110" s="829"/>
      <c r="BS110" s="829"/>
      <c r="BT110" s="829"/>
      <c r="BU110" s="829"/>
      <c r="BV110" s="829">
        <v>36985469</v>
      </c>
      <c r="BW110" s="829"/>
      <c r="BX110" s="829"/>
      <c r="BY110" s="829"/>
      <c r="BZ110" s="829"/>
      <c r="CA110" s="829">
        <v>35964903</v>
      </c>
      <c r="CB110" s="829"/>
      <c r="CC110" s="829"/>
      <c r="CD110" s="829"/>
      <c r="CE110" s="829"/>
      <c r="CF110" s="853">
        <v>244.9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15">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504173</v>
      </c>
      <c r="BR111" s="804"/>
      <c r="BS111" s="804"/>
      <c r="BT111" s="804"/>
      <c r="BU111" s="804"/>
      <c r="BV111" s="804">
        <v>441425</v>
      </c>
      <c r="BW111" s="804"/>
      <c r="BX111" s="804"/>
      <c r="BY111" s="804"/>
      <c r="BZ111" s="804"/>
      <c r="CA111" s="804">
        <v>378400</v>
      </c>
      <c r="CB111" s="804"/>
      <c r="CC111" s="804"/>
      <c r="CD111" s="804"/>
      <c r="CE111" s="804"/>
      <c r="CF111" s="862">
        <v>2.6</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5159136</v>
      </c>
      <c r="BR112" s="804"/>
      <c r="BS112" s="804"/>
      <c r="BT112" s="804"/>
      <c r="BU112" s="804"/>
      <c r="BV112" s="804">
        <v>4980561</v>
      </c>
      <c r="BW112" s="804"/>
      <c r="BX112" s="804"/>
      <c r="BY112" s="804"/>
      <c r="BZ112" s="804"/>
      <c r="CA112" s="804">
        <v>4650163</v>
      </c>
      <c r="CB112" s="804"/>
      <c r="CC112" s="804"/>
      <c r="CD112" s="804"/>
      <c r="CE112" s="804"/>
      <c r="CF112" s="862">
        <v>31.7</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482928</v>
      </c>
      <c r="AB113" s="906"/>
      <c r="AC113" s="906"/>
      <c r="AD113" s="906"/>
      <c r="AE113" s="907"/>
      <c r="AF113" s="908">
        <v>512918</v>
      </c>
      <c r="AG113" s="906"/>
      <c r="AH113" s="906"/>
      <c r="AI113" s="906"/>
      <c r="AJ113" s="907"/>
      <c r="AK113" s="908">
        <v>486622</v>
      </c>
      <c r="AL113" s="906"/>
      <c r="AM113" s="906"/>
      <c r="AN113" s="906"/>
      <c r="AO113" s="907"/>
      <c r="AP113" s="909">
        <v>3.3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61199</v>
      </c>
      <c r="AB114" s="767"/>
      <c r="AC114" s="767"/>
      <c r="AD114" s="767"/>
      <c r="AE114" s="768"/>
      <c r="AF114" s="769">
        <v>61252</v>
      </c>
      <c r="AG114" s="767"/>
      <c r="AH114" s="767"/>
      <c r="AI114" s="767"/>
      <c r="AJ114" s="768"/>
      <c r="AK114" s="769">
        <v>61259</v>
      </c>
      <c r="AL114" s="767"/>
      <c r="AM114" s="767"/>
      <c r="AN114" s="767"/>
      <c r="AO114" s="768"/>
      <c r="AP114" s="811">
        <v>0.4</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4349306</v>
      </c>
      <c r="BR114" s="804"/>
      <c r="BS114" s="804"/>
      <c r="BT114" s="804"/>
      <c r="BU114" s="804"/>
      <c r="BV114" s="804">
        <v>4166079</v>
      </c>
      <c r="BW114" s="804"/>
      <c r="BX114" s="804"/>
      <c r="BY114" s="804"/>
      <c r="BZ114" s="804"/>
      <c r="CA114" s="804">
        <v>4254117</v>
      </c>
      <c r="CB114" s="804"/>
      <c r="CC114" s="804"/>
      <c r="CD114" s="804"/>
      <c r="CE114" s="804"/>
      <c r="CF114" s="862">
        <v>29</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68509</v>
      </c>
      <c r="AB115" s="906"/>
      <c r="AC115" s="906"/>
      <c r="AD115" s="906"/>
      <c r="AE115" s="907"/>
      <c r="AF115" s="908">
        <v>64859</v>
      </c>
      <c r="AG115" s="906"/>
      <c r="AH115" s="906"/>
      <c r="AI115" s="906"/>
      <c r="AJ115" s="907"/>
      <c r="AK115" s="908">
        <v>64859</v>
      </c>
      <c r="AL115" s="906"/>
      <c r="AM115" s="906"/>
      <c r="AN115" s="906"/>
      <c r="AO115" s="907"/>
      <c r="AP115" s="909">
        <v>0.4</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v>906</v>
      </c>
      <c r="BW115" s="804"/>
      <c r="BX115" s="804"/>
      <c r="BY115" s="804"/>
      <c r="BZ115" s="804"/>
      <c r="CA115" s="804">
        <v>7917</v>
      </c>
      <c r="CB115" s="804"/>
      <c r="CC115" s="804"/>
      <c r="CD115" s="804"/>
      <c r="CE115" s="804"/>
      <c r="CF115" s="862">
        <v>0.1</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25</v>
      </c>
      <c r="AB116" s="767"/>
      <c r="AC116" s="767"/>
      <c r="AD116" s="767"/>
      <c r="AE116" s="768"/>
      <c r="AF116" s="769">
        <v>53</v>
      </c>
      <c r="AG116" s="767"/>
      <c r="AH116" s="767"/>
      <c r="AI116" s="767"/>
      <c r="AJ116" s="768"/>
      <c r="AK116" s="769">
        <v>68</v>
      </c>
      <c r="AL116" s="767"/>
      <c r="AM116" s="767"/>
      <c r="AN116" s="767"/>
      <c r="AO116" s="768"/>
      <c r="AP116" s="811">
        <v>0</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3819467</v>
      </c>
      <c r="AB117" s="890"/>
      <c r="AC117" s="890"/>
      <c r="AD117" s="890"/>
      <c r="AE117" s="891"/>
      <c r="AF117" s="892">
        <v>3896927</v>
      </c>
      <c r="AG117" s="890"/>
      <c r="AH117" s="890"/>
      <c r="AI117" s="890"/>
      <c r="AJ117" s="891"/>
      <c r="AK117" s="892">
        <v>4096743</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295</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441</v>
      </c>
      <c r="BP119" s="865"/>
      <c r="BQ119" s="866">
        <v>47788804</v>
      </c>
      <c r="BR119" s="832"/>
      <c r="BS119" s="832"/>
      <c r="BT119" s="832"/>
      <c r="BU119" s="832"/>
      <c r="BV119" s="832">
        <v>46574440</v>
      </c>
      <c r="BW119" s="832"/>
      <c r="BX119" s="832"/>
      <c r="BY119" s="832"/>
      <c r="BZ119" s="832"/>
      <c r="CA119" s="832">
        <v>45255500</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504173</v>
      </c>
      <c r="DH119" s="751"/>
      <c r="DI119" s="751"/>
      <c r="DJ119" s="751"/>
      <c r="DK119" s="752"/>
      <c r="DL119" s="753">
        <v>441425</v>
      </c>
      <c r="DM119" s="751"/>
      <c r="DN119" s="751"/>
      <c r="DO119" s="751"/>
      <c r="DP119" s="752"/>
      <c r="DQ119" s="753">
        <v>378400</v>
      </c>
      <c r="DR119" s="751"/>
      <c r="DS119" s="751"/>
      <c r="DT119" s="751"/>
      <c r="DU119" s="752"/>
      <c r="DV119" s="835">
        <v>2.6</v>
      </c>
      <c r="DW119" s="836"/>
      <c r="DX119" s="836"/>
      <c r="DY119" s="836"/>
      <c r="DZ119" s="837"/>
    </row>
    <row r="120" spans="1:130" s="212" customFormat="1" ht="26.25" customHeight="1" x14ac:dyDescent="0.15">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12925355</v>
      </c>
      <c r="BR120" s="829"/>
      <c r="BS120" s="829"/>
      <c r="BT120" s="829"/>
      <c r="BU120" s="829"/>
      <c r="BV120" s="829">
        <v>13830663</v>
      </c>
      <c r="BW120" s="829"/>
      <c r="BX120" s="829"/>
      <c r="BY120" s="829"/>
      <c r="BZ120" s="829"/>
      <c r="CA120" s="829">
        <v>14236375</v>
      </c>
      <c r="CB120" s="829"/>
      <c r="CC120" s="829"/>
      <c r="CD120" s="829"/>
      <c r="CE120" s="829"/>
      <c r="CF120" s="853">
        <v>96.9</v>
      </c>
      <c r="CG120" s="854"/>
      <c r="CH120" s="854"/>
      <c r="CI120" s="854"/>
      <c r="CJ120" s="854"/>
      <c r="CK120" s="855" t="s">
        <v>445</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5153961</v>
      </c>
      <c r="DH120" s="829"/>
      <c r="DI120" s="829"/>
      <c r="DJ120" s="829"/>
      <c r="DK120" s="829"/>
      <c r="DL120" s="829">
        <v>4896478</v>
      </c>
      <c r="DM120" s="829"/>
      <c r="DN120" s="829"/>
      <c r="DO120" s="829"/>
      <c r="DP120" s="829"/>
      <c r="DQ120" s="829">
        <v>4628476</v>
      </c>
      <c r="DR120" s="829"/>
      <c r="DS120" s="829"/>
      <c r="DT120" s="829"/>
      <c r="DU120" s="829"/>
      <c r="DV120" s="830">
        <v>31.5</v>
      </c>
      <c r="DW120" s="830"/>
      <c r="DX120" s="830"/>
      <c r="DY120" s="830"/>
      <c r="DZ120" s="831"/>
    </row>
    <row r="121" spans="1:130" s="212" customFormat="1" ht="26.25" customHeight="1" x14ac:dyDescent="0.15">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3650</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1053993</v>
      </c>
      <c r="BR121" s="804"/>
      <c r="BS121" s="804"/>
      <c r="BT121" s="804"/>
      <c r="BU121" s="804"/>
      <c r="BV121" s="804">
        <v>1051549</v>
      </c>
      <c r="BW121" s="804"/>
      <c r="BX121" s="804"/>
      <c r="BY121" s="804"/>
      <c r="BZ121" s="804"/>
      <c r="CA121" s="804">
        <v>1050026</v>
      </c>
      <c r="CB121" s="804"/>
      <c r="CC121" s="804"/>
      <c r="CD121" s="804"/>
      <c r="CE121" s="804"/>
      <c r="CF121" s="862">
        <v>7.1</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v>5175</v>
      </c>
      <c r="DH121" s="804"/>
      <c r="DI121" s="804"/>
      <c r="DJ121" s="804"/>
      <c r="DK121" s="804"/>
      <c r="DL121" s="804">
        <v>84083</v>
      </c>
      <c r="DM121" s="804"/>
      <c r="DN121" s="804"/>
      <c r="DO121" s="804"/>
      <c r="DP121" s="804"/>
      <c r="DQ121" s="804">
        <v>21687</v>
      </c>
      <c r="DR121" s="804"/>
      <c r="DS121" s="804"/>
      <c r="DT121" s="804"/>
      <c r="DU121" s="804"/>
      <c r="DV121" s="781">
        <v>0.1</v>
      </c>
      <c r="DW121" s="781"/>
      <c r="DX121" s="781"/>
      <c r="DY121" s="781"/>
      <c r="DZ121" s="782"/>
    </row>
    <row r="122" spans="1:130" s="212" customFormat="1" ht="26.25" customHeight="1" x14ac:dyDescent="0.15">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28961704</v>
      </c>
      <c r="BR122" s="832"/>
      <c r="BS122" s="832"/>
      <c r="BT122" s="832"/>
      <c r="BU122" s="832"/>
      <c r="BV122" s="832">
        <v>28310061</v>
      </c>
      <c r="BW122" s="832"/>
      <c r="BX122" s="832"/>
      <c r="BY122" s="832"/>
      <c r="BZ122" s="832"/>
      <c r="CA122" s="832">
        <v>27116441</v>
      </c>
      <c r="CB122" s="832"/>
      <c r="CC122" s="832"/>
      <c r="CD122" s="832"/>
      <c r="CE122" s="832"/>
      <c r="CF122" s="833">
        <v>184.6</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12" customFormat="1" ht="26.25" customHeight="1" x14ac:dyDescent="0.15">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449</v>
      </c>
      <c r="BP123" s="865"/>
      <c r="BQ123" s="819">
        <v>42941052</v>
      </c>
      <c r="BR123" s="820"/>
      <c r="BS123" s="820"/>
      <c r="BT123" s="820"/>
      <c r="BU123" s="820"/>
      <c r="BV123" s="820">
        <v>43192273</v>
      </c>
      <c r="BW123" s="820"/>
      <c r="BX123" s="820"/>
      <c r="BY123" s="820"/>
      <c r="BZ123" s="820"/>
      <c r="CA123" s="820">
        <v>42402842</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12" customFormat="1" ht="26.25" customHeight="1" thickBot="1" x14ac:dyDescent="0.2">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34.299999999999997</v>
      </c>
      <c r="BR124" s="818"/>
      <c r="BS124" s="818"/>
      <c r="BT124" s="818"/>
      <c r="BU124" s="818"/>
      <c r="BV124" s="818">
        <v>23.6</v>
      </c>
      <c r="BW124" s="818"/>
      <c r="BX124" s="818"/>
      <c r="BY124" s="818"/>
      <c r="BZ124" s="818"/>
      <c r="CA124" s="818">
        <v>19.399999999999999</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64859</v>
      </c>
      <c r="AB126" s="767"/>
      <c r="AC126" s="767"/>
      <c r="AD126" s="767"/>
      <c r="AE126" s="768"/>
      <c r="AF126" s="769">
        <v>64859</v>
      </c>
      <c r="AG126" s="767"/>
      <c r="AH126" s="767"/>
      <c r="AI126" s="767"/>
      <c r="AJ126" s="768"/>
      <c r="AK126" s="769">
        <v>64859</v>
      </c>
      <c r="AL126" s="767"/>
      <c r="AM126" s="767"/>
      <c r="AN126" s="767"/>
      <c r="AO126" s="768"/>
      <c r="AP126" s="811">
        <v>0.4</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113177</v>
      </c>
      <c r="AB128" s="788"/>
      <c r="AC128" s="788"/>
      <c r="AD128" s="788"/>
      <c r="AE128" s="789"/>
      <c r="AF128" s="790">
        <v>125575</v>
      </c>
      <c r="AG128" s="788"/>
      <c r="AH128" s="788"/>
      <c r="AI128" s="788"/>
      <c r="AJ128" s="789"/>
      <c r="AK128" s="790">
        <v>111426</v>
      </c>
      <c r="AL128" s="788"/>
      <c r="AM128" s="788"/>
      <c r="AN128" s="788"/>
      <c r="AO128" s="789"/>
      <c r="AP128" s="791"/>
      <c r="AQ128" s="792"/>
      <c r="AR128" s="792"/>
      <c r="AS128" s="792"/>
      <c r="AT128" s="793"/>
      <c r="AU128" s="214"/>
      <c r="AV128" s="214"/>
      <c r="AW128" s="214"/>
      <c r="AX128" s="794" t="s">
        <v>463</v>
      </c>
      <c r="AY128" s="795"/>
      <c r="AZ128" s="795"/>
      <c r="BA128" s="795"/>
      <c r="BB128" s="795"/>
      <c r="BC128" s="795"/>
      <c r="BD128" s="795"/>
      <c r="BE128" s="796"/>
      <c r="BF128" s="773" t="s">
        <v>122</v>
      </c>
      <c r="BG128" s="774"/>
      <c r="BH128" s="774"/>
      <c r="BI128" s="774"/>
      <c r="BJ128" s="774"/>
      <c r="BK128" s="774"/>
      <c r="BL128" s="797"/>
      <c r="BM128" s="773">
        <v>12.63</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v>906</v>
      </c>
      <c r="DM128" s="778"/>
      <c r="DN128" s="778"/>
      <c r="DO128" s="778"/>
      <c r="DP128" s="778"/>
      <c r="DQ128" s="778">
        <v>7917</v>
      </c>
      <c r="DR128" s="778"/>
      <c r="DS128" s="778"/>
      <c r="DT128" s="778"/>
      <c r="DU128" s="778"/>
      <c r="DV128" s="779">
        <v>0.1</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16785505</v>
      </c>
      <c r="AB129" s="767"/>
      <c r="AC129" s="767"/>
      <c r="AD129" s="767"/>
      <c r="AE129" s="768"/>
      <c r="AF129" s="769">
        <v>16886314</v>
      </c>
      <c r="AG129" s="767"/>
      <c r="AH129" s="767"/>
      <c r="AI129" s="767"/>
      <c r="AJ129" s="768"/>
      <c r="AK129" s="769">
        <v>17379364</v>
      </c>
      <c r="AL129" s="767"/>
      <c r="AM129" s="767"/>
      <c r="AN129" s="767"/>
      <c r="AO129" s="768"/>
      <c r="AP129" s="770"/>
      <c r="AQ129" s="771"/>
      <c r="AR129" s="771"/>
      <c r="AS129" s="771"/>
      <c r="AT129" s="772"/>
      <c r="AU129" s="215"/>
      <c r="AV129" s="215"/>
      <c r="AW129" s="215"/>
      <c r="AX129" s="738" t="s">
        <v>466</v>
      </c>
      <c r="AY129" s="739"/>
      <c r="AZ129" s="739"/>
      <c r="BA129" s="739"/>
      <c r="BB129" s="739"/>
      <c r="BC129" s="739"/>
      <c r="BD129" s="739"/>
      <c r="BE129" s="740"/>
      <c r="BF129" s="757" t="s">
        <v>122</v>
      </c>
      <c r="BG129" s="758"/>
      <c r="BH129" s="758"/>
      <c r="BI129" s="758"/>
      <c r="BJ129" s="758"/>
      <c r="BK129" s="758"/>
      <c r="BL129" s="759"/>
      <c r="BM129" s="757">
        <v>17.63</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2668499</v>
      </c>
      <c r="AB130" s="767"/>
      <c r="AC130" s="767"/>
      <c r="AD130" s="767"/>
      <c r="AE130" s="768"/>
      <c r="AF130" s="769">
        <v>2599929</v>
      </c>
      <c r="AG130" s="767"/>
      <c r="AH130" s="767"/>
      <c r="AI130" s="767"/>
      <c r="AJ130" s="768"/>
      <c r="AK130" s="769">
        <v>2693388</v>
      </c>
      <c r="AL130" s="767"/>
      <c r="AM130" s="767"/>
      <c r="AN130" s="767"/>
      <c r="AO130" s="768"/>
      <c r="AP130" s="770"/>
      <c r="AQ130" s="771"/>
      <c r="AR130" s="771"/>
      <c r="AS130" s="771"/>
      <c r="AT130" s="772"/>
      <c r="AU130" s="215"/>
      <c r="AV130" s="215"/>
      <c r="AW130" s="215"/>
      <c r="AX130" s="738" t="s">
        <v>469</v>
      </c>
      <c r="AY130" s="739"/>
      <c r="AZ130" s="739"/>
      <c r="BA130" s="739"/>
      <c r="BB130" s="739"/>
      <c r="BC130" s="739"/>
      <c r="BD130" s="739"/>
      <c r="BE130" s="740"/>
      <c r="BF130" s="741">
        <v>8.1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14117006</v>
      </c>
      <c r="AB131" s="751"/>
      <c r="AC131" s="751"/>
      <c r="AD131" s="751"/>
      <c r="AE131" s="752"/>
      <c r="AF131" s="753">
        <v>14286385</v>
      </c>
      <c r="AG131" s="751"/>
      <c r="AH131" s="751"/>
      <c r="AI131" s="751"/>
      <c r="AJ131" s="752"/>
      <c r="AK131" s="753">
        <v>14685976</v>
      </c>
      <c r="AL131" s="751"/>
      <c r="AM131" s="751"/>
      <c r="AN131" s="751"/>
      <c r="AO131" s="752"/>
      <c r="AP131" s="754"/>
      <c r="AQ131" s="755"/>
      <c r="AR131" s="755"/>
      <c r="AS131" s="755"/>
      <c r="AT131" s="756"/>
      <c r="AU131" s="215"/>
      <c r="AV131" s="215"/>
      <c r="AW131" s="215"/>
      <c r="AX131" s="716" t="s">
        <v>471</v>
      </c>
      <c r="AY131" s="717"/>
      <c r="AZ131" s="717"/>
      <c r="BA131" s="717"/>
      <c r="BB131" s="717"/>
      <c r="BC131" s="717"/>
      <c r="BD131" s="717"/>
      <c r="BE131" s="718"/>
      <c r="BF131" s="719">
        <v>19.399999999999999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7.3513533960000004</v>
      </c>
      <c r="AB132" s="732"/>
      <c r="AC132" s="732"/>
      <c r="AD132" s="732"/>
      <c r="AE132" s="733"/>
      <c r="AF132" s="734">
        <v>8.1995760299999993</v>
      </c>
      <c r="AG132" s="732"/>
      <c r="AH132" s="732"/>
      <c r="AI132" s="732"/>
      <c r="AJ132" s="733"/>
      <c r="AK132" s="734">
        <v>8.7970251350000002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6.2</v>
      </c>
      <c r="AB133" s="711"/>
      <c r="AC133" s="711"/>
      <c r="AD133" s="711"/>
      <c r="AE133" s="712"/>
      <c r="AF133" s="710">
        <v>7</v>
      </c>
      <c r="AG133" s="711"/>
      <c r="AH133" s="711"/>
      <c r="AI133" s="711"/>
      <c r="AJ133" s="712"/>
      <c r="AK133" s="710">
        <v>8.1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5j6+/A9aPcjHjwL7my+egNYWKIaTWc+78vbj64Osd9xFWXooVg10NyxwZ91lbB+yt6mlQF0TzAW0C0SUp+fchQ==" saltValue="EIluDbRLBdm0mx4ovTocY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X75" sqref="CX75"/>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PdYpP3Tr1mgVkZg5bXt4ivGzWcNjYJ/iuaS+UkGwVIStA4l2zz3bbAw9YPkro8tbw9lqgfx99XXeQ9UrYwYiQ==" saltValue="ygxinLTvtwUit6FSmp6QQ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B25" zoomScaleNormal="100" zoomScaleSheetLayoutView="55" workbookViewId="0">
      <selection activeCell="BQ3" sqref="BQ3"/>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hjdMmf/vMBJqPBb7OQr9eNZns22AIrVM07DmYveIBd8/yZpxLK/h7C64peDYnPCtqAlFXpYEtrhD2NGGC797w==" saltValue="UrNo/WLZaQyHMacqq256W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4"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5" t="s">
        <v>478</v>
      </c>
      <c r="AP7" s="253"/>
      <c r="AQ7" s="254" t="s">
        <v>479</v>
      </c>
      <c r="AR7" s="255"/>
    </row>
    <row r="8" spans="1:46" x14ac:dyDescent="0.15">
      <c r="A8" s="247"/>
      <c r="AK8" s="256"/>
      <c r="AL8" s="257"/>
      <c r="AM8" s="257"/>
      <c r="AN8" s="258"/>
      <c r="AO8" s="1106"/>
      <c r="AP8" s="259" t="s">
        <v>480</v>
      </c>
      <c r="AQ8" s="260" t="s">
        <v>481</v>
      </c>
      <c r="AR8" s="261" t="s">
        <v>482</v>
      </c>
    </row>
    <row r="9" spans="1:46" x14ac:dyDescent="0.15">
      <c r="A9" s="247"/>
      <c r="AK9" s="1117" t="s">
        <v>483</v>
      </c>
      <c r="AL9" s="1118"/>
      <c r="AM9" s="1118"/>
      <c r="AN9" s="1119"/>
      <c r="AO9" s="262">
        <v>5083199</v>
      </c>
      <c r="AP9" s="262">
        <v>82605</v>
      </c>
      <c r="AQ9" s="263">
        <v>95899</v>
      </c>
      <c r="AR9" s="264">
        <v>-13.9</v>
      </c>
    </row>
    <row r="10" spans="1:46" ht="13.5" customHeight="1" x14ac:dyDescent="0.15">
      <c r="A10" s="247"/>
      <c r="AK10" s="1117" t="s">
        <v>484</v>
      </c>
      <c r="AL10" s="1118"/>
      <c r="AM10" s="1118"/>
      <c r="AN10" s="1119"/>
      <c r="AO10" s="265">
        <v>84365</v>
      </c>
      <c r="AP10" s="265">
        <v>1371</v>
      </c>
      <c r="AQ10" s="266">
        <v>7418</v>
      </c>
      <c r="AR10" s="267">
        <v>-81.5</v>
      </c>
    </row>
    <row r="11" spans="1:46" ht="13.5" customHeight="1" x14ac:dyDescent="0.15">
      <c r="A11" s="247"/>
      <c r="AK11" s="1117" t="s">
        <v>485</v>
      </c>
      <c r="AL11" s="1118"/>
      <c r="AM11" s="1118"/>
      <c r="AN11" s="1119"/>
      <c r="AO11" s="265">
        <v>38100</v>
      </c>
      <c r="AP11" s="265">
        <v>619</v>
      </c>
      <c r="AQ11" s="266">
        <v>1842</v>
      </c>
      <c r="AR11" s="267">
        <v>-66.400000000000006</v>
      </c>
    </row>
    <row r="12" spans="1:46" ht="13.5" customHeight="1" x14ac:dyDescent="0.15">
      <c r="A12" s="247"/>
      <c r="AK12" s="1117" t="s">
        <v>486</v>
      </c>
      <c r="AL12" s="1118"/>
      <c r="AM12" s="1118"/>
      <c r="AN12" s="1119"/>
      <c r="AO12" s="265">
        <v>732</v>
      </c>
      <c r="AP12" s="265">
        <v>12</v>
      </c>
      <c r="AQ12" s="266">
        <v>18</v>
      </c>
      <c r="AR12" s="267">
        <v>-33.299999999999997</v>
      </c>
    </row>
    <row r="13" spans="1:46" ht="13.5" customHeight="1" x14ac:dyDescent="0.15">
      <c r="A13" s="247"/>
      <c r="AK13" s="1117" t="s">
        <v>487</v>
      </c>
      <c r="AL13" s="1118"/>
      <c r="AM13" s="1118"/>
      <c r="AN13" s="1119"/>
      <c r="AO13" s="265">
        <v>129633</v>
      </c>
      <c r="AP13" s="265">
        <v>2107</v>
      </c>
      <c r="AQ13" s="266">
        <v>3674</v>
      </c>
      <c r="AR13" s="267">
        <v>-42.7</v>
      </c>
    </row>
    <row r="14" spans="1:46" ht="13.5" customHeight="1" x14ac:dyDescent="0.15">
      <c r="A14" s="247"/>
      <c r="AK14" s="1117" t="s">
        <v>488</v>
      </c>
      <c r="AL14" s="1118"/>
      <c r="AM14" s="1118"/>
      <c r="AN14" s="1119"/>
      <c r="AO14" s="265">
        <v>60861</v>
      </c>
      <c r="AP14" s="265">
        <v>989</v>
      </c>
      <c r="AQ14" s="266">
        <v>2040</v>
      </c>
      <c r="AR14" s="267">
        <v>-51.5</v>
      </c>
    </row>
    <row r="15" spans="1:46" ht="13.5" customHeight="1" x14ac:dyDescent="0.15">
      <c r="A15" s="247"/>
      <c r="AK15" s="1120" t="s">
        <v>489</v>
      </c>
      <c r="AL15" s="1121"/>
      <c r="AM15" s="1121"/>
      <c r="AN15" s="1122"/>
      <c r="AO15" s="265">
        <v>-277983</v>
      </c>
      <c r="AP15" s="265">
        <v>-4517</v>
      </c>
      <c r="AQ15" s="266">
        <v>-5724</v>
      </c>
      <c r="AR15" s="267">
        <v>-21.1</v>
      </c>
    </row>
    <row r="16" spans="1:46" x14ac:dyDescent="0.15">
      <c r="A16" s="247"/>
      <c r="AK16" s="1120" t="s">
        <v>178</v>
      </c>
      <c r="AL16" s="1121"/>
      <c r="AM16" s="1121"/>
      <c r="AN16" s="1122"/>
      <c r="AO16" s="265">
        <v>5118907</v>
      </c>
      <c r="AP16" s="265">
        <v>83186</v>
      </c>
      <c r="AQ16" s="266">
        <v>105167</v>
      </c>
      <c r="AR16" s="267">
        <v>-20.9</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23" t="s">
        <v>494</v>
      </c>
      <c r="AL21" s="1124"/>
      <c r="AM21" s="1124"/>
      <c r="AN21" s="1125"/>
      <c r="AO21" s="277">
        <v>7.04</v>
      </c>
      <c r="AP21" s="278">
        <v>8.91</v>
      </c>
      <c r="AQ21" s="279">
        <v>-1.87</v>
      </c>
      <c r="AS21" s="280"/>
      <c r="AT21" s="276"/>
    </row>
    <row r="22" spans="1:46" s="248" customFormat="1" x14ac:dyDescent="0.15">
      <c r="A22" s="276"/>
      <c r="AK22" s="1123" t="s">
        <v>495</v>
      </c>
      <c r="AL22" s="1124"/>
      <c r="AM22" s="1124"/>
      <c r="AN22" s="1125"/>
      <c r="AO22" s="281">
        <v>98.5</v>
      </c>
      <c r="AP22" s="282">
        <v>97.6</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6" t="s">
        <v>496</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5" t="s">
        <v>478</v>
      </c>
      <c r="AP30" s="253"/>
      <c r="AQ30" s="254" t="s">
        <v>479</v>
      </c>
      <c r="AR30" s="255"/>
    </row>
    <row r="31" spans="1:46" x14ac:dyDescent="0.15">
      <c r="A31" s="247"/>
      <c r="AK31" s="256"/>
      <c r="AL31" s="257"/>
      <c r="AM31" s="257"/>
      <c r="AN31" s="258"/>
      <c r="AO31" s="1106"/>
      <c r="AP31" s="259" t="s">
        <v>480</v>
      </c>
      <c r="AQ31" s="260" t="s">
        <v>481</v>
      </c>
      <c r="AR31" s="261" t="s">
        <v>482</v>
      </c>
    </row>
    <row r="32" spans="1:46" ht="27" customHeight="1" x14ac:dyDescent="0.15">
      <c r="A32" s="247"/>
      <c r="AK32" s="1107" t="s">
        <v>499</v>
      </c>
      <c r="AL32" s="1108"/>
      <c r="AM32" s="1108"/>
      <c r="AN32" s="1109"/>
      <c r="AO32" s="291">
        <v>3483935</v>
      </c>
      <c r="AP32" s="291">
        <v>56616</v>
      </c>
      <c r="AQ32" s="292">
        <v>63956</v>
      </c>
      <c r="AR32" s="293">
        <v>-11.5</v>
      </c>
    </row>
    <row r="33" spans="1:46" ht="13.5" customHeight="1" x14ac:dyDescent="0.15">
      <c r="A33" s="247"/>
      <c r="AK33" s="1107" t="s">
        <v>500</v>
      </c>
      <c r="AL33" s="1108"/>
      <c r="AM33" s="1108"/>
      <c r="AN33" s="1109"/>
      <c r="AO33" s="291" t="s">
        <v>501</v>
      </c>
      <c r="AP33" s="291" t="s">
        <v>501</v>
      </c>
      <c r="AQ33" s="292" t="s">
        <v>501</v>
      </c>
      <c r="AR33" s="293" t="s">
        <v>501</v>
      </c>
    </row>
    <row r="34" spans="1:46" ht="27" customHeight="1" x14ac:dyDescent="0.15">
      <c r="A34" s="247"/>
      <c r="AK34" s="1107" t="s">
        <v>502</v>
      </c>
      <c r="AL34" s="1108"/>
      <c r="AM34" s="1108"/>
      <c r="AN34" s="1109"/>
      <c r="AO34" s="291" t="s">
        <v>501</v>
      </c>
      <c r="AP34" s="291" t="s">
        <v>501</v>
      </c>
      <c r="AQ34" s="292">
        <v>4</v>
      </c>
      <c r="AR34" s="293" t="s">
        <v>501</v>
      </c>
    </row>
    <row r="35" spans="1:46" ht="27" customHeight="1" x14ac:dyDescent="0.15">
      <c r="A35" s="247"/>
      <c r="AK35" s="1107" t="s">
        <v>503</v>
      </c>
      <c r="AL35" s="1108"/>
      <c r="AM35" s="1108"/>
      <c r="AN35" s="1109"/>
      <c r="AO35" s="291">
        <v>486622</v>
      </c>
      <c r="AP35" s="291">
        <v>7908</v>
      </c>
      <c r="AQ35" s="292">
        <v>14498</v>
      </c>
      <c r="AR35" s="293">
        <v>-45.5</v>
      </c>
    </row>
    <row r="36" spans="1:46" ht="27" customHeight="1" x14ac:dyDescent="0.15">
      <c r="A36" s="247"/>
      <c r="AK36" s="1107" t="s">
        <v>504</v>
      </c>
      <c r="AL36" s="1108"/>
      <c r="AM36" s="1108"/>
      <c r="AN36" s="1109"/>
      <c r="AO36" s="291">
        <v>61259</v>
      </c>
      <c r="AP36" s="291">
        <v>995</v>
      </c>
      <c r="AQ36" s="292">
        <v>1993</v>
      </c>
      <c r="AR36" s="293">
        <v>-50.1</v>
      </c>
    </row>
    <row r="37" spans="1:46" ht="13.5" customHeight="1" x14ac:dyDescent="0.15">
      <c r="A37" s="247"/>
      <c r="AK37" s="1107" t="s">
        <v>505</v>
      </c>
      <c r="AL37" s="1108"/>
      <c r="AM37" s="1108"/>
      <c r="AN37" s="1109"/>
      <c r="AO37" s="291">
        <v>64859</v>
      </c>
      <c r="AP37" s="291">
        <v>1054</v>
      </c>
      <c r="AQ37" s="292">
        <v>407</v>
      </c>
      <c r="AR37" s="293">
        <v>159</v>
      </c>
    </row>
    <row r="38" spans="1:46" ht="27" customHeight="1" x14ac:dyDescent="0.15">
      <c r="A38" s="247"/>
      <c r="AK38" s="1110" t="s">
        <v>506</v>
      </c>
      <c r="AL38" s="1111"/>
      <c r="AM38" s="1111"/>
      <c r="AN38" s="1112"/>
      <c r="AO38" s="294">
        <v>68</v>
      </c>
      <c r="AP38" s="294">
        <v>1</v>
      </c>
      <c r="AQ38" s="295">
        <v>1</v>
      </c>
      <c r="AR38" s="283">
        <v>0</v>
      </c>
      <c r="AS38" s="290"/>
    </row>
    <row r="39" spans="1:46" x14ac:dyDescent="0.15">
      <c r="A39" s="247"/>
      <c r="AK39" s="1110" t="s">
        <v>507</v>
      </c>
      <c r="AL39" s="1111"/>
      <c r="AM39" s="1111"/>
      <c r="AN39" s="1112"/>
      <c r="AO39" s="291">
        <v>-111426</v>
      </c>
      <c r="AP39" s="291">
        <v>-1811</v>
      </c>
      <c r="AQ39" s="292">
        <v>-3355</v>
      </c>
      <c r="AR39" s="293">
        <v>-46</v>
      </c>
      <c r="AS39" s="290"/>
    </row>
    <row r="40" spans="1:46" ht="27" customHeight="1" x14ac:dyDescent="0.15">
      <c r="A40" s="247"/>
      <c r="AK40" s="1107" t="s">
        <v>508</v>
      </c>
      <c r="AL40" s="1108"/>
      <c r="AM40" s="1108"/>
      <c r="AN40" s="1109"/>
      <c r="AO40" s="291">
        <v>-2693388</v>
      </c>
      <c r="AP40" s="291">
        <v>-43769</v>
      </c>
      <c r="AQ40" s="292">
        <v>-53996</v>
      </c>
      <c r="AR40" s="293">
        <v>-18.899999999999999</v>
      </c>
      <c r="AS40" s="290"/>
    </row>
    <row r="41" spans="1:46" x14ac:dyDescent="0.15">
      <c r="A41" s="247"/>
      <c r="AK41" s="1113" t="s">
        <v>288</v>
      </c>
      <c r="AL41" s="1114"/>
      <c r="AM41" s="1114"/>
      <c r="AN41" s="1115"/>
      <c r="AO41" s="291">
        <v>1291929</v>
      </c>
      <c r="AP41" s="291">
        <v>20995</v>
      </c>
      <c r="AQ41" s="292">
        <v>23508</v>
      </c>
      <c r="AR41" s="293">
        <v>-10.7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00" t="s">
        <v>478</v>
      </c>
      <c r="AN49" s="1102" t="s">
        <v>511</v>
      </c>
      <c r="AO49" s="1103"/>
      <c r="AP49" s="1103"/>
      <c r="AQ49" s="1103"/>
      <c r="AR49" s="1104"/>
    </row>
    <row r="50" spans="1:44" x14ac:dyDescent="0.15">
      <c r="A50" s="247"/>
      <c r="AK50" s="305"/>
      <c r="AL50" s="306"/>
      <c r="AM50" s="1101"/>
      <c r="AN50" s="307" t="s">
        <v>512</v>
      </c>
      <c r="AO50" s="308" t="s">
        <v>513</v>
      </c>
      <c r="AP50" s="309" t="s">
        <v>514</v>
      </c>
      <c r="AQ50" s="310" t="s">
        <v>515</v>
      </c>
      <c r="AR50" s="311" t="s">
        <v>516</v>
      </c>
    </row>
    <row r="51" spans="1:44" x14ac:dyDescent="0.15">
      <c r="A51" s="247"/>
      <c r="AK51" s="303" t="s">
        <v>517</v>
      </c>
      <c r="AL51" s="304"/>
      <c r="AM51" s="312">
        <v>6209444</v>
      </c>
      <c r="AN51" s="313">
        <v>95506</v>
      </c>
      <c r="AO51" s="314">
        <v>40.4</v>
      </c>
      <c r="AP51" s="315">
        <v>70329</v>
      </c>
      <c r="AQ51" s="316">
        <v>0.2</v>
      </c>
      <c r="AR51" s="317">
        <v>40.200000000000003</v>
      </c>
    </row>
    <row r="52" spans="1:44" x14ac:dyDescent="0.15">
      <c r="A52" s="247"/>
      <c r="AK52" s="318"/>
      <c r="AL52" s="319" t="s">
        <v>518</v>
      </c>
      <c r="AM52" s="320">
        <v>4560465</v>
      </c>
      <c r="AN52" s="321">
        <v>70144</v>
      </c>
      <c r="AO52" s="322">
        <v>92.2</v>
      </c>
      <c r="AP52" s="323">
        <v>39403</v>
      </c>
      <c r="AQ52" s="324">
        <v>9.1</v>
      </c>
      <c r="AR52" s="325">
        <v>83.1</v>
      </c>
    </row>
    <row r="53" spans="1:44" x14ac:dyDescent="0.15">
      <c r="A53" s="247"/>
      <c r="AK53" s="303" t="s">
        <v>519</v>
      </c>
      <c r="AL53" s="304"/>
      <c r="AM53" s="312">
        <v>3872673</v>
      </c>
      <c r="AN53" s="313">
        <v>60540</v>
      </c>
      <c r="AO53" s="314">
        <v>-36.6</v>
      </c>
      <c r="AP53" s="315">
        <v>71871</v>
      </c>
      <c r="AQ53" s="316">
        <v>2.2000000000000002</v>
      </c>
      <c r="AR53" s="317">
        <v>-38.799999999999997</v>
      </c>
    </row>
    <row r="54" spans="1:44" x14ac:dyDescent="0.15">
      <c r="A54" s="247"/>
      <c r="AK54" s="318"/>
      <c r="AL54" s="319" t="s">
        <v>518</v>
      </c>
      <c r="AM54" s="320">
        <v>2118046</v>
      </c>
      <c r="AN54" s="321">
        <v>33111</v>
      </c>
      <c r="AO54" s="322">
        <v>-52.8</v>
      </c>
      <c r="AP54" s="323">
        <v>38232</v>
      </c>
      <c r="AQ54" s="324">
        <v>-3</v>
      </c>
      <c r="AR54" s="325">
        <v>-49.8</v>
      </c>
    </row>
    <row r="55" spans="1:44" x14ac:dyDescent="0.15">
      <c r="A55" s="247"/>
      <c r="AK55" s="303" t="s">
        <v>520</v>
      </c>
      <c r="AL55" s="304"/>
      <c r="AM55" s="312">
        <v>3873145</v>
      </c>
      <c r="AN55" s="313">
        <v>61301</v>
      </c>
      <c r="AO55" s="314">
        <v>1.3</v>
      </c>
      <c r="AP55" s="315">
        <v>71807</v>
      </c>
      <c r="AQ55" s="316">
        <v>-0.1</v>
      </c>
      <c r="AR55" s="317">
        <v>1.4</v>
      </c>
    </row>
    <row r="56" spans="1:44" x14ac:dyDescent="0.15">
      <c r="A56" s="247"/>
      <c r="AK56" s="318"/>
      <c r="AL56" s="319" t="s">
        <v>518</v>
      </c>
      <c r="AM56" s="320">
        <v>1697525</v>
      </c>
      <c r="AN56" s="321">
        <v>26867</v>
      </c>
      <c r="AO56" s="322">
        <v>-18.899999999999999</v>
      </c>
      <c r="AP56" s="323">
        <v>37333</v>
      </c>
      <c r="AQ56" s="324">
        <v>-2.4</v>
      </c>
      <c r="AR56" s="325">
        <v>-16.5</v>
      </c>
    </row>
    <row r="57" spans="1:44" x14ac:dyDescent="0.15">
      <c r="A57" s="247"/>
      <c r="AK57" s="303" t="s">
        <v>521</v>
      </c>
      <c r="AL57" s="304"/>
      <c r="AM57" s="312">
        <v>3893122</v>
      </c>
      <c r="AN57" s="313">
        <v>62425</v>
      </c>
      <c r="AO57" s="314">
        <v>1.8</v>
      </c>
      <c r="AP57" s="315">
        <v>80821</v>
      </c>
      <c r="AQ57" s="316">
        <v>12.6</v>
      </c>
      <c r="AR57" s="317">
        <v>-10.8</v>
      </c>
    </row>
    <row r="58" spans="1:44" x14ac:dyDescent="0.15">
      <c r="A58" s="247"/>
      <c r="AK58" s="318"/>
      <c r="AL58" s="319" t="s">
        <v>518</v>
      </c>
      <c r="AM58" s="320">
        <v>1687606</v>
      </c>
      <c r="AN58" s="321">
        <v>27060</v>
      </c>
      <c r="AO58" s="322">
        <v>0.7</v>
      </c>
      <c r="AP58" s="323">
        <v>49586</v>
      </c>
      <c r="AQ58" s="324">
        <v>32.799999999999997</v>
      </c>
      <c r="AR58" s="325">
        <v>-32.1</v>
      </c>
    </row>
    <row r="59" spans="1:44" x14ac:dyDescent="0.15">
      <c r="A59" s="247"/>
      <c r="AK59" s="303" t="s">
        <v>522</v>
      </c>
      <c r="AL59" s="304"/>
      <c r="AM59" s="312">
        <v>3560701</v>
      </c>
      <c r="AN59" s="313">
        <v>57864</v>
      </c>
      <c r="AO59" s="314">
        <v>-7.3</v>
      </c>
      <c r="AP59" s="315">
        <v>79840</v>
      </c>
      <c r="AQ59" s="316">
        <v>-1.2</v>
      </c>
      <c r="AR59" s="317">
        <v>-6.1</v>
      </c>
    </row>
    <row r="60" spans="1:44" x14ac:dyDescent="0.15">
      <c r="A60" s="247"/>
      <c r="AK60" s="318"/>
      <c r="AL60" s="319" t="s">
        <v>518</v>
      </c>
      <c r="AM60" s="320">
        <v>1945637</v>
      </c>
      <c r="AN60" s="321">
        <v>31618</v>
      </c>
      <c r="AO60" s="322">
        <v>16.8</v>
      </c>
      <c r="AP60" s="323">
        <v>45238</v>
      </c>
      <c r="AQ60" s="324">
        <v>-8.8000000000000007</v>
      </c>
      <c r="AR60" s="325">
        <v>25.6</v>
      </c>
    </row>
    <row r="61" spans="1:44" x14ac:dyDescent="0.15">
      <c r="A61" s="247"/>
      <c r="AK61" s="303" t="s">
        <v>523</v>
      </c>
      <c r="AL61" s="326"/>
      <c r="AM61" s="312">
        <v>4281817</v>
      </c>
      <c r="AN61" s="313">
        <v>67527</v>
      </c>
      <c r="AO61" s="314">
        <v>-0.1</v>
      </c>
      <c r="AP61" s="315">
        <v>74934</v>
      </c>
      <c r="AQ61" s="327">
        <v>2.7</v>
      </c>
      <c r="AR61" s="317">
        <v>-2.8</v>
      </c>
    </row>
    <row r="62" spans="1:44" x14ac:dyDescent="0.15">
      <c r="A62" s="247"/>
      <c r="AK62" s="318"/>
      <c r="AL62" s="319" t="s">
        <v>518</v>
      </c>
      <c r="AM62" s="320">
        <v>2401856</v>
      </c>
      <c r="AN62" s="321">
        <v>37760</v>
      </c>
      <c r="AO62" s="322">
        <v>7.6</v>
      </c>
      <c r="AP62" s="323">
        <v>41958</v>
      </c>
      <c r="AQ62" s="324">
        <v>5.5</v>
      </c>
      <c r="AR62" s="325">
        <v>2.1</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Bx+JLyOocQf6OqMBr7EG3tWvLuiwsbVoZK8UovGXrIWcqAOYho4N+DQ2It0iAtpcNrr7+3X8+2TPfH766x4IA==" saltValue="zTJGzNzIhZJz3VCXxd81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3" zoomScaleNormal="100" zoomScaleSheetLayoutView="55" workbookViewId="0">
      <selection activeCell="AE87" sqref="AE87"/>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l1aNnO59gPMLNf6PE7zSoMi3NUJwE7cpRHX8m+j6cylrFZBW7DNOaYMyul9ftTLV6T5TtG57awyvlRpDzzSBFw==" saltValue="pR+yin0KM2NjFhzU4S66g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F96" sqref="AF96"/>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XMssFoYKJSvIvT0uyGeveUVuUju2MaioHPTKDfO29g5K9QCGP27hlnglFpKGdxRuB6qpSo26yHioMLV1atBaIQ==" saltValue="pzxC2GWD7WmPdpcuYQ1yM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33" zoomScale="115" zoomScaleNormal="115" zoomScaleSheetLayoutView="100" workbookViewId="0">
      <selection activeCell="I48" sqref="I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30.98</v>
      </c>
      <c r="G47" s="12">
        <v>29.86</v>
      </c>
      <c r="H47" s="12">
        <v>30.53</v>
      </c>
      <c r="I47" s="12">
        <v>30.39</v>
      </c>
      <c r="J47" s="13">
        <v>29.58</v>
      </c>
    </row>
    <row r="48" spans="2:10" ht="57.75" customHeight="1" x14ac:dyDescent="0.15">
      <c r="B48" s="14"/>
      <c r="C48" s="1128" t="s">
        <v>4</v>
      </c>
      <c r="D48" s="1128"/>
      <c r="E48" s="1129"/>
      <c r="F48" s="15">
        <v>4.72</v>
      </c>
      <c r="G48" s="16">
        <v>9.7899999999999991</v>
      </c>
      <c r="H48" s="16">
        <v>6.54</v>
      </c>
      <c r="I48" s="16">
        <v>3.73</v>
      </c>
      <c r="J48" s="17">
        <v>2.62</v>
      </c>
    </row>
    <row r="49" spans="2:10" ht="57.75" customHeight="1" thickBot="1" x14ac:dyDescent="0.2">
      <c r="B49" s="18"/>
      <c r="C49" s="1130" t="s">
        <v>5</v>
      </c>
      <c r="D49" s="1130"/>
      <c r="E49" s="1131"/>
      <c r="F49" s="19" t="s">
        <v>530</v>
      </c>
      <c r="G49" s="20">
        <v>5.46</v>
      </c>
      <c r="H49" s="20" t="s">
        <v>531</v>
      </c>
      <c r="I49" s="20" t="s">
        <v>532</v>
      </c>
      <c r="J49" s="21" t="s">
        <v>533</v>
      </c>
    </row>
    <row r="50" spans="2:10" x14ac:dyDescent="0.15"/>
  </sheetData>
  <sheetProtection algorithmName="SHA-512" hashValue="Il7dU9XcodWxJVUNrQ/rC8nwhFSSN66Q9hZ7AU6x2mml8P1LykddflveBfnYQLNHFPGEBBj97gRcv/S5RVyHZg==" saltValue="bvGlzid7RWvHYXoDXOJdk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浦　菜摘</cp:lastModifiedBy>
  <cp:lastPrinted>2026-03-04T05:14:30Z</cp:lastPrinted>
  <dcterms:created xsi:type="dcterms:W3CDTF">2026-02-23T09:04:14Z</dcterms:created>
  <dcterms:modified xsi:type="dcterms:W3CDTF">2026-04-03T01:05:57Z</dcterms:modified>
  <cp:category/>
</cp:coreProperties>
</file>