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02C629BA-B59D-4A68-AD43-9444067094C6}" xr6:coauthVersionLast="47" xr6:coauthVersionMax="47" xr10:uidLastSave="{00000000-0000-0000-0000-000000000000}"/>
  <bookViews>
    <workbookView xWindow="2037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U36" i="10"/>
  <c r="C36" i="10"/>
  <c r="CO35" i="10"/>
  <c r="BE35" i="10"/>
  <c r="C35" i="10"/>
  <c r="CO34" i="10"/>
  <c r="BE34" i="10"/>
  <c r="U34" i="10"/>
  <c r="C34" i="10"/>
  <c r="AM34" i="10" l="1"/>
  <c r="AM35" i="10" s="1"/>
  <c r="AM36" i="10" s="1"/>
  <c r="U35" i="10"/>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<sst xmlns="http://schemas.openxmlformats.org/spreadsheetml/2006/main" count="1114" uniqueCount="565">
  <si>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</si>
  <si>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</si>
  <si>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</si>
  <si>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</si>
  <si>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</si>
  <si>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</si>
  <si>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</si>
  <si>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</si>
  <si>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</si>
  <si>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</si>
  <si>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</si>
  <si>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</si>
  <si>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</si>
  <si>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</si>
  <si>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</si>
  <si>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</si>
  <si>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</si>
  <si>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</si>
  <si>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</si>
  <si>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</si>
  <si>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</si>
  <si>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</si>
  <si>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</si>
  <si>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</si>
  <si>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</si>
  <si>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</si>
  <si>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</si>
  <si>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</si>
  <si>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</si>
  <si>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</si>
  <si>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</si>
  <si>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</si>
  <si>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</si>
  <si>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</si>
  <si>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</si>
  <si>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</si>
  <si>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</si>
  <si>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</si>
  <si>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</si>
  <si>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</si>
  <si>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</si>
  <si>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</si>
  <si>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</si>
  <si>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</si>
  <si>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</si>
  <si>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</si>
  <si>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</si>
  <si>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</si>
  <si>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</si>
  <si>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</si>
  <si>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</si>
  <si>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</si>
  <si>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</si>
  <si>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</si>
  <si>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</si>
  <si>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</si>
  <si>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</si>
  <si>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</si>
  <si>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</si>
  <si>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</si>
  <si>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</si>
  <si>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</si>
  <si>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</si>
  <si>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</si>
  <si>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</si>
  <si>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</si>
  <si>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</si>
  <si>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</si>
  <si>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</si>
  <si>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</si>
  <si>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</si>
  <si>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</si>
  <si>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</si>
  <si>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</si>
  <si>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</si>
  <si>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</si>
  <si>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</si>
  <si>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</si>
  <si>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</si>
  <si>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</si>
  <si>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</si>
  <si>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</si>
  <si>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</si>
  <si>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</si>
  <si>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</si>
  <si>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</si>
  <si>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</si>
  <si>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</si>
  <si>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</si>
  <si>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</si>
  <si>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</si>
  <si>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</si>
  <si>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</si>
  <si>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</si>
  <si>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宮若市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</si>
  <si>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</si>
  <si>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</si>
  <si>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</si>
  <si>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</si>
  <si>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</si>
  <si>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</si>
  <si>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</si>
  <si>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</si>
  <si>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</si>
  <si>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</si>
  <si>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</si>
  <si>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</si>
  <si>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</si>
  <si>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</si>
  <si>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</si>
  <si>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</si>
  <si>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</si>
  <si>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</si>
  <si>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</si>
  <si>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</si>
  <si>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</si>
  <si>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</si>
  <si>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</si>
  <si>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</si>
  <si>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</si>
  <si>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</si>
  <si>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</si>
  <si>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</si>
  <si>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</si>
  <si>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</si>
  <si>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</si>
  <si>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</si>
  <si>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</si>
  <si>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</si>
  <si>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</si>
  <si>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</si>
  <si>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</si>
  <si>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</si>
  <si>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</si>
  <si>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</si>
  <si>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</si>
  <si>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</si>
  <si>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</si>
  <si>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</si>
  <si>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</si>
  <si>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</si>
  <si>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</si>
  <si>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</si>
  <si>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</si>
  <si>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</si>
  <si>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</si>
  <si>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</si>
  <si>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</si>
  <si>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</si>
  <si>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</si>
  <si>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</si>
  <si>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</si>
  <si>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</si>
  <si>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</si>
  <si>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</si>
  <si>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</si>
  <si>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</si>
  <si>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</si>
  <si>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</si>
  <si>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</si>
  <si>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</si>
  <si>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</si>
  <si>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</si>
  <si>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</si>
  <si>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</si>
  <si>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</si>
  <si>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</si>
  <si>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</si>
  <si>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</si>
  <si>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</si>
  <si>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</si>
  <si>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</si>
  <si>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</si>
  <si>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</si>
  <si>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</si>
  <si>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</si>
  <si>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</si>
  <si>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</si>
  <si>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</si>
  <si>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</si>
  <si>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</si>
  <si>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</si>
  <si>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</si>
  <si>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</si>
  <si>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</si>
  <si>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</si>
  <si>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</si>
  <si>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</si>
  <si>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</si>
  <si>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</si>
  <si>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</si>
  <si>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</si>
  <si>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</si>
  <si>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</si>
  <si>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</si>
  <si>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</si>
  <si>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</si>
  <si>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</si>
  <si>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</si>
  <si>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</si>
  <si>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</si>
  <si>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</si>
  <si>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</si>
  <si>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福岡県宮若市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</si>
  <si>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</si>
  <si>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</si>
  <si>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</si>
  <si>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</si>
  <si>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</si>
  <si>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</si>
  <si>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</si>
  <si>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</si>
  <si>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</si>
  <si>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</si>
  <si>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</si>
  <si>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</si>
  <si>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</si>
  <si>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</si>
  <si>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</si>
  <si>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</si>
  <si>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</si>
  <si>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</si>
  <si>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</si>
  <si>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</si>
  <si>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</si>
  <si>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</si>
  <si>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</si>
  <si>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</si>
  <si>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</si>
  <si>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</si>
  <si>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</si>
  <si>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</si>
  <si>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</si>
  <si>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</si>
  <si>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</si>
  <si>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</si>
  <si>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</si>
  <si>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</si>
  <si>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</si>
  <si>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</si>
  <si>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</si>
  <si>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</si>
  <si>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</si>
  <si>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</si>
  <si>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</si>
  <si>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</si>
  <si>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</si>
  <si>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</si>
  <si>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</si>
  <si>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</si>
  <si>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</si>
  <si>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</si>
  <si>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</si>
  <si>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</si>
  <si>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</si>
  <si>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</si>
  <si>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</si>
  <si>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</si>
  <si>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</si>
  <si>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</si>
  <si>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</si>
  <si>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</si>
  <si>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</si>
  <si>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</si>
  <si>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</si>
  <si>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</si>
  <si>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</si>
  <si>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</si>
  <si>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</si>
  <si>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</si>
  <si>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</si>
  <si>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</si>
  <si>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</si>
  <si>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</si>
  <si>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</si>
  <si>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</si>
  <si>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</si>
  <si>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</si>
  <si>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</si>
  <si>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</si>
  <si>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</si>
  <si>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</si>
  <si>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</si>
  <si>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</si>
  <si>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</si>
  <si>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</si>
  <si>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</si>
  <si>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</si>
  <si>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</si>
  <si>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</si>
  <si>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</si>
  <si>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</si>
  <si>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</si>
  <si>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</si>
  <si>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</si>
  <si>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</si>
  <si>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</si>
  <si>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</si>
  <si>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</si>
  <si>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</si>
  <si>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</si>
  <si>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</si>
  <si>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</si>
  <si>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</si>
  <si>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</si>
  <si>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</si>
  <si>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</si>
  <si>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</si>
  <si>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</si>
  <si>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</si>
  <si>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</si>
  <si>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</si>
  <si>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</si>
  <si>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</si>
  <si>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</si>
  <si>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</si>
  <si>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</si>
  <si>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</si>
  <si>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</si>
  <si>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</si>
  <si>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</si>
  <si>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</si>
  <si>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</si>
  <si>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</si>
  <si>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</si>
  <si>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</si>
  <si>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</si>
  <si>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</si>
  <si>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</si>
  <si>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</si>
  <si>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</si>
  <si>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</si>
  <si>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</si>
  <si>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</si>
  <si>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</si>
  <si>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</si>
  <si>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</si>
  <si>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</si>
  <si>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</si>
  <si>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</si>
  <si>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</si>
  <si>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</si>
  <si>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</si>
  <si>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</si>
  <si>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</si>
  <si>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</si>
  <si>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</si>
  <si>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</si>
  <si>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</si>
  <si>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</si>
  <si>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</si>
  <si>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</si>
  <si>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</si>
  <si>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</si>
  <si>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福岡県宮若市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</si>
  <si>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</si>
  <si>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</si>
  <si>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</si>
  <si>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</si>
  <si>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</si>
  <si>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</si>
  <si>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</si>
  <si>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</si>
  <si>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</si>
  <si>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</si>
  <si>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</si>
  <si>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</si>
  <si>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</si>
  <si>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</si>
  <si>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</si>
  <si>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</si>
  <si>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</si>
  <si>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</si>
  <si>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</si>
  <si>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</si>
  <si>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</si>
  <si>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</si>
  <si>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</si>
  <si>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</si>
  <si>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</si>
  <si>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</si>
  <si>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</si>
  <si>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</si>
  <si>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</si>
  <si>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</si>
  <si>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</si>
  <si>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</si>
  <si>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</si>
  <si>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</si>
  <si>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</si>
  <si>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下水道事業会計</t>
    <phoneticPr fontId="5"/>
  </si>
  <si>
    <t>法適用企業</t>
    <phoneticPr fontId="5"/>
  </si>
  <si>
    <t>簡易水道事業会計</t>
    <phoneticPr fontId="5"/>
  </si>
  <si>
    <t>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</si>
  <si>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</si>
  <si>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</si>
  <si>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</si>
  <si>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</si>
  <si>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</si>
  <si>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</si>
  <si>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</si>
  <si>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</si>
  <si>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</si>
  <si>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</si>
  <si>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</si>
  <si>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</si>
  <si>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</si>
  <si>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</si>
  <si>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</si>
  <si>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</si>
  <si>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</si>
  <si>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</si>
  <si>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</si>
  <si>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</si>
  <si>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</si>
  <si>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</si>
  <si>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</si>
  <si>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</si>
  <si>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</si>
  <si>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</si>
  <si>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</si>
  <si>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</si>
  <si>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</si>
  <si>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</si>
  <si>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</si>
  <si>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</si>
  <si>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</si>
  <si>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</si>
  <si>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</si>
  <si>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</si>
  <si>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</si>
  <si>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</si>
  <si>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</si>
  <si>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</si>
  <si>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</si>
  <si>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</si>
  <si>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</si>
  <si>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</si>
  <si>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</si>
  <si>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</si>
  <si>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</si>
  <si>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</si>
  <si>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</si>
  <si>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</si>
  <si>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</si>
  <si>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</si>
  <si>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</si>
  <si>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</si>
  <si>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</si>
  <si>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</si>
  <si>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</si>
  <si>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</si>
  <si>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</si>
  <si>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</si>
  <si>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</si>
  <si>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</si>
  <si>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</si>
  <si>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</si>
  <si>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</si>
  <si>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</si>
  <si>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</si>
  <si>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</si>
  <si>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</si>
  <si>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</si>
  <si>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</si>
  <si>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</si>
  <si>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</si>
  <si>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</si>
  <si>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</si>
  <si>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</si>
  <si>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</si>
  <si>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</si>
  <si>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</si>
  <si>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</si>
  <si>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</si>
  <si>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</si>
  <si>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</si>
  <si>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</si>
  <si>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</si>
  <si>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</si>
  <si>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</si>
  <si>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</si>
  <si>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</si>
  <si>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</si>
  <si>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</si>
  <si>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</si>
  <si>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</si>
  <si>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</si>
  <si>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</si>
  <si>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</si>
  <si>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</si>
  <si>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</si>
  <si>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</si>
  <si>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</si>
  <si>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</si>
  <si>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</si>
  <si>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</si>
  <si>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</si>
  <si>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</si>
  <si>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</si>
  <si>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</si>
  <si>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</si>
  <si>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</si>
  <si>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</si>
  <si>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</si>
  <si>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</si>
  <si>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</si>
  <si>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</si>
  <si>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</si>
  <si>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</si>
  <si>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</si>
  <si>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</si>
  <si>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</si>
  <si>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</si>
  <si>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</si>
  <si>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</si>
  <si>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</si>
  <si>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</si>
  <si>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</si>
  <si>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</si>
  <si>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</si>
  <si>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</si>
  <si>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</si>
  <si>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</si>
  <si>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</si>
  <si>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</si>
  <si>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</si>
  <si>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</si>
  <si>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</si>
  <si>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4.14</t>
  </si>
  <si>
    <t>▲ 2.84</t>
  </si>
  <si>
    <t>▲ 3.48</t>
  </si>
  <si>
    <t>一般会計</t>
  </si>
  <si>
    <t>水道事業会計</t>
  </si>
  <si>
    <t>下水道事業会計</t>
  </si>
  <si>
    <t>国民健康保険特別会計</t>
  </si>
  <si>
    <t>▲ 2.48</t>
  </si>
  <si>
    <t>簡易水道事業会計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</si>
  <si>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</si>
  <si>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</si>
  <si>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</si>
  <si>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</si>
  <si>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</si>
  <si>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</si>
  <si>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</si>
  <si>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</si>
  <si>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施設整備等基金</t>
  </si>
  <si>
    <t>地域振興基金</t>
  </si>
  <si>
    <t>かんがい施設維持管理費基金</t>
  </si>
  <si>
    <t>輝くふるさと応援基金</t>
  </si>
  <si>
    <t>新幹線渇水施設維持管理費基金</t>
  </si>
  <si>
    <t>‐</t>
    <phoneticPr fontId="38"/>
  </si>
  <si>
    <t>宮若市外二町じん芥処理施設組合</t>
  </si>
  <si>
    <t>福岡県市町村消防団員等公務災害補償組合</t>
  </si>
  <si>
    <t>福岡県市町村職員退職手当組合（一般会計）</t>
  </si>
  <si>
    <t>福岡県市町村職員退職手当組合（基金特別会計）</t>
  </si>
  <si>
    <t>直方・鞍手広域市町村圏事務組合（一般会計）</t>
  </si>
  <si>
    <t>直方・鞍手広域市町村圏事務組合（休日等急患センター事業特別会計）</t>
  </si>
  <si>
    <t>直方・鞍手広域市町村圏事務組合（消防事業特別会計）</t>
  </si>
  <si>
    <t>福岡県自治振興組合（一般会計）</t>
  </si>
  <si>
    <t>福岡県自治振興組合（公文書館事業特別会計）</t>
  </si>
  <si>
    <t>福岡県介護保険広域連合（一般会計）</t>
    <rPh sb="12" eb="14">
      <t>イッパン</t>
    </rPh>
    <phoneticPr fontId="2"/>
  </si>
  <si>
    <t>福岡県介護保険広域連合（介護保険事業特別会計）</t>
  </si>
  <si>
    <t>福岡県後期高齢者医療広域連合（一般会計）</t>
  </si>
  <si>
    <t>福岡県後期高齢者医療広域連合（後期高齢者医療特別会計）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</si>
</sst>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69604</c:v>
                </c:pt>
                <c:pt idx="2">
                  <c:v>68410</c:v>
                </c:pt>
                <c:pt idx="3">
                  <c:v>73019</c:v>
                </c:pt>
                <c:pt idx="4">
                  <c:v>76590</c:v>
                </c:pt>
              </c:numCache>
            </c:numRef>
          </c:val>
          <c:smooth val="0"/>
          <c:extLst>
            <c:ext xmlns:c16="http://schemas.microsoft.com/office/drawing/2014/chart" uri="{C3380CC4-5D6E-409C-BE32-E72D297353CC}">
              <c16:uniqueId val="{00000000-DF91-42F8-84FC-189044841F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124163</c:v>
                </c:pt>
                <c:pt idx="1">
                  <c:v>213749</c:v>
                </c:pt>
                <c:pt idx="2">
                  <c:v>74616</c:v>
                </c:pt>
                <c:pt idx="3">
                  <c:v>73899</c:v>
                </c:pt>
                <c:pt idx="4">
                  <c:v>50657</c:v>
                </c:pt>
              </c:numCache>
            </c:numRef>
          </c:val>
          <c:smooth val="0"/>
          <c:extLst>
            <c:ext xmlns:c16="http://schemas.microsoft.com/office/drawing/2014/chart" uri="{C3380CC4-5D6E-409C-BE32-E72D297353CC}">
              <c16:uniqueId val="{00000001-DF91-42F8-84FC-189044841F22}"/>
            </c:ext>
          </c:extLst>
        </c:ser>
        <c:dLbls>
          <c:showLegendKey val="0"/>
          <c:showVal val="0"/>
          <c:showCatName val="0"/>
          <c:showSerName val="0"/>
          <c:showPercent val="0"/>
          <c:showBubbleSize val="0"/>
        </c:dLbls>
        <c:marker val="1"/>
        <c:smooth val="0"/>
        <c:axId val="511175048"/>
        <c:axId val="511178576"/>
      </c:lineChart>
      <c:catAx>
        <c:axId val="5111750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1178576"/>
        <c:crosses val="autoZero"/>
        <c:auto val="1"/>
        <c:lblAlgn val="ctr"/>
        <c:lblOffset val="100"/>
        <c:tickLblSkip val="1"/>
        <c:tickMarkSkip val="1"/>
        <c:noMultiLvlLbl val="0"/>
      </c:catAx>
      <c:valAx>
        <c:axId val="511178576"/>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11750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6.04</c:v>
                </c:pt>
                <c:pt idx="1">
                  <c:v>13.26</c:v>
                </c:pt>
                <c:pt idx="2">
                  <c:v>10.79</c:v>
                </c:pt>
                <c:pt idx="3">
                  <c:v>7.16</c:v>
                </c:pt>
                <c:pt idx="4">
                  <c:v>15.15</c:v>
                </c:pt>
              </c:numCache>
            </c:numRef>
          </c:val>
          <c:extLst>
            <c:ext xmlns:c16="http://schemas.microsoft.com/office/drawing/2014/chart" uri="{C3380CC4-5D6E-409C-BE32-E72D297353CC}">
              <c16:uniqueId val="{00000000-A2BA-4A72-8C3C-4ED02CB87F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39.65</c:v>
                </c:pt>
                <c:pt idx="1">
                  <c:v>38.26</c:v>
                </c:pt>
                <c:pt idx="2">
                  <c:v>39.409999999999997</c:v>
                </c:pt>
                <c:pt idx="3">
                  <c:v>38.97</c:v>
                </c:pt>
                <c:pt idx="4">
                  <c:v>39.01</c:v>
                </c:pt>
              </c:numCache>
            </c:numRef>
          </c:val>
          <c:extLst>
            <c:ext xmlns:c16="http://schemas.microsoft.com/office/drawing/2014/chart" uri="{C3380CC4-5D6E-409C-BE32-E72D297353CC}">
              <c16:uniqueId val="{00000001-A2BA-4A72-8C3C-4ED02CB87F38}"/>
            </c:ext>
          </c:extLst>
        </c:ser>
        <c:dLbls>
          <c:showLegendKey val="0"/>
          <c:showVal val="0"/>
          <c:showCatName val="0"/>
          <c:showSerName val="0"/>
          <c:showPercent val="0"/>
          <c:showBubbleSize val="0"/>
        </c:dLbls>
        <c:gapWidth val="250"/>
        <c:overlap val="100"/>
        <c:axId val="511177792"/>
        <c:axId val="5111754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-4.1399999999999997</c:v>
                </c:pt>
                <c:pt idx="1">
                  <c:v>7.44</c:v>
                </c:pt>
                <c:pt idx="2">
                  <c:v>-2.84</c:v>
                </c:pt>
                <c:pt idx="3">
                  <c:v>-3.48</c:v>
                </c:pt>
                <c:pt idx="4">
                  <c:v>8</c:v>
                </c:pt>
              </c:numCache>
            </c:numRef>
          </c:val>
          <c:smooth val="0"/>
          <c:extLst>
            <c:ext xmlns:c16="http://schemas.microsoft.com/office/drawing/2014/chart" uri="{C3380CC4-5D6E-409C-BE32-E72D297353CC}">
              <c16:uniqueId val="{00000002-A2BA-4A72-8C3C-4ED02CB87F38}"/>
            </c:ext>
          </c:extLst>
        </c:ser>
        <c:dLbls>
          <c:showLegendKey val="0"/>
          <c:showVal val="0"/>
          <c:showCatName val="0"/>
          <c:showSerName val="0"/>
          <c:showPercent val="0"/>
          <c:showBubbleSize val="0"/>
        </c:dLbls>
        <c:marker val="1"/>
        <c:smooth val="0"/>
        <c:axId val="511177792"/>
        <c:axId val="511175440"/>
      </c:lineChart>
      <c:catAx>
        <c:axId val="511177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1175440"/>
        <c:crosses val="autoZero"/>
        <c:auto val="1"/>
        <c:lblAlgn val="ctr"/>
        <c:lblOffset val="100"/>
        <c:tickLblSkip val="1"/>
        <c:tickMarkSkip val="1"/>
        <c:noMultiLvlLbl val="0"/>
      </c:catAx>
      <c:valAx>
        <c:axId val="511175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1177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F1C-46A8-BB84-EDFCA6C169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F1C-46A8-BB84-EDFCA6C1699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F1C-46A8-BB84-EDFCA6C1699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F1C-46A8-BB84-EDFCA6C1699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0.13</c:v>
                </c:pt>
                <c:pt idx="4">
                  <c:v>#N/A</c:v>
                </c:pt>
                <c:pt idx="5">
                  <c:v>0.13</c:v>
                </c:pt>
                <c:pt idx="6">
                  <c:v>#N/A</c:v>
                </c:pt>
                <c:pt idx="7">
                  <c:v>0.09</c:v>
                </c:pt>
                <c:pt idx="8">
                  <c:v>#N/A</c:v>
                </c:pt>
                <c:pt idx="9">
                  <c:v>0.11</c:v>
                </c:pt>
              </c:numCache>
            </c:numRef>
          </c:val>
          <c:extLst>
            <c:ext xmlns:c16="http://schemas.microsoft.com/office/drawing/2014/chart" uri="{C3380CC4-5D6E-409C-BE32-E72D297353CC}">
              <c16:uniqueId val="{00000004-4F1C-46A8-BB84-EDFCA6C16996}"/>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0.16</c:v>
                </c:pt>
                <c:pt idx="2">
                  <c:v>#N/A</c:v>
                </c:pt>
                <c:pt idx="3">
                  <c:v>0.2</c:v>
                </c:pt>
                <c:pt idx="4">
                  <c:v>#N/A</c:v>
                </c:pt>
                <c:pt idx="5">
                  <c:v>0.28000000000000003</c:v>
                </c:pt>
                <c:pt idx="6">
                  <c:v>#N/A</c:v>
                </c:pt>
                <c:pt idx="7">
                  <c:v>0.34</c:v>
                </c:pt>
                <c:pt idx="8">
                  <c:v>#N/A</c:v>
                </c:pt>
                <c:pt idx="9">
                  <c:v>0.37</c:v>
                </c:pt>
              </c:numCache>
            </c:numRef>
          </c:val>
          <c:extLst>
            <c:ext xmlns:c16="http://schemas.microsoft.com/office/drawing/2014/chart" uri="{C3380CC4-5D6E-409C-BE32-E72D297353CC}">
              <c16:uniqueId val="{00000005-4F1C-46A8-BB84-EDFCA6C1699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2.48</c:v>
                </c:pt>
                <c:pt idx="1">
                  <c:v>#N/A</c:v>
                </c:pt>
                <c:pt idx="2">
                  <c:v>#N/A</c:v>
                </c:pt>
                <c:pt idx="3">
                  <c:v>0.75</c:v>
                </c:pt>
                <c:pt idx="4">
                  <c:v>#N/A</c:v>
                </c:pt>
                <c:pt idx="5">
                  <c:v>0.55000000000000004</c:v>
                </c:pt>
                <c:pt idx="6">
                  <c:v>#N/A</c:v>
                </c:pt>
                <c:pt idx="7">
                  <c:v>0.56999999999999995</c:v>
                </c:pt>
                <c:pt idx="8">
                  <c:v>#N/A</c:v>
                </c:pt>
                <c:pt idx="9">
                  <c:v>1.05</c:v>
                </c:pt>
              </c:numCache>
            </c:numRef>
          </c:val>
          <c:extLst>
            <c:ext xmlns:c16="http://schemas.microsoft.com/office/drawing/2014/chart" uri="{C3380CC4-5D6E-409C-BE32-E72D297353CC}">
              <c16:uniqueId val="{00000006-4F1C-46A8-BB84-EDFCA6C1699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1.24</c:v>
                </c:pt>
                <c:pt idx="2">
                  <c:v>#N/A</c:v>
                </c:pt>
                <c:pt idx="3">
                  <c:v>1.49</c:v>
                </c:pt>
                <c:pt idx="4">
                  <c:v>#N/A</c:v>
                </c:pt>
                <c:pt idx="5">
                  <c:v>1.78</c:v>
                </c:pt>
                <c:pt idx="6">
                  <c:v>#N/A</c:v>
                </c:pt>
                <c:pt idx="7">
                  <c:v>1.97</c:v>
                </c:pt>
                <c:pt idx="8">
                  <c:v>#N/A</c:v>
                </c:pt>
                <c:pt idx="9">
                  <c:v>1.7</c:v>
                </c:pt>
              </c:numCache>
            </c:numRef>
          </c:val>
          <c:extLst>
            <c:ext xmlns:c16="http://schemas.microsoft.com/office/drawing/2014/chart" uri="{C3380CC4-5D6E-409C-BE32-E72D297353CC}">
              <c16:uniqueId val="{00000007-4F1C-46A8-BB84-EDFCA6C1699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3.83</c:v>
                </c:pt>
                <c:pt idx="2">
                  <c:v>#N/A</c:v>
                </c:pt>
                <c:pt idx="3">
                  <c:v>4.07</c:v>
                </c:pt>
                <c:pt idx="4">
                  <c:v>#N/A</c:v>
                </c:pt>
                <c:pt idx="5">
                  <c:v>4.2</c:v>
                </c:pt>
                <c:pt idx="6">
                  <c:v>#N/A</c:v>
                </c:pt>
                <c:pt idx="7">
                  <c:v>4.18</c:v>
                </c:pt>
                <c:pt idx="8">
                  <c:v>#N/A</c:v>
                </c:pt>
                <c:pt idx="9">
                  <c:v>4.13</c:v>
                </c:pt>
              </c:numCache>
            </c:numRef>
          </c:val>
          <c:extLst>
            <c:ext xmlns:c16="http://schemas.microsoft.com/office/drawing/2014/chart" uri="{C3380CC4-5D6E-409C-BE32-E72D297353CC}">
              <c16:uniqueId val="{00000008-4F1C-46A8-BB84-EDFCA6C1699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6.04</c:v>
                </c:pt>
                <c:pt idx="2">
                  <c:v>#N/A</c:v>
                </c:pt>
                <c:pt idx="3">
                  <c:v>13.25</c:v>
                </c:pt>
                <c:pt idx="4">
                  <c:v>#N/A</c:v>
                </c:pt>
                <c:pt idx="5">
                  <c:v>10.78</c:v>
                </c:pt>
                <c:pt idx="6">
                  <c:v>#N/A</c:v>
                </c:pt>
                <c:pt idx="7">
                  <c:v>7.16</c:v>
                </c:pt>
                <c:pt idx="8">
                  <c:v>#N/A</c:v>
                </c:pt>
                <c:pt idx="9">
                  <c:v>15.15</c:v>
                </c:pt>
              </c:numCache>
            </c:numRef>
          </c:val>
          <c:extLst>
            <c:ext xmlns:c16="http://schemas.microsoft.com/office/drawing/2014/chart" uri="{C3380CC4-5D6E-409C-BE32-E72D297353CC}">
              <c16:uniqueId val="{00000009-4F1C-46A8-BB84-EDFCA6C16996}"/>
            </c:ext>
          </c:extLst>
        </c:ser>
        <c:dLbls>
          <c:showLegendKey val="0"/>
          <c:showVal val="0"/>
          <c:showCatName val="0"/>
          <c:showSerName val="0"/>
          <c:showPercent val="0"/>
          <c:showBubbleSize val="0"/>
        </c:dLbls>
        <c:gapWidth val="150"/>
        <c:overlap val="100"/>
        <c:axId val="511173088"/>
        <c:axId val="511179752"/>
      </c:barChart>
      <c:catAx>
        <c:axId val="511173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1179752"/>
        <c:crosses val="autoZero"/>
        <c:auto val="1"/>
        <c:lblAlgn val="ctr"/>
        <c:lblOffset val="100"/>
        <c:tickLblSkip val="1"/>
        <c:tickMarkSkip val="1"/>
        <c:noMultiLvlLbl val="0"/>
      </c:catAx>
      <c:valAx>
        <c:axId val="511179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11730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1305</c:v>
                </c:pt>
                <c:pt idx="5">
                  <c:v>1271</c:v>
                </c:pt>
                <c:pt idx="8">
                  <c:v>1271</c:v>
                </c:pt>
                <c:pt idx="11">
                  <c:v>1299</c:v>
                </c:pt>
                <c:pt idx="14">
                  <c:v>1306</c:v>
                </c:pt>
              </c:numCache>
            </c:numRef>
          </c:val>
          <c:extLst>
            <c:ext xmlns:c16="http://schemas.microsoft.com/office/drawing/2014/chart" uri="{C3380CC4-5D6E-409C-BE32-E72D297353CC}">
              <c16:uniqueId val="{00000000-5876-4635-A79F-7054BFE803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876-4635-A79F-7054BFE803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876-4635-A79F-7054BFE803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8</c:v>
                </c:pt>
                <c:pt idx="6">
                  <c:v>5</c:v>
                </c:pt>
                <c:pt idx="9">
                  <c:v>2</c:v>
                </c:pt>
                <c:pt idx="12">
                  <c:v>2</c:v>
                </c:pt>
              </c:numCache>
            </c:numRef>
          </c:val>
          <c:extLst>
            <c:ext xmlns:c16="http://schemas.microsoft.com/office/drawing/2014/chart" uri="{C3380CC4-5D6E-409C-BE32-E72D297353CC}">
              <c16:uniqueId val="{00000003-5876-4635-A79F-7054BFE803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208</c:v>
                </c:pt>
                <c:pt idx="3">
                  <c:v>216</c:v>
                </c:pt>
                <c:pt idx="6">
                  <c:v>228</c:v>
                </c:pt>
                <c:pt idx="9">
                  <c:v>228</c:v>
                </c:pt>
                <c:pt idx="12">
                  <c:v>242</c:v>
                </c:pt>
              </c:numCache>
            </c:numRef>
          </c:val>
          <c:extLst>
            <c:ext xmlns:c16="http://schemas.microsoft.com/office/drawing/2014/chart" uri="{C3380CC4-5D6E-409C-BE32-E72D297353CC}">
              <c16:uniqueId val="{00000004-5876-4635-A79F-7054BFE803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76-4635-A79F-7054BFE803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76-4635-A79F-7054BFE803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1607</c:v>
                </c:pt>
                <c:pt idx="3">
                  <c:v>1640</c:v>
                </c:pt>
                <c:pt idx="6">
                  <c:v>1675</c:v>
                </c:pt>
                <c:pt idx="9">
                  <c:v>1770</c:v>
                </c:pt>
                <c:pt idx="12">
                  <c:v>1774</c:v>
                </c:pt>
              </c:numCache>
            </c:numRef>
          </c:val>
          <c:extLst>
            <c:ext xmlns:c16="http://schemas.microsoft.com/office/drawing/2014/chart" uri="{C3380CC4-5D6E-409C-BE32-E72D297353CC}">
              <c16:uniqueId val="{00000007-5876-4635-A79F-7054BFE803DC}"/>
            </c:ext>
          </c:extLst>
        </c:ser>
        <c:dLbls>
          <c:showLegendKey val="0"/>
          <c:showVal val="0"/>
          <c:showCatName val="0"/>
          <c:showSerName val="0"/>
          <c:showPercent val="0"/>
          <c:showBubbleSize val="0"/>
        </c:dLbls>
        <c:gapWidth val="100"/>
        <c:overlap val="100"/>
        <c:axId val="511180144"/>
        <c:axId val="5111781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518</c:v>
                </c:pt>
                <c:pt idx="2">
                  <c:v>#N/A</c:v>
                </c:pt>
                <c:pt idx="3">
                  <c:v>#N/A</c:v>
                </c:pt>
                <c:pt idx="4">
                  <c:v>593</c:v>
                </c:pt>
                <c:pt idx="5">
                  <c:v>#N/A</c:v>
                </c:pt>
                <c:pt idx="6">
                  <c:v>#N/A</c:v>
                </c:pt>
                <c:pt idx="7">
                  <c:v>637</c:v>
                </c:pt>
                <c:pt idx="8">
                  <c:v>#N/A</c:v>
                </c:pt>
                <c:pt idx="9">
                  <c:v>#N/A</c:v>
                </c:pt>
                <c:pt idx="10">
                  <c:v>701</c:v>
                </c:pt>
                <c:pt idx="11">
                  <c:v>#N/A</c:v>
                </c:pt>
                <c:pt idx="12">
                  <c:v>#N/A</c:v>
                </c:pt>
                <c:pt idx="13">
                  <c:v>712</c:v>
                </c:pt>
                <c:pt idx="14">
                  <c:v>#N/A</c:v>
                </c:pt>
              </c:numCache>
            </c:numRef>
          </c:val>
          <c:smooth val="0"/>
          <c:extLst>
            <c:ext xmlns:c16="http://schemas.microsoft.com/office/drawing/2014/chart" uri="{C3380CC4-5D6E-409C-BE32-E72D297353CC}">
              <c16:uniqueId val="{00000008-5876-4635-A79F-7054BFE803DC}"/>
            </c:ext>
          </c:extLst>
        </c:ser>
        <c:dLbls>
          <c:showLegendKey val="0"/>
          <c:showVal val="0"/>
          <c:showCatName val="0"/>
          <c:showSerName val="0"/>
          <c:showPercent val="0"/>
          <c:showBubbleSize val="0"/>
        </c:dLbls>
        <c:marker val="1"/>
        <c:smooth val="0"/>
        <c:axId val="511180144"/>
        <c:axId val="511178184"/>
      </c:lineChart>
      <c:catAx>
        <c:axId val="511180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1178184"/>
        <c:crosses val="autoZero"/>
        <c:auto val="1"/>
        <c:lblAlgn val="ctr"/>
        <c:lblOffset val="100"/>
        <c:tickLblSkip val="1"/>
        <c:tickMarkSkip val="1"/>
        <c:noMultiLvlLbl val="0"/>
      </c:catAx>
      <c:valAx>
        <c:axId val="511178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1180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16149</c:v>
                </c:pt>
                <c:pt idx="5">
                  <c:v>17040</c:v>
                </c:pt>
                <c:pt idx="8">
                  <c:v>16840</c:v>
                </c:pt>
                <c:pt idx="11">
                  <c:v>15930</c:v>
                </c:pt>
                <c:pt idx="14">
                  <c:v>15235</c:v>
                </c:pt>
              </c:numCache>
            </c:numRef>
          </c:val>
          <c:extLst>
            <c:ext xmlns:c16="http://schemas.microsoft.com/office/drawing/2014/chart" uri="{C3380CC4-5D6E-409C-BE32-E72D297353CC}">
              <c16:uniqueId val="{00000000-9C3E-4C9C-9818-3BBFC6313B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93</c:v>
                </c:pt>
                <c:pt idx="5">
                  <c:v>62</c:v>
                </c:pt>
                <c:pt idx="8">
                  <c:v>34</c:v>
                </c:pt>
                <c:pt idx="11">
                  <c:v>22</c:v>
                </c:pt>
                <c:pt idx="14">
                  <c:v>11</c:v>
                </c:pt>
              </c:numCache>
            </c:numRef>
          </c:val>
          <c:extLst>
            <c:ext xmlns:c16="http://schemas.microsoft.com/office/drawing/2014/chart" uri="{C3380CC4-5D6E-409C-BE32-E72D297353CC}">
              <c16:uniqueId val="{00000001-9C3E-4C9C-9818-3BBFC6313B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11781</c:v>
                </c:pt>
                <c:pt idx="5">
                  <c:v>11964</c:v>
                </c:pt>
                <c:pt idx="8">
                  <c:v>12600</c:v>
                </c:pt>
                <c:pt idx="11">
                  <c:v>13059</c:v>
                </c:pt>
                <c:pt idx="14">
                  <c:v>13738</c:v>
                </c:pt>
              </c:numCache>
            </c:numRef>
          </c:val>
          <c:extLst>
            <c:ext xmlns:c16="http://schemas.microsoft.com/office/drawing/2014/chart" uri="{C3380CC4-5D6E-409C-BE32-E72D297353CC}">
              <c16:uniqueId val="{00000002-9C3E-4C9C-9818-3BBFC6313B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3E-4C9C-9818-3BBFC6313B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C3E-4C9C-9818-3BBFC6313B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3E-4C9C-9818-3BBFC6313B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2053</c:v>
                </c:pt>
                <c:pt idx="3">
                  <c:v>1991</c:v>
                </c:pt>
                <c:pt idx="6">
                  <c:v>1976</c:v>
                </c:pt>
                <c:pt idx="9">
                  <c:v>1940</c:v>
                </c:pt>
                <c:pt idx="12">
                  <c:v>1937</c:v>
                </c:pt>
              </c:numCache>
            </c:numRef>
          </c:val>
          <c:extLst>
            <c:ext xmlns:c16="http://schemas.microsoft.com/office/drawing/2014/chart" uri="{C3380CC4-5D6E-409C-BE32-E72D297353CC}">
              <c16:uniqueId val="{00000006-9C3E-4C9C-9818-3BBFC6313B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c:v>
                </c:pt>
                <c:pt idx="3">
                  <c:v>12</c:v>
                </c:pt>
                <c:pt idx="6">
                  <c:v>6</c:v>
                </c:pt>
                <c:pt idx="9">
                  <c:v>9</c:v>
                </c:pt>
                <c:pt idx="12">
                  <c:v>10</c:v>
                </c:pt>
              </c:numCache>
            </c:numRef>
          </c:val>
          <c:extLst>
            <c:ext xmlns:c16="http://schemas.microsoft.com/office/drawing/2014/chart" uri="{C3380CC4-5D6E-409C-BE32-E72D297353CC}">
              <c16:uniqueId val="{00000007-9C3E-4C9C-9818-3BBFC6313B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3756</c:v>
                </c:pt>
                <c:pt idx="3">
                  <c:v>3923</c:v>
                </c:pt>
                <c:pt idx="6">
                  <c:v>4058</c:v>
                </c:pt>
                <c:pt idx="9">
                  <c:v>4155</c:v>
                </c:pt>
                <c:pt idx="12">
                  <c:v>4132</c:v>
                </c:pt>
              </c:numCache>
            </c:numRef>
          </c:val>
          <c:extLst>
            <c:ext xmlns:c16="http://schemas.microsoft.com/office/drawing/2014/chart" uri="{C3380CC4-5D6E-409C-BE32-E72D297353CC}">
              <c16:uniqueId val="{00000008-9C3E-4C9C-9818-3BBFC6313B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C3E-4C9C-9818-3BBFC6313B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20435</c:v>
                </c:pt>
                <c:pt idx="3">
                  <c:v>22395</c:v>
                </c:pt>
                <c:pt idx="6">
                  <c:v>21763</c:v>
                </c:pt>
                <c:pt idx="9">
                  <c:v>21202</c:v>
                </c:pt>
                <c:pt idx="12">
                  <c:v>20234</c:v>
                </c:pt>
              </c:numCache>
            </c:numRef>
          </c:val>
          <c:extLst>
            <c:ext xmlns:c16="http://schemas.microsoft.com/office/drawing/2014/chart" uri="{C3380CC4-5D6E-409C-BE32-E72D297353CC}">
              <c16:uniqueId val="{0000000A-9C3E-4C9C-9818-3BBFC6313BC0}"/>
            </c:ext>
          </c:extLst>
        </c:ser>
        <c:dLbls>
          <c:showLegendKey val="0"/>
          <c:showVal val="0"/>
          <c:showCatName val="0"/>
          <c:showSerName val="0"/>
          <c:showPercent val="0"/>
          <c:showBubbleSize val="0"/>
        </c:dLbls>
        <c:gapWidth val="100"/>
        <c:overlap val="100"/>
        <c:axId val="522341112"/>
        <c:axId val="5223403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C3E-4C9C-9818-3BBFC6313BC0}"/>
            </c:ext>
          </c:extLst>
        </c:ser>
        <c:dLbls>
          <c:showLegendKey val="0"/>
          <c:showVal val="0"/>
          <c:showCatName val="0"/>
          <c:showSerName val="0"/>
          <c:showPercent val="0"/>
          <c:showBubbleSize val="0"/>
        </c:dLbls>
        <c:marker val="1"/>
        <c:smooth val="0"/>
        <c:axId val="522341112"/>
        <c:axId val="522340328"/>
      </c:lineChart>
      <c:catAx>
        <c:axId val="522341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22340328"/>
        <c:crosses val="autoZero"/>
        <c:auto val="1"/>
        <c:lblAlgn val="ctr"/>
        <c:lblOffset val="100"/>
        <c:tickLblSkip val="1"/>
        <c:tickMarkSkip val="1"/>
        <c:noMultiLvlLbl val="0"/>
      </c:catAx>
      <c:valAx>
        <c:axId val="522340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2341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3624</c:v>
                </c:pt>
                <c:pt idx="1">
                  <c:v>3625</c:v>
                </c:pt>
                <c:pt idx="2">
                  <c:v>3627</c:v>
                </c:pt>
              </c:numCache>
            </c:numRef>
          </c:val>
          <c:extLst>
            <c:ext xmlns:c16="http://schemas.microsoft.com/office/drawing/2014/chart" uri="{C3380CC4-5D6E-409C-BE32-E72D297353CC}">
              <c16:uniqueId val="{00000000-722C-45A4-8F55-E215527833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382</c:v>
                </c:pt>
                <c:pt idx="1">
                  <c:v>382</c:v>
                </c:pt>
                <c:pt idx="2">
                  <c:v>440</c:v>
                </c:pt>
              </c:numCache>
            </c:numRef>
          </c:val>
          <c:extLst>
            <c:ext xmlns:c16="http://schemas.microsoft.com/office/drawing/2014/chart" uri="{C3380CC4-5D6E-409C-BE32-E72D297353CC}">
              <c16:uniqueId val="{00000001-722C-45A4-8F55-E215527833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9889</c:v>
                </c:pt>
                <c:pt idx="1">
                  <c:v>10346</c:v>
                </c:pt>
                <c:pt idx="2">
                  <c:v>10966</c:v>
                </c:pt>
              </c:numCache>
            </c:numRef>
          </c:val>
          <c:extLst>
            <c:ext xmlns:c16="http://schemas.microsoft.com/office/drawing/2014/chart" uri="{C3380CC4-5D6E-409C-BE32-E72D297353CC}">
              <c16:uniqueId val="{00000002-722C-45A4-8F55-E2155278333F}"/>
            </c:ext>
          </c:extLst>
        </c:ser>
        <c:dLbls>
          <c:showLegendKey val="0"/>
          <c:showVal val="0"/>
          <c:showCatName val="0"/>
          <c:showSerName val="0"/>
          <c:showPercent val="0"/>
          <c:showBubbleSize val="0"/>
        </c:dLbls>
        <c:gapWidth val="120"/>
        <c:overlap val="100"/>
        <c:axId val="522343856"/>
        <c:axId val="522339936"/>
      </c:barChart>
      <c:catAx>
        <c:axId val="522343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2339936"/>
        <c:crosses val="autoZero"/>
        <c:auto val="1"/>
        <c:lblAlgn val="ctr"/>
        <c:lblOffset val="100"/>
        <c:tickLblSkip val="1"/>
        <c:tickMarkSkip val="1"/>
        <c:noMultiLvlLbl val="0"/>
      </c:catAx>
      <c:valAx>
        <c:axId val="5223399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22343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年度の実質公債費比率の分子のうち、元利償還金が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百万円増加、また、下水道事業会計における地方債償還の財源に充てた繰入金の増加により、公営企業債の元利償還金に対する繰入金が</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百万円増加している。</a:t>
          </a:r>
        </a:p>
        <a:p>
          <a:r>
            <a:rPr kumimoji="1" lang="ja-JP" altLang="en-US" sz="1400">
              <a:latin typeface="ＭＳ ゴシック" pitchFamily="49" charset="-128"/>
              <a:ea typeface="ＭＳ ゴシック" pitchFamily="49" charset="-128"/>
            </a:rPr>
            <a:t>新庁舎や再編小学校など大型建設事業に取り組んできた結果、今後も元利償還金の増加が見込まれる。</a:t>
          </a:r>
        </a:p>
        <a:p>
          <a:r>
            <a:rPr kumimoji="1" lang="ja-JP" altLang="en-US" sz="1400">
              <a:latin typeface="ＭＳ ゴシック" pitchFamily="49" charset="-128"/>
              <a:ea typeface="ＭＳ ゴシック" pitchFamily="49" charset="-128"/>
            </a:rPr>
            <a:t>今後も財源手立てを工夫し、地方債の発行抑制に努めるとともに、計画的に事業を推進し、償還額の平準化及び実質公債費比率の上昇を抑制していく。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将来負担比率の分子は、前年対比で</a:t>
          </a:r>
          <a:r>
            <a:rPr kumimoji="1" lang="en-US" altLang="ja-JP" sz="1400">
              <a:latin typeface="ＭＳ ゴシック" pitchFamily="49" charset="-128"/>
              <a:ea typeface="ＭＳ ゴシック" pitchFamily="49" charset="-128"/>
            </a:rPr>
            <a:t>965</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再編小学校建設事業など大型公共事業の完了に伴い、地方債の新規発行額が償還額を下回ったことにより、現在高が</a:t>
          </a:r>
          <a:r>
            <a:rPr kumimoji="1" lang="en-US" altLang="ja-JP" sz="1400">
              <a:latin typeface="ＭＳ ゴシック" pitchFamily="49" charset="-128"/>
              <a:ea typeface="ＭＳ ゴシック" pitchFamily="49" charset="-128"/>
            </a:rPr>
            <a:t>968</a:t>
          </a:r>
          <a:r>
            <a:rPr kumimoji="1" lang="ja-JP" altLang="en-US" sz="1400">
              <a:latin typeface="ＭＳ ゴシック" pitchFamily="49" charset="-128"/>
              <a:ea typeface="ＭＳ ゴシック" pitchFamily="49" charset="-128"/>
            </a:rPr>
            <a:t>百万円減少したことが主な要因である。</a:t>
          </a:r>
        </a:p>
        <a:p>
          <a:r>
            <a:rPr kumimoji="1" lang="ja-JP" altLang="en-US" sz="1400">
              <a:latin typeface="ＭＳ ゴシック" pitchFamily="49" charset="-128"/>
              <a:ea typeface="ＭＳ ゴシック" pitchFamily="49" charset="-128"/>
            </a:rPr>
            <a:t>今後とも財源手立てを工夫し、地方債の発行抑制に努めるとともに、歳入を確保し、年次的に基金に積み立てることで、将来負担比率の抑制に努める。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福岡県宮若市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億円、輝くふるさと応援基金に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億円を積み立てた。一方、ふるさと納税関連経費やふるさと納税を活用した事業を実施するため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本市においては築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年以上経過した施設が全体の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割を占めており、今後は施設の老朽化対策や更新等に多額の費用が必要となることから、将来的な財政需要を踏まえ、特定目的の施設整備等基金に重点的に積み立てを行っていく。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施設整備等基金：庁舎及び公共施設の整備又は維持管理等の財源に充てるため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地域振興基金：豊かで住みよい活力ある地域づくりを目指し、地域振興に資する事業に充てるため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かんがい施設維持管理費基金：市が管理するかんがい施設の恒久的維持管理に充てるため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輝くふるさと応援基金：市のまちづくりに賛同する人々からの寄附金を財源として、寄附者のまちづくりに対する意向を反映した事業に充てるため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施設整備等基金：将来的な施設の老朽化対策や更新等に備え、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輝くふるさと応援基金：ふるさと納税による寄附額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億円を積み立てるとともに、ふるさと納税関連経費やふるさと納税を活用した事業を実施するため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施設整備等基金：本市においては築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年以上経過した施設が全体の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割を占めており、今後は施設の老朽化対策や更新等に多額の費用が必要となることから、将来的な財政需要を踏まえ、特定目的の施設整備等基金に重点的に積み立てを行っていく。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基金の運用に伴う運用収益を積立て。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月の合併後、合併算定替の適用期限終了への備えとして財政調整基金への積立てを行ってきた結果、基金残高は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億円となったことから、現行の水準を維持しつつ、今後は基金の運用収益を年次的に積み立てていく。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普通交付税の追加交付による臨時財政対策債償還基金費分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憶円を積立て。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普通交付税の臨時財政対策債償還基金費分の積立と取り崩しを行う予定。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また、基金の運用収益を年次的に積み立てていく。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26,092
25,197
139.99
19,311,814
17,793,155
1,408,845
9,298,553
20,234,022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本市は、トヨタ自動車九州㈱をはじめとした自動車関連企業が集積していることから、類似団体や全国・県平均に比べ高い値を示している。</a:t>
          </a:r>
        </a:p>
        <a:p>
          <a:r>
            <a:rPr kumimoji="1" lang="ja-JP" altLang="en-US" sz="1300">
              <a:latin typeface="ＭＳ Ｐゴシック" panose="020B0600070205080204" pitchFamily="50" charset="-128"/>
              <a:ea typeface="ＭＳ Ｐゴシック" panose="020B0600070205080204" pitchFamily="50" charset="-128"/>
            </a:rPr>
            <a:t>しかしながら、企業業績に大きく影響を受ける財政構造となっていることから、歳入に見合った適正な歳出規模を目指すとともに、新たな企業誘致や定住促進施策による税収増を図り、財政基盤の強化に努める。な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年度の財政力指数は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ポイント減少しているが、これは自動車関連企業の収益悪化に伴い、令和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年度の法人市民税が減少したことが主な要因である。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66675</xdr:rowOff>
    </xdr:from>
    <xdr:to>
      <xdr:col>23</xdr:col>
      <xdr:colOff>133350</xdr:colOff>
      <xdr:row>40</xdr:row>
      <xdr:rowOff>106892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2467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66675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66675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66675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72619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15875</xdr:rowOff>
    </xdr:from>
    <xdr:to>
      <xdr:col>19</xdr:col>
      <xdr:colOff>184150</xdr:colOff>
      <xdr:row>40</xdr:row>
      <xdr:rowOff>117475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127652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15875</xdr:rowOff>
    </xdr:from>
    <xdr:to>
      <xdr:col>11</xdr:col>
      <xdr:colOff>82550</xdr:colOff>
      <xdr:row>40</xdr:row>
      <xdr:rowOff>117475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年度は、自動車関連企業の増益に伴う法人市民税の増加（</a:t>
          </a:r>
          <a:r>
            <a:rPr kumimoji="1" lang="en-US" altLang="ja-JP" sz="1300">
              <a:latin typeface="ＭＳ Ｐゴシック" panose="020B0600070205080204" pitchFamily="50" charset="-128"/>
              <a:ea typeface="ＭＳ Ｐゴシック" panose="020B0600070205080204" pitchFamily="50" charset="-128"/>
            </a:rPr>
            <a:t>+1,247</a:t>
          </a:r>
          <a:r>
            <a:rPr kumimoji="1" lang="ja-JP" altLang="en-US" sz="1300">
              <a:latin typeface="ＭＳ Ｐゴシック" panose="020B0600070205080204" pitchFamily="50" charset="-128"/>
              <a:ea typeface="ＭＳ Ｐゴシック" panose="020B0600070205080204" pitchFamily="50" charset="-128"/>
            </a:rPr>
            <a:t>百万円）や普通交付税の増加（</a:t>
          </a:r>
          <a:r>
            <a:rPr kumimoji="1" lang="en-US" altLang="ja-JP" sz="1300">
              <a:latin typeface="ＭＳ Ｐゴシック" panose="020B0600070205080204" pitchFamily="50" charset="-128"/>
              <a:ea typeface="ＭＳ Ｐゴシック" panose="020B0600070205080204" pitchFamily="50" charset="-128"/>
            </a:rPr>
            <a:t>+512</a:t>
          </a:r>
          <a:r>
            <a:rPr kumimoji="1" lang="ja-JP" altLang="en-US" sz="1300">
              <a:latin typeface="ＭＳ Ｐゴシック" panose="020B0600070205080204" pitchFamily="50" charset="-128"/>
              <a:ea typeface="ＭＳ Ｐゴシック" panose="020B0600070205080204" pitchFamily="50" charset="-128"/>
            </a:rPr>
            <a:t>百万円）により、経常収支比率は昨年度と比較して大幅に（△</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ポイント）改善した。令和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は、自動車関連企業の収益悪化により法人市民税が再び減少に転じる見込みであることから、引き続き行財政改革実施計画第四次集中改革プランに基づき、企業誘致の推進や滞納対策の強化による税収の増加など自主財源の確保に取り組むとともに、事務事業の優先度を点検し、役割を終えた事業について計画的に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148590</xdr:rowOff>
    </xdr:from>
    <xdr:to>
      <xdr:col>23</xdr:col>
      <xdr:colOff>133350</xdr:colOff>
      <xdr:row>64</xdr:row>
      <xdr:rowOff>119804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64140"/>
          <a:ext cx="838200" cy="82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130387</xdr:rowOff>
    </xdr:from>
    <xdr:to>
      <xdr:col>19</xdr:col>
      <xdr:colOff>133350</xdr:colOff>
      <xdr:row>64</xdr:row>
      <xdr:rowOff>119804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3173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63</xdr:row>
      <xdr:rowOff>130387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53700"/>
          <a:ext cx="889000" cy="37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62</xdr:row>
      <xdr:rowOff>116840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5370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58860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97790</xdr:rowOff>
    </xdr:from>
    <xdr:to>
      <xdr:col>23</xdr:col>
      <xdr:colOff>184150</xdr:colOff>
      <xdr:row>60</xdr:row>
      <xdr:rowOff>27940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19067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34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69004</xdr:rowOff>
    </xdr:from>
    <xdr:to>
      <xdr:col>19</xdr:col>
      <xdr:colOff>184150</xdr:colOff>
      <xdr:row>64</xdr:row>
      <xdr:rowOff>170604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155381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2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79587</xdr:rowOff>
    </xdr:from>
    <xdr:to>
      <xdr:col>15</xdr:col>
      <xdr:colOff>133350</xdr:colOff>
      <xdr:row>64</xdr:row>
      <xdr:rowOff>9737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人事院勧告により若手職員を中心とした給与の大幅な増額改定や職員数の増加により人件費は増加、また物価高騰の影響による委託料等の増加により、物件費も増加しており、人口１人当たりは昨年度から</a:t>
          </a:r>
          <a:r>
            <a:rPr kumimoji="1" lang="en-US" altLang="ja-JP" sz="1300">
              <a:latin typeface="ＭＳ Ｐゴシック" panose="020B0600070205080204" pitchFamily="50" charset="-128"/>
              <a:ea typeface="ＭＳ Ｐゴシック" panose="020B0600070205080204" pitchFamily="50" charset="-128"/>
            </a:rPr>
            <a:t>17,375</a:t>
          </a:r>
          <a:r>
            <a:rPr kumimoji="1" lang="ja-JP" altLang="en-US" sz="1300">
              <a:latin typeface="ＭＳ Ｐゴシック" panose="020B0600070205080204" pitchFamily="50" charset="-128"/>
              <a:ea typeface="ＭＳ Ｐゴシック" panose="020B0600070205080204" pitchFamily="50" charset="-128"/>
            </a:rPr>
            <a:t>円増加しており、今後も増加していくことが見込まれる。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このため、行財政改革の推進により、適正な職員の定員管理の推進、需用費や維持管理費等の経常的な物件費の削減に取り組んでいく。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35213</xdr:rowOff>
    </xdr:from>
    <xdr:to>
      <xdr:col>23</xdr:col>
      <xdr:colOff>133350</xdr:colOff>
      <xdr:row>83</xdr:row>
      <xdr:rowOff>119066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65563"/>
          <a:ext cx="838200" cy="8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35213</xdr:rowOff>
    </xdr:from>
    <xdr:to>
      <xdr:col>19</xdr:col>
      <xdr:colOff>133350</xdr:colOff>
      <xdr:row>83</xdr:row>
      <xdr:rowOff>46076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65563"/>
          <a:ext cx="889000" cy="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8786</xdr:rowOff>
    </xdr:from>
    <xdr:to>
      <xdr:col>15</xdr:col>
      <xdr:colOff>82550</xdr:colOff>
      <xdr:row>83</xdr:row>
      <xdr:rowOff>46076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39136"/>
          <a:ext cx="889000" cy="3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115374</xdr:rowOff>
    </xdr:from>
    <xdr:to>
      <xdr:col>11</xdr:col>
      <xdr:colOff>31750</xdr:colOff>
      <xdr:row>83</xdr:row>
      <xdr:rowOff>8786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74274"/>
          <a:ext cx="889000" cy="6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58609</xdr:rowOff>
    </xdr:from>
    <xdr:to>
      <xdr:col>7</xdr:col>
      <xdr:colOff>31750</xdr:colOff>
      <xdr:row>83</xdr:row>
      <xdr:rowOff>160209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8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144986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7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68266</xdr:rowOff>
    </xdr:from>
    <xdr:to>
      <xdr:col>23</xdr:col>
      <xdr:colOff>184150</xdr:colOff>
      <xdr:row>83</xdr:row>
      <xdr:rowOff>169866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9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84793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4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155863</xdr:rowOff>
    </xdr:from>
    <xdr:to>
      <xdr:col>19</xdr:col>
      <xdr:colOff>184150</xdr:colOff>
      <xdr:row>83</xdr:row>
      <xdr:rowOff>86013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1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70790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01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166726</xdr:rowOff>
    </xdr:from>
    <xdr:to>
      <xdr:col>15</xdr:col>
      <xdr:colOff>133350</xdr:colOff>
      <xdr:row>83</xdr:row>
      <xdr:rowOff>96876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2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81653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12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129436</xdr:rowOff>
    </xdr:from>
    <xdr:to>
      <xdr:col>11</xdr:col>
      <xdr:colOff>82550</xdr:colOff>
      <xdr:row>83</xdr:row>
      <xdr:rowOff>59586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8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44363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7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64574</xdr:rowOff>
    </xdr:from>
    <xdr:to>
      <xdr:col>7</xdr:col>
      <xdr:colOff>31750</xdr:colOff>
      <xdr:row>82</xdr:row>
      <xdr:rowOff>166174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2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4901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9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前年度と比較してラスパイレス指数が</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増加している要因は、採用・退職による変動及び経験年数階層の変動によるものと考えられる。高齢層職員の昇給抑制の見直しが遅れており、類似団体平均を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上回っているため、引き続き給与の適正化に努めていく。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136071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1182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67129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945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49893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7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87</xdr:row>
      <xdr:rowOff>154214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77357"/>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定員管理については、「第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次定員適正化計画」において令和７年度までに</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人削減を目標としており、令和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日現在で目標職員数に対して</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名少ない状況である。職員の年齢構成の偏在が拡大している状況が見受けられるため、本計画に基づいた計画的な採用を通じて、適正な定員管理及び年齢構成の平準化に取り組む必要がある。また、類似団体と比較しても</a:t>
          </a:r>
          <a:r>
            <a:rPr kumimoji="1" lang="en-US" altLang="ja-JP" sz="1300">
              <a:latin typeface="ＭＳ Ｐゴシック" panose="020B0600070205080204" pitchFamily="50" charset="-128"/>
              <a:ea typeface="ＭＳ Ｐゴシック" panose="020B0600070205080204" pitchFamily="50" charset="-128"/>
            </a:rPr>
            <a:t>0.81</a:t>
          </a:r>
          <a:r>
            <a:rPr kumimoji="1" lang="ja-JP" altLang="en-US" sz="1300">
              <a:latin typeface="ＭＳ Ｐゴシック" panose="020B0600070205080204" pitchFamily="50" charset="-128"/>
              <a:ea typeface="ＭＳ Ｐゴシック" panose="020B0600070205080204" pitchFamily="50" charset="-128"/>
            </a:rPr>
            <a:t>人少なく、今後も定員適正化計画を基に、年齢構成等を考慮した計画的な採用の実施に取り組んでいく。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52736</xdr:rowOff>
    </xdr:from>
    <xdr:to>
      <xdr:col>81</xdr:col>
      <xdr:colOff>44450</xdr:colOff>
      <xdr:row>61</xdr:row>
      <xdr:rowOff>90654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11186"/>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49288</xdr:rowOff>
    </xdr:from>
    <xdr:to>
      <xdr:col>77</xdr:col>
      <xdr:colOff>44450</xdr:colOff>
      <xdr:row>61</xdr:row>
      <xdr:rowOff>52736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07738"/>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49288</xdr:rowOff>
    </xdr:from>
    <xdr:to>
      <xdr:col>72</xdr:col>
      <xdr:colOff>203200</xdr:colOff>
      <xdr:row>61</xdr:row>
      <xdr:rowOff>67673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507738"/>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55033</xdr:rowOff>
    </xdr:from>
    <xdr:to>
      <xdr:col>68</xdr:col>
      <xdr:colOff>152400</xdr:colOff>
      <xdr:row>61</xdr:row>
      <xdr:rowOff>67673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13483"/>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86723</xdr:rowOff>
    </xdr:from>
    <xdr:to>
      <xdr:col>64</xdr:col>
      <xdr:colOff>152400</xdr:colOff>
      <xdr:row>63</xdr:row>
      <xdr:rowOff>16873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1650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0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39854</xdr:rowOff>
    </xdr:from>
    <xdr:to>
      <xdr:col>81</xdr:col>
      <xdr:colOff>95250</xdr:colOff>
      <xdr:row>61</xdr:row>
      <xdr:rowOff>141454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9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56381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4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1936</xdr:rowOff>
    </xdr:from>
    <xdr:to>
      <xdr:col>77</xdr:col>
      <xdr:colOff>95250</xdr:colOff>
      <xdr:row>61</xdr:row>
      <xdr:rowOff>103536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6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113713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29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169938</xdr:rowOff>
    </xdr:from>
    <xdr:to>
      <xdr:col>73</xdr:col>
      <xdr:colOff>44450</xdr:colOff>
      <xdr:row>61</xdr:row>
      <xdr:rowOff>100088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5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110265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2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16873</xdr:rowOff>
    </xdr:from>
    <xdr:to>
      <xdr:col>68</xdr:col>
      <xdr:colOff>203200</xdr:colOff>
      <xdr:row>61</xdr:row>
      <xdr:rowOff>118473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128650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4233</xdr:rowOff>
    </xdr:from>
    <xdr:to>
      <xdr:col>64</xdr:col>
      <xdr:colOff>152400</xdr:colOff>
      <xdr:row>61</xdr:row>
      <xdr:rowOff>105833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116010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年度においては、元利償還金が増加したことにより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％となったが、類似団体平均の</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％は下回っている。新庁舎や再編小学校等の建設に伴う地方債の償還など、今後も元利償還金は増加していく見込みであるため、第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次宮若市総合計画に基づき計画的に事業を実施するとともに、新規発行の地方債を抑制し実質公債費比率の上昇を抑制していく。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150989</xdr:rowOff>
    </xdr:from>
    <xdr:to>
      <xdr:col>81</xdr:col>
      <xdr:colOff>44450</xdr:colOff>
      <xdr:row>40</xdr:row>
      <xdr:rowOff>59972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83753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150989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4370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134761</xdr:rowOff>
    </xdr:from>
    <xdr:to>
      <xdr:col>72</xdr:col>
      <xdr:colOff>203200</xdr:colOff>
      <xdr:row>39</xdr:row>
      <xdr:rowOff>57150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498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54328</xdr:rowOff>
    </xdr:from>
    <xdr:to>
      <xdr:col>68</xdr:col>
      <xdr:colOff>152400</xdr:colOff>
      <xdr:row>38</xdr:row>
      <xdr:rowOff>134761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5694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103011</xdr:rowOff>
    </xdr:from>
    <xdr:to>
      <xdr:col>64</xdr:col>
      <xdr:colOff>152400</xdr:colOff>
      <xdr:row>41</xdr:row>
      <xdr:rowOff>33161</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17938</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25699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1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100189</xdr:rowOff>
    </xdr:from>
    <xdr:to>
      <xdr:col>77</xdr:col>
      <xdr:colOff>95250</xdr:colOff>
      <xdr:row>40</xdr:row>
      <xdr:rowOff>30339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40516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83961</xdr:rowOff>
    </xdr:from>
    <xdr:to>
      <xdr:col>68</xdr:col>
      <xdr:colOff>203200</xdr:colOff>
      <xdr:row>39</xdr:row>
      <xdr:rowOff>14111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24288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3528</xdr:rowOff>
    </xdr:from>
    <xdr:to>
      <xdr:col>64</xdr:col>
      <xdr:colOff>152400</xdr:colOff>
      <xdr:row>38</xdr:row>
      <xdr:rowOff>105128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115305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2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度以降、充当可能財源が将来負担額を上回っており、将来負担比率は発生していない。これは、財政調整基金や施設整備等基金等への積立てによる充当可能基金の増加や団塊世代の退職により退職手当負担見込額が減少していることが主な要因である。</a:t>
          </a:r>
        </a:p>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月の合併以降、新庁舎や図書館、小中学校の再編等の新市の基盤整備に取り組んだ結果、地方債現在高が高水準にあり、指標の悪化が懸念されることから、引き続き、第</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次宮若市総合計画に基づき計画的に事業を実施するとともに、行財政改革を推進し、将来負担比率の抑制に努める。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28829</xdr:rowOff>
    </xdr:from>
    <xdr:to>
      <xdr:col>64</xdr:col>
      <xdr:colOff>152400</xdr:colOff>
      <xdr:row>15</xdr:row>
      <xdr:rowOff>130429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140606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26,092
25,197
139.99
19,311,814
17,793,155
1,408,845
9,298,553
20,234,022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人件費は、類似団体と比べて</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％下回っている。前年度より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％減少しているが、これは分母である歳入が増加したことが要因であり、人件費自体としては、人事院勧告による給与の増額改定及び職員数の増加により増加傾向にある。</a:t>
          </a:r>
        </a:p>
        <a:p>
          <a:r>
            <a:rPr kumimoji="1" lang="ja-JP" altLang="en-US" sz="1300">
              <a:latin typeface="ＭＳ Ｐゴシック" panose="020B0600070205080204" pitchFamily="50" charset="-128"/>
              <a:ea typeface="ＭＳ Ｐゴシック" panose="020B0600070205080204" pitchFamily="50" charset="-128"/>
            </a:rPr>
            <a:t>給与等については、国公準拠を基本としていることから、今後も国の動向を踏まえた適切な対応を行っていく。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134620</xdr:rowOff>
    </xdr:from>
    <xdr:to>
      <xdr:col>24</xdr:col>
      <xdr:colOff>25400</xdr:colOff>
      <xdr:row>35</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639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35</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24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39370</xdr:rowOff>
    </xdr:from>
    <xdr:to>
      <xdr:col>15</xdr:col>
      <xdr:colOff>98425</xdr:colOff>
      <xdr:row>35</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40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35</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47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83820</xdr:rowOff>
    </xdr:from>
    <xdr:to>
      <xdr:col>24</xdr:col>
      <xdr:colOff>76200</xdr:colOff>
      <xdr:row>35</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100347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144780</xdr:rowOff>
    </xdr:from>
    <xdr:to>
      <xdr:col>20</xdr:col>
      <xdr:colOff>38100</xdr:colOff>
      <xdr:row>35</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85107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160020</xdr:rowOff>
    </xdr:from>
    <xdr:to>
      <xdr:col>15</xdr:col>
      <xdr:colOff>149225</xdr:colOff>
      <xdr:row>35</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100347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167640</xdr:rowOff>
    </xdr:from>
    <xdr:to>
      <xdr:col>11</xdr:col>
      <xdr:colOff>60325</xdr:colOff>
      <xdr:row>35</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107967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34290</xdr:rowOff>
    </xdr:from>
    <xdr:to>
      <xdr:col>6</xdr:col>
      <xdr:colOff>171450</xdr:colOff>
      <xdr:row>35</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146067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行財政改革実施計画集中改革プランの実施に伴う民間委託の推進（窓口業務や給食調理業務）により、人件費から委託料へシフトしてきたことや物価高騰の影響により、物件費は上昇傾向にある。令和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年度において類似団体を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％下回ったのは、分母である歳入が増加したことが要因である。今後も効果を継続的に検証しつつ民間委託を推進するとともに、ＡＩやＲＰＡを積極的に導入するなど</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を推進していく。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62230</xdr:rowOff>
    </xdr:from>
    <xdr:to>
      <xdr:col>82</xdr:col>
      <xdr:colOff>107950</xdr:colOff>
      <xdr:row>18</xdr:row>
      <xdr:rowOff>43180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768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43180</xdr:rowOff>
    </xdr:from>
    <xdr:to>
      <xdr:col>78</xdr:col>
      <xdr:colOff>69850</xdr:colOff>
      <xdr:row>18</xdr:row>
      <xdr:rowOff>73660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29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18</xdr:row>
      <xdr:rowOff>73660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616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46990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15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xdr:rowOff>
    </xdr:from>
    <xdr:to>
      <xdr:col>82</xdr:col>
      <xdr:colOff>158750</xdr:colOff>
      <xdr:row>17</xdr:row>
      <xdr:rowOff>113030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27957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7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163830</xdr:rowOff>
    </xdr:from>
    <xdr:to>
      <xdr:col>78</xdr:col>
      <xdr:colOff>120650</xdr:colOff>
      <xdr:row>18</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78757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6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22860</xdr:rowOff>
    </xdr:from>
    <xdr:to>
      <xdr:col>74</xdr:col>
      <xdr:colOff>31750</xdr:colOff>
      <xdr:row>18</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109237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36847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扶助費は、類似団体を</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％上回っている。これは、髙い生活保護率（令和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月現在</a:t>
          </a:r>
          <a:r>
            <a:rPr kumimoji="1" lang="en-US" altLang="ja-JP" sz="1200">
              <a:latin typeface="ＭＳ Ｐゴシック" panose="020B0600070205080204" pitchFamily="50" charset="-128"/>
              <a:ea typeface="ＭＳ Ｐゴシック" panose="020B0600070205080204" pitchFamily="50" charset="-128"/>
            </a:rPr>
            <a:t>3.14</a:t>
          </a:r>
          <a:r>
            <a:rPr kumimoji="1" lang="ja-JP" altLang="en-US" sz="1200">
              <a:latin typeface="ＭＳ Ｐゴシック" panose="020B0600070205080204" pitchFamily="50" charset="-128"/>
              <a:ea typeface="ＭＳ Ｐゴシック" panose="020B0600070205080204" pitchFamily="50" charset="-128"/>
            </a:rPr>
            <a:t>％）を背景とした生活保護関係経費の影響が大きいことから、生活困窮者就労支援事業や相談支援事業など生活保護の適正化に積極的に取り組んでいる。また、近年、障害福祉サービス費の増加が著しく、今後も社会保障経費は増加することが見込まれることから、資格審査等の適正化やレセプト点検等による医療費等の適正化を推進し抑制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167822</xdr:rowOff>
    </xdr:from>
    <xdr:to>
      <xdr:col>24</xdr:col>
      <xdr:colOff>25400</xdr:colOff>
      <xdr:row>61</xdr:row>
      <xdr:rowOff>53522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283372"/>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37193</xdr:rowOff>
    </xdr:from>
    <xdr:to>
      <xdr:col>19</xdr:col>
      <xdr:colOff>187325</xdr:colOff>
      <xdr:row>61</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495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94343</xdr:rowOff>
    </xdr:from>
    <xdr:to>
      <xdr:col>15</xdr:col>
      <xdr:colOff>98425</xdr:colOff>
      <xdr:row>61</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3813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94343</xdr:rowOff>
    </xdr:from>
    <xdr:to>
      <xdr:col>11</xdr:col>
      <xdr:colOff>9525</xdr:colOff>
      <xdr:row>61</xdr:row>
      <xdr:rowOff>4535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3813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117022</xdr:rowOff>
    </xdr:from>
    <xdr:to>
      <xdr:col>24</xdr:col>
      <xdr:colOff>76200</xdr:colOff>
      <xdr:row>60</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89099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2722</xdr:rowOff>
    </xdr:from>
    <xdr:to>
      <xdr:col>20</xdr:col>
      <xdr:colOff>38100</xdr:colOff>
      <xdr:row>61</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89099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54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157843</xdr:rowOff>
    </xdr:from>
    <xdr:to>
      <xdr:col>15</xdr:col>
      <xdr:colOff>149225</xdr:colOff>
      <xdr:row>61</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72770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43543</xdr:rowOff>
    </xdr:from>
    <xdr:to>
      <xdr:col>11</xdr:col>
      <xdr:colOff>60325</xdr:colOff>
      <xdr:row>60</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129920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125185</xdr:rowOff>
    </xdr:from>
    <xdr:to>
      <xdr:col>6</xdr:col>
      <xdr:colOff>171450</xdr:colOff>
      <xdr:row>61</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40112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％減少しており、類似団体よりも</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％低い水準にある。介護給付費の減少に伴い、福岡県介護保険広域連合連合繰出金が減少したことが主な要因である。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今後は、国民健康保険特別会計における医療費の適正化を図ることなどにより、普通会計の負担を減らしていくよう努める。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56</xdr:row>
      <xdr:rowOff>43180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38530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43180</xdr:rowOff>
    </xdr:from>
    <xdr:to>
      <xdr:col>78</xdr:col>
      <xdr:colOff>69850</xdr:colOff>
      <xdr:row>56</xdr:row>
      <xdr:rowOff>104140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44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56</xdr:row>
      <xdr:rowOff>104140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224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55</xdr:row>
      <xdr:rowOff>168910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22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163830</xdr:rowOff>
    </xdr:from>
    <xdr:to>
      <xdr:col>78</xdr:col>
      <xdr:colOff>120650</xdr:colOff>
      <xdr:row>56</xdr:row>
      <xdr:rowOff>93980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収入の増加により前年度から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％減少したが、組合の施設整備に伴い一部事務組合負担金が増加している。また、公共交通の見直しに伴い、新たにＡＩデマンドタクシーを導入したことにより運行事業者への補助金が増加している。</a:t>
          </a:r>
        </a:p>
        <a:p>
          <a:r>
            <a:rPr kumimoji="1" lang="ja-JP" altLang="en-US" sz="1300">
              <a:latin typeface="ＭＳ Ｐゴシック" panose="020B0600070205080204" pitchFamily="50" charset="-128"/>
              <a:ea typeface="ＭＳ Ｐゴシック" panose="020B0600070205080204" pitchFamily="50" charset="-128"/>
            </a:rPr>
            <a:t>各種団体への補助金については、団体内の繰越金が増加している傾向にあるため、適正水準を把握し補助額の見直しに取り組んでいく。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136144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3519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136144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214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2214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168148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763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公債費に係る経常収支比率は類似団体平均を</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下回ったが、これは分母である歳入が増加したことが要因であり、公債費は増加傾向にある。今後も、再編小学校建設等の大型建設事業に係る地方債の元金償還の開始により、さらに増加する見込みである。</a:t>
          </a:r>
        </a:p>
        <a:p>
          <a:r>
            <a:rPr kumimoji="1" lang="ja-JP" altLang="en-US" sz="1200">
              <a:latin typeface="ＭＳ Ｐゴシック" panose="020B0600070205080204" pitchFamily="50" charset="-128"/>
              <a:ea typeface="ＭＳ Ｐゴシック" panose="020B0600070205080204" pitchFamily="50" charset="-128"/>
            </a:rPr>
            <a:t>また、現在取り組んでいる工業団地の造成事業や再編後の小学校の解体事業等により、新たな地方債の発行が必要となるため、事業を厳選しながら、今後は地方債の発行抑制にも努めることで公債費の増加を抑制す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153670</xdr:rowOff>
    </xdr:from>
    <xdr:to>
      <xdr:col>24</xdr:col>
      <xdr:colOff>25400</xdr:colOff>
      <xdr:row>79</xdr:row>
      <xdr:rowOff>24130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5532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119380</xdr:rowOff>
    </xdr:from>
    <xdr:to>
      <xdr:col>19</xdr:col>
      <xdr:colOff>187325</xdr:colOff>
      <xdr:row>79</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492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119380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781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xdr:rowOff>
    </xdr:from>
    <xdr:to>
      <xdr:col>11</xdr:col>
      <xdr:colOff>9525</xdr:colOff>
      <xdr:row>78</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7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160020</xdr:rowOff>
    </xdr:from>
    <xdr:to>
      <xdr:col>6</xdr:col>
      <xdr:colOff>171450</xdr:colOff>
      <xdr:row>79</xdr:row>
      <xdr:rowOff>90170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74947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119397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144780</xdr:rowOff>
    </xdr:from>
    <xdr:to>
      <xdr:col>20</xdr:col>
      <xdr:colOff>38100</xdr:colOff>
      <xdr:row>79</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59707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68580</xdr:rowOff>
    </xdr:from>
    <xdr:to>
      <xdr:col>15</xdr:col>
      <xdr:colOff>149225</xdr:colOff>
      <xdr:row>78</xdr:row>
      <xdr:rowOff>170180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154957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公債費以外は、類似団体を大幅に下回っているが、これは、分母である歳入が増加したことが要因である。</a:t>
          </a:r>
        </a:p>
        <a:p>
          <a:r>
            <a:rPr kumimoji="1" lang="ja-JP" altLang="en-US" sz="1300">
              <a:latin typeface="ＭＳ Ｐゴシック" panose="020B0600070205080204" pitchFamily="50" charset="-128"/>
              <a:ea typeface="ＭＳ Ｐゴシック" panose="020B0600070205080204" pitchFamily="50" charset="-128"/>
            </a:rPr>
            <a:t>依然として、生活保護率は高く、障害者福祉サービス費など社会保障経費は増加傾向にあり、人事院勧告に基づく給与改定による人件費の増加も見込まれる。このため、今後も行財政改革を推進し、自主財源の確保や民間委託の更なる推進による経費削減を図り、より健全な財政基盤の確立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89444</xdr:rowOff>
    </xdr:from>
    <xdr:to>
      <xdr:col>82</xdr:col>
      <xdr:colOff>107950</xdr:colOff>
      <xdr:row>76</xdr:row>
      <xdr:rowOff>64951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2605294"/>
          <a:ext cx="8382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171087</xdr:rowOff>
    </xdr:from>
    <xdr:to>
      <xdr:col>78</xdr:col>
      <xdr:colOff>69850</xdr:colOff>
      <xdr:row>76</xdr:row>
      <xdr:rowOff>64951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298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133531</xdr:rowOff>
    </xdr:from>
    <xdr:to>
      <xdr:col>73</xdr:col>
      <xdr:colOff>180975</xdr:colOff>
      <xdr:row>75</xdr:row>
      <xdr:rowOff>171087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20831"/>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133531</xdr:rowOff>
    </xdr:from>
    <xdr:to>
      <xdr:col>69</xdr:col>
      <xdr:colOff>92075</xdr:colOff>
      <xdr:row>75</xdr:row>
      <xdr:rowOff>112304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20831"/>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94162</xdr:rowOff>
    </xdr:from>
    <xdr:to>
      <xdr:col>65</xdr:col>
      <xdr:colOff>53975</xdr:colOff>
      <xdr:row>76</xdr:row>
      <xdr:rowOff>24312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9089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3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38644</xdr:rowOff>
    </xdr:from>
    <xdr:to>
      <xdr:col>82</xdr:col>
      <xdr:colOff>158750</xdr:colOff>
      <xdr:row>73</xdr:row>
      <xdr:rowOff>140244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55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118671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46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14151</xdr:rowOff>
    </xdr:from>
    <xdr:to>
      <xdr:col>78</xdr:col>
      <xdr:colOff>120650</xdr:colOff>
      <xdr:row>76</xdr:row>
      <xdr:rowOff>115751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125928</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13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120287</xdr:rowOff>
    </xdr:from>
    <xdr:to>
      <xdr:col>74</xdr:col>
      <xdr:colOff>31750</xdr:colOff>
      <xdr:row>76</xdr:row>
      <xdr:rowOff>50437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35214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6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82731</xdr:rowOff>
    </xdr:from>
    <xdr:to>
      <xdr:col>69</xdr:col>
      <xdr:colOff>142875</xdr:colOff>
      <xdr:row>75</xdr:row>
      <xdr:rowOff>12881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7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23058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3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61504</xdr:rowOff>
    </xdr:from>
    <xdr:to>
      <xdr:col>65</xdr:col>
      <xdr:colOff>53975</xdr:colOff>
      <xdr:row>75</xdr:row>
      <xdr:rowOff>163103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1831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8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118313</xdr:rowOff>
    </xdr:from>
    <xdr:to>
      <xdr:col>29</xdr:col>
      <xdr:colOff>127000</xdr:colOff>
      <xdr:row>17</xdr:row>
      <xdr:rowOff>97650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09138"/>
          <a:ext cx="647700" cy="150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103090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93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97650</xdr:rowOff>
    </xdr:from>
    <xdr:to>
      <xdr:col>26</xdr:col>
      <xdr:colOff>50800</xdr:colOff>
      <xdr:row>17</xdr:row>
      <xdr:rowOff>126263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59925"/>
          <a:ext cx="698500" cy="28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97053</xdr:rowOff>
    </xdr:from>
    <xdr:to>
      <xdr:col>22</xdr:col>
      <xdr:colOff>114300</xdr:colOff>
      <xdr:row>17</xdr:row>
      <xdr:rowOff>126263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59328"/>
          <a:ext cx="698500" cy="29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97053</xdr:rowOff>
    </xdr:from>
    <xdr:to>
      <xdr:col>18</xdr:col>
      <xdr:colOff>177800</xdr:colOff>
      <xdr:row>17</xdr:row>
      <xdr:rowOff>109309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59328"/>
          <a:ext cx="698500" cy="12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75717</xdr:rowOff>
    </xdr:from>
    <xdr:to>
      <xdr:col>15</xdr:col>
      <xdr:colOff>101600</xdr:colOff>
      <xdr:row>17</xdr:row>
      <xdr:rowOff>5867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16044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35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67513</xdr:rowOff>
    </xdr:from>
    <xdr:to>
      <xdr:col>29</xdr:col>
      <xdr:colOff>177800</xdr:colOff>
      <xdr:row>16</xdr:row>
      <xdr:rowOff>169113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58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84040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0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46850</xdr:rowOff>
    </xdr:from>
    <xdr:to>
      <xdr:col>26</xdr:col>
      <xdr:colOff>101600</xdr:colOff>
      <xdr:row>17</xdr:row>
      <xdr:rowOff>148450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09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133227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95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75463</xdr:rowOff>
    </xdr:from>
    <xdr:to>
      <xdr:col>22</xdr:col>
      <xdr:colOff>165100</xdr:colOff>
      <xdr:row>18</xdr:row>
      <xdr:rowOff>5613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37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161840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2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46253</xdr:rowOff>
    </xdr:from>
    <xdr:to>
      <xdr:col>19</xdr:col>
      <xdr:colOff>38100</xdr:colOff>
      <xdr:row>17</xdr:row>
      <xdr:rowOff>147853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8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158030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7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58509</xdr:rowOff>
    </xdr:from>
    <xdr:to>
      <xdr:col>15</xdr:col>
      <xdr:colOff>101600</xdr:colOff>
      <xdr:row>17</xdr:row>
      <xdr:rowOff>160109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20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144886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0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109169</xdr:rowOff>
    </xdr:from>
    <xdr:to>
      <xdr:col>29</xdr:col>
      <xdr:colOff>127000</xdr:colOff>
      <xdr:row>35</xdr:row>
      <xdr:rowOff>137973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19519"/>
          <a:ext cx="647700" cy="28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137973</xdr:rowOff>
    </xdr:from>
    <xdr:to>
      <xdr:col>26</xdr:col>
      <xdr:colOff>50800</xdr:colOff>
      <xdr:row>35</xdr:row>
      <xdr:rowOff>223012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48323"/>
          <a:ext cx="698500" cy="85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223012</xdr:rowOff>
    </xdr:from>
    <xdr:to>
      <xdr:col>22</xdr:col>
      <xdr:colOff>114300</xdr:colOff>
      <xdr:row>35</xdr:row>
      <xdr:rowOff>285681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33362"/>
          <a:ext cx="698500" cy="62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285681</xdr:rowOff>
    </xdr:from>
    <xdr:to>
      <xdr:col>18</xdr:col>
      <xdr:colOff>177800</xdr:colOff>
      <xdr:row>36</xdr:row>
      <xdr:rowOff>41700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96031"/>
          <a:ext cx="698500" cy="98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131489</xdr:rowOff>
    </xdr:from>
    <xdr:to>
      <xdr:col>15</xdr:col>
      <xdr:colOff>101600</xdr:colOff>
      <xdr:row>35</xdr:row>
      <xdr:rowOff>233089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741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243266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5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58369</xdr:rowOff>
    </xdr:from>
    <xdr:to>
      <xdr:col>29</xdr:col>
      <xdr:colOff>177800</xdr:colOff>
      <xdr:row>35</xdr:row>
      <xdr:rowOff>159969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68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246346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13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87173</xdr:rowOff>
    </xdr:from>
    <xdr:to>
      <xdr:col>26</xdr:col>
      <xdr:colOff>101600</xdr:colOff>
      <xdr:row>35</xdr:row>
      <xdr:rowOff>188773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97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198950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66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172212</xdr:rowOff>
    </xdr:from>
    <xdr:to>
      <xdr:col>22</xdr:col>
      <xdr:colOff>165100</xdr:colOff>
      <xdr:row>35</xdr:row>
      <xdr:rowOff>273812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82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283989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5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234881</xdr:rowOff>
    </xdr:from>
    <xdr:to>
      <xdr:col>19</xdr:col>
      <xdr:colOff>38100</xdr:colOff>
      <xdr:row>35</xdr:row>
      <xdr:rowOff>336481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45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3758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1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333800</xdr:rowOff>
    </xdr:from>
    <xdr:to>
      <xdr:col>15</xdr:col>
      <xdr:colOff>101600</xdr:colOff>
      <xdr:row>36</xdr:row>
      <xdr:rowOff>92500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44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77277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26,092
25,197
139.99
19,311,814
17,793,155
1,408,845
9,298,553
20,234,022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28245</xdr:rowOff>
    </xdr:from>
    <xdr:to>
      <xdr:col>24</xdr:col>
      <xdr:colOff>63500</xdr:colOff>
      <xdr:row>35</xdr:row>
      <xdr:rowOff>2819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57545"/>
          <a:ext cx="838200" cy="14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2819</xdr:rowOff>
    </xdr:from>
    <xdr:to>
      <xdr:col>19</xdr:col>
      <xdr:colOff>177800</xdr:colOff>
      <xdr:row>35</xdr:row>
      <xdr:rowOff>16866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03569"/>
          <a:ext cx="889000" cy="1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158255</xdr:rowOff>
    </xdr:from>
    <xdr:to>
      <xdr:col>15</xdr:col>
      <xdr:colOff>50800</xdr:colOff>
      <xdr:row>35</xdr:row>
      <xdr:rowOff>16866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87555"/>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158255</xdr:rowOff>
    </xdr:from>
    <xdr:to>
      <xdr:col>10</xdr:col>
      <xdr:colOff>114300</xdr:colOff>
      <xdr:row>35</xdr:row>
      <xdr:rowOff>11595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87555"/>
          <a:ext cx="889000" cy="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131102</xdr:rowOff>
    </xdr:from>
    <xdr:to>
      <xdr:col>6</xdr:col>
      <xdr:colOff>38100</xdr:colOff>
      <xdr:row>34</xdr:row>
      <xdr:rowOff>61252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8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77779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56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148895</xdr:rowOff>
    </xdr:from>
    <xdr:to>
      <xdr:col>24</xdr:col>
      <xdr:colOff>114300</xdr:colOff>
      <xdr:row>34</xdr:row>
      <xdr:rowOff>79045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322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123469</xdr:rowOff>
    </xdr:from>
    <xdr:to>
      <xdr:col>20</xdr:col>
      <xdr:colOff>38100</xdr:colOff>
      <xdr:row>35</xdr:row>
      <xdr:rowOff>53619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5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44746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4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137516</xdr:rowOff>
    </xdr:from>
    <xdr:to>
      <xdr:col>15</xdr:col>
      <xdr:colOff>101600</xdr:colOff>
      <xdr:row>35</xdr:row>
      <xdr:rowOff>67666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6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58793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5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107455</xdr:rowOff>
    </xdr:from>
    <xdr:to>
      <xdr:col>10</xdr:col>
      <xdr:colOff>165100</xdr:colOff>
      <xdr:row>35</xdr:row>
      <xdr:rowOff>37605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3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54132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1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132245</xdr:rowOff>
    </xdr:from>
    <xdr:to>
      <xdr:col>6</xdr:col>
      <xdr:colOff>38100</xdr:colOff>
      <xdr:row>35</xdr:row>
      <xdr:rowOff>62395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6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53522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5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55308</xdr:rowOff>
    </xdr:from>
    <xdr:to>
      <xdr:col>24</xdr:col>
      <xdr:colOff>63500</xdr:colOff>
      <xdr:row>57</xdr:row>
      <xdr:rowOff>82626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27958"/>
          <a:ext cx="8382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34254</xdr:rowOff>
    </xdr:from>
    <xdr:to>
      <xdr:col>19</xdr:col>
      <xdr:colOff>177800</xdr:colOff>
      <xdr:row>57</xdr:row>
      <xdr:rowOff>82626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06904"/>
          <a:ext cx="889000" cy="4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34254</xdr:rowOff>
    </xdr:from>
    <xdr:to>
      <xdr:col>15</xdr:col>
      <xdr:colOff>50800</xdr:colOff>
      <xdr:row>57</xdr:row>
      <xdr:rowOff>111956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06904"/>
          <a:ext cx="889000" cy="7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111956</xdr:rowOff>
    </xdr:from>
    <xdr:to>
      <xdr:col>10</xdr:col>
      <xdr:colOff>114300</xdr:colOff>
      <xdr:row>58</xdr:row>
      <xdr:rowOff>18176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84606"/>
          <a:ext cx="889000" cy="7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26096</xdr:rowOff>
    </xdr:from>
    <xdr:to>
      <xdr:col>6</xdr:col>
      <xdr:colOff>38100</xdr:colOff>
      <xdr:row>57</xdr:row>
      <xdr:rowOff>127696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144223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4508</xdr:rowOff>
    </xdr:from>
    <xdr:to>
      <xdr:col>24</xdr:col>
      <xdr:colOff>114300</xdr:colOff>
      <xdr:row>57</xdr:row>
      <xdr:rowOff>106108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7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27385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2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31826</xdr:rowOff>
    </xdr:from>
    <xdr:to>
      <xdr:col>20</xdr:col>
      <xdr:colOff>38100</xdr:colOff>
      <xdr:row>57</xdr:row>
      <xdr:rowOff>133426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0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149953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7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154904</xdr:rowOff>
    </xdr:from>
    <xdr:to>
      <xdr:col>15</xdr:col>
      <xdr:colOff>101600</xdr:colOff>
      <xdr:row>57</xdr:row>
      <xdr:rowOff>85054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101581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3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61156</xdr:rowOff>
    </xdr:from>
    <xdr:to>
      <xdr:col>10</xdr:col>
      <xdr:colOff>165100</xdr:colOff>
      <xdr:row>57</xdr:row>
      <xdr:rowOff>162756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7833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0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138826</xdr:rowOff>
    </xdr:from>
    <xdr:to>
      <xdr:col>6</xdr:col>
      <xdr:colOff>38100</xdr:colOff>
      <xdr:row>58</xdr:row>
      <xdr:rowOff>68976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60103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0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34658</xdr:rowOff>
    </xdr:from>
    <xdr:to>
      <xdr:col>24</xdr:col>
      <xdr:colOff>63500</xdr:colOff>
      <xdr:row>78</xdr:row>
      <xdr:rowOff>89160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07758"/>
          <a:ext cx="838200" cy="5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89160</xdr:rowOff>
    </xdr:from>
    <xdr:to>
      <xdr:col>19</xdr:col>
      <xdr:colOff>177800</xdr:colOff>
      <xdr:row>78</xdr:row>
      <xdr:rowOff>138633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62260"/>
          <a:ext cx="889000" cy="4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138309</xdr:rowOff>
    </xdr:from>
    <xdr:to>
      <xdr:col>15</xdr:col>
      <xdr:colOff>50800</xdr:colOff>
      <xdr:row>78</xdr:row>
      <xdr:rowOff>138633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11409"/>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138309</xdr:rowOff>
    </xdr:from>
    <xdr:to>
      <xdr:col>10</xdr:col>
      <xdr:colOff>114300</xdr:colOff>
      <xdr:row>78</xdr:row>
      <xdr:rowOff>144672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11409"/>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155823</xdr:rowOff>
    </xdr:from>
    <xdr:to>
      <xdr:col>6</xdr:col>
      <xdr:colOff>38100</xdr:colOff>
      <xdr:row>78</xdr:row>
      <xdr:rowOff>85973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102500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155308</xdr:rowOff>
    </xdr:from>
    <xdr:to>
      <xdr:col>24</xdr:col>
      <xdr:colOff>114300</xdr:colOff>
      <xdr:row>78</xdr:row>
      <xdr:rowOff>85458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5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133735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38360</xdr:rowOff>
    </xdr:from>
    <xdr:to>
      <xdr:col>20</xdr:col>
      <xdr:colOff>38100</xdr:colOff>
      <xdr:row>78</xdr:row>
      <xdr:rowOff>139960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131087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87833</xdr:rowOff>
    </xdr:from>
    <xdr:to>
      <xdr:col>15</xdr:col>
      <xdr:colOff>101600</xdr:colOff>
      <xdr:row>79</xdr:row>
      <xdr:rowOff>17983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9110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87509</xdr:rowOff>
    </xdr:from>
    <xdr:to>
      <xdr:col>10</xdr:col>
      <xdr:colOff>165100</xdr:colOff>
      <xdr:row>79</xdr:row>
      <xdr:rowOff>17659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6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8786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5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93872</xdr:rowOff>
    </xdr:from>
    <xdr:to>
      <xdr:col>6</xdr:col>
      <xdr:colOff>38100</xdr:colOff>
      <xdr:row>79</xdr:row>
      <xdr:rowOff>24022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15149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21188</xdr:rowOff>
    </xdr:from>
    <xdr:to>
      <xdr:col>24</xdr:col>
      <xdr:colOff>63500</xdr:colOff>
      <xdr:row>91</xdr:row>
      <xdr:rowOff>151957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623138"/>
          <a:ext cx="838200" cy="13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151957</xdr:rowOff>
    </xdr:from>
    <xdr:to>
      <xdr:col>19</xdr:col>
      <xdr:colOff>177800</xdr:colOff>
      <xdr:row>92</xdr:row>
      <xdr:rowOff>36330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753907"/>
          <a:ext cx="889000" cy="5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142236</xdr:rowOff>
    </xdr:from>
    <xdr:to>
      <xdr:col>15</xdr:col>
      <xdr:colOff>50800</xdr:colOff>
      <xdr:row>92</xdr:row>
      <xdr:rowOff>36330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5744186"/>
          <a:ext cx="889000" cy="6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142236</xdr:rowOff>
    </xdr:from>
    <xdr:to>
      <xdr:col>10</xdr:col>
      <xdr:colOff>114300</xdr:colOff>
      <xdr:row>93</xdr:row>
      <xdr:rowOff>44634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5744186"/>
          <a:ext cx="889000" cy="24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100079</xdr:rowOff>
    </xdr:from>
    <xdr:to>
      <xdr:col>6</xdr:col>
      <xdr:colOff>38100</xdr:colOff>
      <xdr:row>97</xdr:row>
      <xdr:rowOff>30229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21356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141838</xdr:rowOff>
    </xdr:from>
    <xdr:to>
      <xdr:col>24</xdr:col>
      <xdr:colOff>114300</xdr:colOff>
      <xdr:row>91</xdr:row>
      <xdr:rowOff>71988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57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94865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52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101157</xdr:rowOff>
    </xdr:from>
    <xdr:to>
      <xdr:col>20</xdr:col>
      <xdr:colOff>38100</xdr:colOff>
      <xdr:row>92</xdr:row>
      <xdr:rowOff>31307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7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47834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47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156980</xdr:rowOff>
    </xdr:from>
    <xdr:to>
      <xdr:col>15</xdr:col>
      <xdr:colOff>101600</xdr:colOff>
      <xdr:row>92</xdr:row>
      <xdr:rowOff>87130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75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103657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53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91436</xdr:rowOff>
    </xdr:from>
    <xdr:to>
      <xdr:col>10</xdr:col>
      <xdr:colOff>165100</xdr:colOff>
      <xdr:row>92</xdr:row>
      <xdr:rowOff>21586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6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38113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46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165284</xdr:rowOff>
    </xdr:from>
    <xdr:to>
      <xdr:col>6</xdr:col>
      <xdr:colOff>38100</xdr:colOff>
      <xdr:row>93</xdr:row>
      <xdr:rowOff>95434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59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111961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713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122601</xdr:rowOff>
    </xdr:from>
    <xdr:to>
      <xdr:col>55</xdr:col>
      <xdr:colOff>0</xdr:colOff>
      <xdr:row>35</xdr:row>
      <xdr:rowOff>168953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23351"/>
          <a:ext cx="838200" cy="4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122601</xdr:rowOff>
    </xdr:from>
    <xdr:to>
      <xdr:col>50</xdr:col>
      <xdr:colOff>114300</xdr:colOff>
      <xdr:row>35</xdr:row>
      <xdr:rowOff>128285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23351"/>
          <a:ext cx="889000" cy="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128285</xdr:rowOff>
    </xdr:from>
    <xdr:to>
      <xdr:col>45</xdr:col>
      <xdr:colOff>177800</xdr:colOff>
      <xdr:row>36</xdr:row>
      <xdr:rowOff>2845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129035"/>
          <a:ext cx="889000" cy="4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64567</xdr:rowOff>
    </xdr:from>
    <xdr:to>
      <xdr:col>41</xdr:col>
      <xdr:colOff>50800</xdr:colOff>
      <xdr:row>36</xdr:row>
      <xdr:rowOff>2845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79517"/>
          <a:ext cx="889000" cy="79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11816</xdr:rowOff>
    </xdr:from>
    <xdr:to>
      <xdr:col>36</xdr:col>
      <xdr:colOff>165100</xdr:colOff>
      <xdr:row>30</xdr:row>
      <xdr:rowOff>113416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1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129943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493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118153</xdr:rowOff>
    </xdr:from>
    <xdr:to>
      <xdr:col>55</xdr:col>
      <xdr:colOff>50800</xdr:colOff>
      <xdr:row>36</xdr:row>
      <xdr:rowOff>48303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1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96580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9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71801</xdr:rowOff>
    </xdr:from>
    <xdr:to>
      <xdr:col>50</xdr:col>
      <xdr:colOff>165100</xdr:colOff>
      <xdr:row>36</xdr:row>
      <xdr:rowOff>1951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7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164528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6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77485</xdr:rowOff>
    </xdr:from>
    <xdr:to>
      <xdr:col>46</xdr:col>
      <xdr:colOff>38100</xdr:colOff>
      <xdr:row>36</xdr:row>
      <xdr:rowOff>7635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7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170212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7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123495</xdr:rowOff>
    </xdr:from>
    <xdr:to>
      <xdr:col>41</xdr:col>
      <xdr:colOff>101600</xdr:colOff>
      <xdr:row>36</xdr:row>
      <xdr:rowOff>53645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44772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1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13767</xdr:rowOff>
    </xdr:from>
    <xdr:to>
      <xdr:col>36</xdr:col>
      <xdr:colOff>165100</xdr:colOff>
      <xdr:row>31</xdr:row>
      <xdr:rowOff>115367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2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106494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421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167139</xdr:rowOff>
    </xdr:from>
    <xdr:to>
      <xdr:col>55</xdr:col>
      <xdr:colOff>0</xdr:colOff>
      <xdr:row>57</xdr:row>
      <xdr:rowOff>1343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596889"/>
          <a:ext cx="838200" cy="17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161676</xdr:rowOff>
    </xdr:from>
    <xdr:to>
      <xdr:col>50</xdr:col>
      <xdr:colOff>114300</xdr:colOff>
      <xdr:row>55</xdr:row>
      <xdr:rowOff>167139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591426"/>
          <a:ext cx="889000" cy="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49</xdr:row>
      <xdr:rowOff>130183</xdr:rowOff>
    </xdr:from>
    <xdr:to>
      <xdr:col>45</xdr:col>
      <xdr:colOff>177800</xdr:colOff>
      <xdr:row>55</xdr:row>
      <xdr:rowOff>161676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8531233"/>
          <a:ext cx="889000" cy="106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130183</xdr:rowOff>
    </xdr:from>
    <xdr:to>
      <xdr:col>41</xdr:col>
      <xdr:colOff>50800</xdr:colOff>
      <xdr:row>53</xdr:row>
      <xdr:rowOff>127028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8531233"/>
          <a:ext cx="889000" cy="68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145044</xdr:rowOff>
    </xdr:from>
    <xdr:to>
      <xdr:col>36</xdr:col>
      <xdr:colOff>165100</xdr:colOff>
      <xdr:row>55</xdr:row>
      <xdr:rowOff>75194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40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66321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9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121993</xdr:rowOff>
    </xdr:from>
    <xdr:to>
      <xdr:col>55</xdr:col>
      <xdr:colOff>50800</xdr:colOff>
      <xdr:row>57</xdr:row>
      <xdr:rowOff>52143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2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100420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0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116339</xdr:rowOff>
    </xdr:from>
    <xdr:to>
      <xdr:col>50</xdr:col>
      <xdr:colOff>165100</xdr:colOff>
      <xdr:row>56</xdr:row>
      <xdr:rowOff>46489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63016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3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110876</xdr:rowOff>
    </xdr:from>
    <xdr:to>
      <xdr:col>46</xdr:col>
      <xdr:colOff>38100</xdr:colOff>
      <xdr:row>56</xdr:row>
      <xdr:rowOff>41026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4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57553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31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79383</xdr:rowOff>
    </xdr:from>
    <xdr:to>
      <xdr:col>41</xdr:col>
      <xdr:colOff>101600</xdr:colOff>
      <xdr:row>50</xdr:row>
      <xdr:rowOff>9533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84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26060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82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76228</xdr:rowOff>
    </xdr:from>
    <xdr:to>
      <xdr:col>36</xdr:col>
      <xdr:colOff>165100</xdr:colOff>
      <xdr:row>54</xdr:row>
      <xdr:rowOff>6378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16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22905</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8938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67146</xdr:rowOff>
    </xdr:from>
    <xdr:to>
      <xdr:col>55</xdr:col>
      <xdr:colOff>0</xdr:colOff>
      <xdr:row>79</xdr:row>
      <xdr:rowOff>13666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440246"/>
          <a:ext cx="838200" cy="11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67146</xdr:rowOff>
    </xdr:from>
    <xdr:to>
      <xdr:col>50</xdr:col>
      <xdr:colOff>114300</xdr:colOff>
      <xdr:row>79</xdr:row>
      <xdr:rowOff>50600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440246"/>
          <a:ext cx="889000" cy="15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25901</xdr:rowOff>
    </xdr:from>
    <xdr:to>
      <xdr:col>45</xdr:col>
      <xdr:colOff>177800</xdr:colOff>
      <xdr:row>79</xdr:row>
      <xdr:rowOff>50600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70451"/>
          <a:ext cx="889000" cy="2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12164</xdr:rowOff>
    </xdr:from>
    <xdr:to>
      <xdr:col>41</xdr:col>
      <xdr:colOff>50800</xdr:colOff>
      <xdr:row>79</xdr:row>
      <xdr:rowOff>25901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556714"/>
          <a:ext cx="889000" cy="1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134316</xdr:rowOff>
    </xdr:from>
    <xdr:to>
      <xdr:col>55</xdr:col>
      <xdr:colOff>50800</xdr:colOff>
      <xdr:row>79</xdr:row>
      <xdr:rowOff>64466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0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49243</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2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16346</xdr:rowOff>
    </xdr:from>
    <xdr:to>
      <xdr:col>50</xdr:col>
      <xdr:colOff>165100</xdr:colOff>
      <xdr:row>78</xdr:row>
      <xdr:rowOff>117946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134473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16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171250</xdr:rowOff>
    </xdr:from>
    <xdr:to>
      <xdr:col>46</xdr:col>
      <xdr:colOff>38100</xdr:colOff>
      <xdr:row>79</xdr:row>
      <xdr:rowOff>101400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4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92527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3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146551</xdr:rowOff>
    </xdr:from>
    <xdr:to>
      <xdr:col>41</xdr:col>
      <xdr:colOff>101600</xdr:colOff>
      <xdr:row>79</xdr:row>
      <xdr:rowOff>76701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1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67828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1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132814</xdr:rowOff>
    </xdr:from>
    <xdr:to>
      <xdr:col>36</xdr:col>
      <xdr:colOff>165100</xdr:colOff>
      <xdr:row>79</xdr:row>
      <xdr:rowOff>62964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0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54091</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5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96189</xdr:rowOff>
    </xdr:from>
    <xdr:to>
      <xdr:col>54</xdr:col>
      <xdr:colOff>189865</xdr:colOff>
      <xdr:row>98</xdr:row>
      <xdr:rowOff>166987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6041039"/>
          <a:ext cx="1270" cy="928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170814</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7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166987</xdr:rowOff>
    </xdr:from>
    <xdr:to>
      <xdr:col>55</xdr:col>
      <xdr:colOff>88900</xdr:colOff>
      <xdr:row>98</xdr:row>
      <xdr:rowOff>166987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69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42866</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81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96189</xdr:rowOff>
    </xdr:from>
    <xdr:to>
      <xdr:col>55</xdr:col>
      <xdr:colOff>88900</xdr:colOff>
      <xdr:row>93</xdr:row>
      <xdr:rowOff>96189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04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155656</xdr:rowOff>
    </xdr:from>
    <xdr:to>
      <xdr:col>55</xdr:col>
      <xdr:colOff>0</xdr:colOff>
      <xdr:row>97</xdr:row>
      <xdr:rowOff>103566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614856"/>
          <a:ext cx="838200" cy="11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17975</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77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166548</xdr:rowOff>
    </xdr:from>
    <xdr:to>
      <xdr:col>55</xdr:col>
      <xdr:colOff>50800</xdr:colOff>
      <xdr:row>97</xdr:row>
      <xdr:rowOff>96698</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62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74763</xdr:rowOff>
    </xdr:from>
    <xdr:to>
      <xdr:col>50</xdr:col>
      <xdr:colOff>114300</xdr:colOff>
      <xdr:row>96</xdr:row>
      <xdr:rowOff>155656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533963"/>
          <a:ext cx="889000" cy="8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6353</xdr:rowOff>
    </xdr:from>
    <xdr:to>
      <xdr:col>50</xdr:col>
      <xdr:colOff>165100</xdr:colOff>
      <xdr:row>97</xdr:row>
      <xdr:rowOff>107953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63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99080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72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45456</xdr:rowOff>
    </xdr:from>
    <xdr:to>
      <xdr:col>45</xdr:col>
      <xdr:colOff>177800</xdr:colOff>
      <xdr:row>96</xdr:row>
      <xdr:rowOff>74763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5475956"/>
          <a:ext cx="889000" cy="105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27270</xdr:rowOff>
    </xdr:from>
    <xdr:to>
      <xdr:col>46</xdr:col>
      <xdr:colOff>38100</xdr:colOff>
      <xdr:row>97</xdr:row>
      <xdr:rowOff>128870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65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119997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5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45456</xdr:rowOff>
    </xdr:from>
    <xdr:to>
      <xdr:col>41</xdr:col>
      <xdr:colOff>50800</xdr:colOff>
      <xdr:row>94</xdr:row>
      <xdr:rowOff>68315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5475956"/>
          <a:ext cx="889000" cy="70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42121</xdr:rowOff>
    </xdr:from>
    <xdr:to>
      <xdr:col>41</xdr:col>
      <xdr:colOff>101600</xdr:colOff>
      <xdr:row>97</xdr:row>
      <xdr:rowOff>143721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134848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76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120690</xdr:rowOff>
    </xdr:from>
    <xdr:to>
      <xdr:col>36</xdr:col>
      <xdr:colOff>165100</xdr:colOff>
      <xdr:row>97</xdr:row>
      <xdr:rowOff>50840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41967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52766</xdr:rowOff>
    </xdr:from>
    <xdr:to>
      <xdr:col>55</xdr:col>
      <xdr:colOff>50800</xdr:colOff>
      <xdr:row>97</xdr:row>
      <xdr:rowOff>154366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8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31193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6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104856</xdr:rowOff>
    </xdr:from>
    <xdr:to>
      <xdr:col>50</xdr:col>
      <xdr:colOff>165100</xdr:colOff>
      <xdr:row>97</xdr:row>
      <xdr:rowOff>35006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6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51533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33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23963</xdr:rowOff>
    </xdr:from>
    <xdr:to>
      <xdr:col>46</xdr:col>
      <xdr:colOff>38100</xdr:colOff>
      <xdr:row>96</xdr:row>
      <xdr:rowOff>125563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8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142090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2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166106</xdr:rowOff>
    </xdr:from>
    <xdr:to>
      <xdr:col>41</xdr:col>
      <xdr:colOff>101600</xdr:colOff>
      <xdr:row>90</xdr:row>
      <xdr:rowOff>96256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542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112783</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61795" y="1520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17515</xdr:rowOff>
    </xdr:from>
    <xdr:to>
      <xdr:col>36</xdr:col>
      <xdr:colOff>165100</xdr:colOff>
      <xdr:row>94</xdr:row>
      <xdr:rowOff>119115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13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135642</xdr:rowOff>
    </xdr:from>
    <xdr:ext cx="59901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672795" y="1590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32524</xdr:rowOff>
    </xdr:from>
    <xdr:to>
      <xdr:col>85</xdr:col>
      <xdr:colOff>127000</xdr:colOff>
      <xdr:row>38</xdr:row>
      <xdr:rowOff>36335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54762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93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32524</xdr:rowOff>
    </xdr:from>
    <xdr:to>
      <xdr:col>81</xdr:col>
      <xdr:colOff>50800</xdr:colOff>
      <xdr:row>38</xdr:row>
      <xdr:rowOff>75464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547624"/>
          <a:ext cx="889000" cy="4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75464</xdr:rowOff>
    </xdr:from>
    <xdr:to>
      <xdr:col>76</xdr:col>
      <xdr:colOff>114300</xdr:colOff>
      <xdr:row>38</xdr:row>
      <xdr:rowOff>164274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590564"/>
          <a:ext cx="889000" cy="8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125430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164274</xdr:rowOff>
    </xdr:from>
    <xdr:to>
      <xdr:col>71</xdr:col>
      <xdr:colOff>177800</xdr:colOff>
      <xdr:row>38</xdr:row>
      <xdr:rowOff>168694</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679374"/>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157099</xdr:rowOff>
    </xdr:from>
    <xdr:to>
      <xdr:col>67</xdr:col>
      <xdr:colOff>101600</xdr:colOff>
      <xdr:row>37</xdr:row>
      <xdr:rowOff>87249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32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103776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1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156985</xdr:rowOff>
    </xdr:from>
    <xdr:to>
      <xdr:col>85</xdr:col>
      <xdr:colOff>177800</xdr:colOff>
      <xdr:row>38</xdr:row>
      <xdr:rowOff>87134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006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8412</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153175</xdr:rowOff>
    </xdr:from>
    <xdr:to>
      <xdr:col>81</xdr:col>
      <xdr:colOff>101600</xdr:colOff>
      <xdr:row>38</xdr:row>
      <xdr:rowOff>83325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49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99852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27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24664</xdr:rowOff>
    </xdr:from>
    <xdr:to>
      <xdr:col>76</xdr:col>
      <xdr:colOff>165100</xdr:colOff>
      <xdr:row>38</xdr:row>
      <xdr:rowOff>126264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142790</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31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113474</xdr:rowOff>
    </xdr:from>
    <xdr:to>
      <xdr:col>72</xdr:col>
      <xdr:colOff>38100</xdr:colOff>
      <xdr:row>39</xdr:row>
      <xdr:rowOff>43624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34751</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72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117894</xdr:rowOff>
    </xdr:from>
    <xdr:to>
      <xdr:col>67</xdr:col>
      <xdr:colOff>101600</xdr:colOff>
      <xdr:row>39</xdr:row>
      <xdr:rowOff>48044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39171</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7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989</xdr:rowOff>
    </xdr:from>
    <xdr:to>
      <xdr:col>85</xdr:col>
      <xdr:colOff>127000</xdr:colOff>
      <xdr:row>75</xdr:row>
      <xdr:rowOff>21465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859739"/>
          <a:ext cx="8382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21465</xdr:rowOff>
    </xdr:from>
    <xdr:to>
      <xdr:col>81</xdr:col>
      <xdr:colOff>50800</xdr:colOff>
      <xdr:row>75</xdr:row>
      <xdr:rowOff>88722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880215"/>
          <a:ext cx="889000" cy="6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88722</xdr:rowOff>
    </xdr:from>
    <xdr:to>
      <xdr:col>76</xdr:col>
      <xdr:colOff>114300</xdr:colOff>
      <xdr:row>75</xdr:row>
      <xdr:rowOff>122261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947472"/>
          <a:ext cx="889000" cy="3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122261</xdr:rowOff>
    </xdr:from>
    <xdr:to>
      <xdr:col>71</xdr:col>
      <xdr:colOff>177800</xdr:colOff>
      <xdr:row>75</xdr:row>
      <xdr:rowOff>154935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981011"/>
          <a:ext cx="889000" cy="3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80507</xdr:rowOff>
    </xdr:from>
    <xdr:to>
      <xdr:col>67</xdr:col>
      <xdr:colOff>101600</xdr:colOff>
      <xdr:row>75</xdr:row>
      <xdr:rowOff>10657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767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27184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54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121639</xdr:rowOff>
    </xdr:from>
    <xdr:to>
      <xdr:col>85</xdr:col>
      <xdr:colOff>177800</xdr:colOff>
      <xdr:row>75</xdr:row>
      <xdr:rowOff>51789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80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144516</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66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142115</xdr:rowOff>
    </xdr:from>
    <xdr:to>
      <xdr:col>81</xdr:col>
      <xdr:colOff>101600</xdr:colOff>
      <xdr:row>75</xdr:row>
      <xdr:rowOff>72265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82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88792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60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37922</xdr:rowOff>
    </xdr:from>
    <xdr:to>
      <xdr:col>76</xdr:col>
      <xdr:colOff>165100</xdr:colOff>
      <xdr:row>75</xdr:row>
      <xdr:rowOff>139522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8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156049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67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71461</xdr:rowOff>
    </xdr:from>
    <xdr:to>
      <xdr:col>72</xdr:col>
      <xdr:colOff>38100</xdr:colOff>
      <xdr:row>76</xdr:row>
      <xdr:rowOff>1611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93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18138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7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104135</xdr:rowOff>
    </xdr:from>
    <xdr:to>
      <xdr:col>67</xdr:col>
      <xdr:colOff>101600</xdr:colOff>
      <xdr:row>76</xdr:row>
      <xdr:rowOff>34285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96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25412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05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143979</xdr:rowOff>
    </xdr:from>
    <xdr:to>
      <xdr:col>85</xdr:col>
      <xdr:colOff>127000</xdr:colOff>
      <xdr:row>97</xdr:row>
      <xdr:rowOff>65314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603179"/>
          <a:ext cx="838200" cy="9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166867</xdr:rowOff>
    </xdr:from>
    <xdr:to>
      <xdr:col>81</xdr:col>
      <xdr:colOff>50800</xdr:colOff>
      <xdr:row>97</xdr:row>
      <xdr:rowOff>65314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626067"/>
          <a:ext cx="889000" cy="6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166867</xdr:rowOff>
    </xdr:from>
    <xdr:to>
      <xdr:col>76</xdr:col>
      <xdr:colOff>114300</xdr:colOff>
      <xdr:row>97</xdr:row>
      <xdr:rowOff>159268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626067"/>
          <a:ext cx="889000" cy="16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88705</xdr:rowOff>
    </xdr:from>
    <xdr:to>
      <xdr:col>71</xdr:col>
      <xdr:colOff>177800</xdr:colOff>
      <xdr:row>97</xdr:row>
      <xdr:rowOff>159268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719355"/>
          <a:ext cx="889000" cy="7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141661</xdr:rowOff>
    </xdr:from>
    <xdr:to>
      <xdr:col>67</xdr:col>
      <xdr:colOff>101600</xdr:colOff>
      <xdr:row>97</xdr:row>
      <xdr:rowOff>71811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0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88338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3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93179</xdr:rowOff>
    </xdr:from>
    <xdr:to>
      <xdr:col>85</xdr:col>
      <xdr:colOff>177800</xdr:colOff>
      <xdr:row>97</xdr:row>
      <xdr:rowOff>23329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116056</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40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14514</xdr:rowOff>
    </xdr:from>
    <xdr:to>
      <xdr:col>81</xdr:col>
      <xdr:colOff>101600</xdr:colOff>
      <xdr:row>97</xdr:row>
      <xdr:rowOff>116114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4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132641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42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116067</xdr:rowOff>
    </xdr:from>
    <xdr:to>
      <xdr:col>76</xdr:col>
      <xdr:colOff>165100</xdr:colOff>
      <xdr:row>97</xdr:row>
      <xdr:rowOff>46217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7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62744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35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108468</xdr:rowOff>
    </xdr:from>
    <xdr:to>
      <xdr:col>72</xdr:col>
      <xdr:colOff>38100</xdr:colOff>
      <xdr:row>98</xdr:row>
      <xdr:rowOff>38618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3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29745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3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37905</xdr:rowOff>
    </xdr:from>
    <xdr:to>
      <xdr:col>67</xdr:col>
      <xdr:colOff>101600</xdr:colOff>
      <xdr:row>97</xdr:row>
      <xdr:rowOff>139505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66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130632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76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81402</xdr:rowOff>
    </xdr:from>
    <xdr:to>
      <xdr:col>98</xdr:col>
      <xdr:colOff>38100</xdr:colOff>
      <xdr:row>38</xdr:row>
      <xdr:rowOff>11552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28079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0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15227</xdr:rowOff>
    </xdr:from>
    <xdr:to>
      <xdr:col>116</xdr:col>
      <xdr:colOff>63500</xdr:colOff>
      <xdr:row>59</xdr:row>
      <xdr:rowOff>15722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30777"/>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15722</xdr:rowOff>
    </xdr:from>
    <xdr:to>
      <xdr:col>111</xdr:col>
      <xdr:colOff>177800</xdr:colOff>
      <xdr:row>59</xdr:row>
      <xdr:rowOff>15951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3127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15951</xdr:rowOff>
    </xdr:from>
    <xdr:to>
      <xdr:col>107</xdr:col>
      <xdr:colOff>50800</xdr:colOff>
      <xdr:row>59</xdr:row>
      <xdr:rowOff>16294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131501"/>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16294</xdr:rowOff>
    </xdr:from>
    <xdr:to>
      <xdr:col>102</xdr:col>
      <xdr:colOff>114300</xdr:colOff>
      <xdr:row>59</xdr:row>
      <xdr:rowOff>16675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13184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96977</xdr:rowOff>
    </xdr:from>
    <xdr:to>
      <xdr:col>98</xdr:col>
      <xdr:colOff>38100</xdr:colOff>
      <xdr:row>58</xdr:row>
      <xdr:rowOff>27127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43654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4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135877</xdr:rowOff>
    </xdr:from>
    <xdr:to>
      <xdr:col>116</xdr:col>
      <xdr:colOff>114300</xdr:colOff>
      <xdr:row>59</xdr:row>
      <xdr:rowOff>66027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7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50804</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94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136372</xdr:rowOff>
    </xdr:from>
    <xdr:to>
      <xdr:col>112</xdr:col>
      <xdr:colOff>38100</xdr:colOff>
      <xdr:row>59</xdr:row>
      <xdr:rowOff>66522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8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57649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73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136601</xdr:rowOff>
    </xdr:from>
    <xdr:to>
      <xdr:col>107</xdr:col>
      <xdr:colOff>101600</xdr:colOff>
      <xdr:row>59</xdr:row>
      <xdr:rowOff>66751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8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57878</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73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136944</xdr:rowOff>
    </xdr:from>
    <xdr:to>
      <xdr:col>102</xdr:col>
      <xdr:colOff>165100</xdr:colOff>
      <xdr:row>59</xdr:row>
      <xdr:rowOff>67094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8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58221</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7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137325</xdr:rowOff>
    </xdr:from>
    <xdr:to>
      <xdr:col>98</xdr:col>
      <xdr:colOff>38100</xdr:colOff>
      <xdr:row>59</xdr:row>
      <xdr:rowOff>67475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58602</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74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91442</xdr:rowOff>
    </xdr:from>
    <xdr:to>
      <xdr:col>116</xdr:col>
      <xdr:colOff>63500</xdr:colOff>
      <xdr:row>74</xdr:row>
      <xdr:rowOff>99489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778742"/>
          <a:ext cx="8382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99489</xdr:rowOff>
    </xdr:from>
    <xdr:to>
      <xdr:col>111</xdr:col>
      <xdr:colOff>177800</xdr:colOff>
      <xdr:row>74</xdr:row>
      <xdr:rowOff>110302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786789"/>
          <a:ext cx="889000" cy="1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160937</xdr:rowOff>
    </xdr:from>
    <xdr:to>
      <xdr:col>107</xdr:col>
      <xdr:colOff>50800</xdr:colOff>
      <xdr:row>74</xdr:row>
      <xdr:rowOff>110302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676787"/>
          <a:ext cx="889000" cy="12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160937</xdr:rowOff>
    </xdr:from>
    <xdr:to>
      <xdr:col>102</xdr:col>
      <xdr:colOff>114300</xdr:colOff>
      <xdr:row>74</xdr:row>
      <xdr:rowOff>164161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676787"/>
          <a:ext cx="889000" cy="17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13645</xdr:rowOff>
    </xdr:from>
    <xdr:to>
      <xdr:col>98</xdr:col>
      <xdr:colOff>38100</xdr:colOff>
      <xdr:row>74</xdr:row>
      <xdr:rowOff>115245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131772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47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40642</xdr:rowOff>
    </xdr:from>
    <xdr:to>
      <xdr:col>116</xdr:col>
      <xdr:colOff>114300</xdr:colOff>
      <xdr:row>74</xdr:row>
      <xdr:rowOff>142242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2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63519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57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48689</xdr:rowOff>
    </xdr:from>
    <xdr:to>
      <xdr:col>112</xdr:col>
      <xdr:colOff>38100</xdr:colOff>
      <xdr:row>74</xdr:row>
      <xdr:rowOff>150289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166816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51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59502</xdr:rowOff>
    </xdr:from>
    <xdr:to>
      <xdr:col>107</xdr:col>
      <xdr:colOff>101600</xdr:colOff>
      <xdr:row>74</xdr:row>
      <xdr:rowOff>161102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4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6179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2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110137</xdr:rowOff>
    </xdr:from>
    <xdr:to>
      <xdr:col>102</xdr:col>
      <xdr:colOff>165100</xdr:colOff>
      <xdr:row>74</xdr:row>
      <xdr:rowOff>40287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62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56814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40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113361</xdr:rowOff>
    </xdr:from>
    <xdr:to>
      <xdr:col>98</xdr:col>
      <xdr:colOff>38100</xdr:colOff>
      <xdr:row>75</xdr:row>
      <xdr:rowOff>43511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0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34638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89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54611</xdr:rowOff>
    </xdr:from>
    <xdr:to>
      <xdr:col>98</xdr:col>
      <xdr:colOff>38100</xdr:colOff>
      <xdr:row>91</xdr:row>
      <xdr:rowOff>156211</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1288</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性質別決算の人口一人当たりのコストについては、扶助費が住民一人当たり</a:t>
          </a:r>
          <a:r>
            <a:rPr kumimoji="1" lang="en-US" altLang="ja-JP" sz="1300">
              <a:latin typeface="ＭＳ Ｐゴシック" panose="020B0600070205080204" pitchFamily="50" charset="-128"/>
              <a:ea typeface="ＭＳ Ｐゴシック" panose="020B0600070205080204" pitchFamily="50" charset="-128"/>
            </a:rPr>
            <a:t>193,137</a:t>
          </a:r>
          <a:r>
            <a:rPr kumimoji="1" lang="ja-JP" altLang="en-US" sz="1300">
              <a:latin typeface="ＭＳ Ｐゴシック" panose="020B0600070205080204" pitchFamily="50" charset="-128"/>
              <a:ea typeface="ＭＳ Ｐゴシック" panose="020B0600070205080204" pitchFamily="50" charset="-128"/>
            </a:rPr>
            <a:t>円と類似団体平均を</a:t>
          </a:r>
          <a:r>
            <a:rPr kumimoji="1" lang="en-US" altLang="ja-JP" sz="1300">
              <a:latin typeface="ＭＳ Ｐゴシック" panose="020B0600070205080204" pitchFamily="50" charset="-128"/>
              <a:ea typeface="ＭＳ Ｐゴシック" panose="020B0600070205080204" pitchFamily="50" charset="-128"/>
            </a:rPr>
            <a:t>84,126</a:t>
          </a:r>
          <a:r>
            <a:rPr kumimoji="1" lang="ja-JP" altLang="en-US" sz="1300">
              <a:latin typeface="ＭＳ Ｐゴシック" panose="020B0600070205080204" pitchFamily="50" charset="-128"/>
              <a:ea typeface="ＭＳ Ｐゴシック" panose="020B0600070205080204" pitchFamily="50" charset="-128"/>
            </a:rPr>
            <a:t>円上回っており、類似団体の中で最も高い水準となっている。これは生活保護費が他の類似団体より多いことに加え、障害福祉サービス受給者の増加に伴う障害福祉サービス等をはじめとする社会保障経費の増加が主な要因である。</a:t>
          </a:r>
        </a:p>
        <a:p>
          <a:r>
            <a:rPr kumimoji="1" lang="ja-JP" altLang="en-US" sz="1300">
              <a:latin typeface="ＭＳ Ｐゴシック" panose="020B0600070205080204" pitchFamily="50" charset="-128"/>
              <a:ea typeface="ＭＳ Ｐゴシック" panose="020B0600070205080204" pitchFamily="50" charset="-128"/>
            </a:rPr>
            <a:t>普通建設事業費（新規整備）では、鶴田地区の内水対策として設置した排水ポンプ整備事業の完了により、前年度より</a:t>
          </a:r>
          <a:r>
            <a:rPr kumimoji="1" lang="en-US" altLang="ja-JP" sz="1300">
              <a:latin typeface="ＭＳ Ｐゴシック" panose="020B0600070205080204" pitchFamily="50" charset="-128"/>
              <a:ea typeface="ＭＳ Ｐゴシック" panose="020B0600070205080204" pitchFamily="50" charset="-128"/>
            </a:rPr>
            <a:t>10,837</a:t>
          </a:r>
          <a:r>
            <a:rPr kumimoji="1" lang="ja-JP" altLang="en-US" sz="1300">
              <a:latin typeface="ＭＳ Ｐゴシック" panose="020B0600070205080204" pitchFamily="50" charset="-128"/>
              <a:ea typeface="ＭＳ Ｐゴシック" panose="020B0600070205080204" pitchFamily="50" charset="-128"/>
            </a:rPr>
            <a:t>円減少し、類似団体を</a:t>
          </a:r>
          <a:r>
            <a:rPr kumimoji="1" lang="en-US" altLang="ja-JP" sz="1300">
              <a:latin typeface="ＭＳ Ｐゴシック" panose="020B0600070205080204" pitchFamily="50" charset="-128"/>
              <a:ea typeface="ＭＳ Ｐゴシック" panose="020B0600070205080204" pitchFamily="50" charset="-128"/>
            </a:rPr>
            <a:t>13,435</a:t>
          </a:r>
          <a:r>
            <a:rPr kumimoji="1" lang="ja-JP" altLang="en-US" sz="1300">
              <a:latin typeface="ＭＳ Ｐゴシック" panose="020B0600070205080204" pitchFamily="50" charset="-128"/>
              <a:ea typeface="ＭＳ Ｐゴシック" panose="020B0600070205080204" pitchFamily="50" charset="-128"/>
            </a:rPr>
            <a:t>円下回った。</a:t>
          </a:r>
        </a:p>
        <a:p>
          <a:r>
            <a:rPr kumimoji="1" lang="ja-JP" altLang="en-US" sz="1300">
              <a:latin typeface="ＭＳ Ｐゴシック" panose="020B0600070205080204" pitchFamily="50" charset="-128"/>
              <a:ea typeface="ＭＳ Ｐゴシック" panose="020B0600070205080204" pitchFamily="50" charset="-128"/>
            </a:rPr>
            <a:t>公債費は徐々に増加しており、類似団体を</a:t>
          </a:r>
          <a:r>
            <a:rPr kumimoji="1" lang="en-US" altLang="ja-JP" sz="1300">
              <a:latin typeface="ＭＳ Ｐゴシック" panose="020B0600070205080204" pitchFamily="50" charset="-128"/>
              <a:ea typeface="ＭＳ Ｐゴシック" panose="020B0600070205080204" pitchFamily="50" charset="-128"/>
            </a:rPr>
            <a:t>10,780</a:t>
          </a:r>
          <a:r>
            <a:rPr kumimoji="1" lang="ja-JP" altLang="en-US" sz="1300">
              <a:latin typeface="ＭＳ Ｐゴシック" panose="020B0600070205080204" pitchFamily="50" charset="-128"/>
              <a:ea typeface="ＭＳ Ｐゴシック" panose="020B0600070205080204" pitchFamily="50" charset="-128"/>
            </a:rPr>
            <a:t>円上回っている。据置期間が終了する地方債の元金償還の開始により、今後も公債費の増加が見込まれるため、事業を選別し、地方債の新規発行を元金償還額以下にすることで地方債残高の抑制を図る。</a:t>
          </a:r>
        </a:p>
        <a:p>
          <a:r>
            <a:rPr kumimoji="1" lang="ja-JP" altLang="en-US" sz="1300">
              <a:latin typeface="ＭＳ Ｐゴシック" panose="020B0600070205080204" pitchFamily="50" charset="-128"/>
              <a:ea typeface="ＭＳ Ｐゴシック" panose="020B0600070205080204" pitchFamily="50" charset="-128"/>
            </a:rPr>
            <a:t>今後は、据置期間が終了する地方債の元金償還開始による公債費の増加や既存施設の老朽化対策や維持補修費等の増加が見込まれるため、事業の必要性を見極め、間断ない行財政改革を実施することにより歳出の抑制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26,092
25,197
139.99
19,311,814
17,793,155
1,408,845
9,298,553
20,234,022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11493</xdr:rowOff>
    </xdr:from>
    <xdr:to>
      <xdr:col>24</xdr:col>
      <xdr:colOff>63500</xdr:colOff>
      <xdr:row>35</xdr:row>
      <xdr:rowOff>43116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12243"/>
          <a:ext cx="8382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43116</xdr:rowOff>
    </xdr:from>
    <xdr:to>
      <xdr:col>19</xdr:col>
      <xdr:colOff>177800</xdr:colOff>
      <xdr:row>35</xdr:row>
      <xdr:rowOff>58928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43866"/>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51879</xdr:rowOff>
    </xdr:from>
    <xdr:to>
      <xdr:col>15</xdr:col>
      <xdr:colOff>50800</xdr:colOff>
      <xdr:row>35</xdr:row>
      <xdr:rowOff>58928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52629"/>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18733</xdr:rowOff>
    </xdr:from>
    <xdr:to>
      <xdr:col>10</xdr:col>
      <xdr:colOff>114300</xdr:colOff>
      <xdr:row>35</xdr:row>
      <xdr:rowOff>51879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19483"/>
          <a:ext cx="889000" cy="3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125666</xdr:rowOff>
    </xdr:from>
    <xdr:to>
      <xdr:col>6</xdr:col>
      <xdr:colOff>38100</xdr:colOff>
      <xdr:row>36</xdr:row>
      <xdr:rowOff>55816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46943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132143</xdr:rowOff>
    </xdr:from>
    <xdr:to>
      <xdr:col>24</xdr:col>
      <xdr:colOff>114300</xdr:colOff>
      <xdr:row>35</xdr:row>
      <xdr:rowOff>62293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155020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163766</xdr:rowOff>
    </xdr:from>
    <xdr:to>
      <xdr:col>20</xdr:col>
      <xdr:colOff>38100</xdr:colOff>
      <xdr:row>35</xdr:row>
      <xdr:rowOff>93916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110443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8128</xdr:rowOff>
    </xdr:from>
    <xdr:to>
      <xdr:col>15</xdr:col>
      <xdr:colOff>101600</xdr:colOff>
      <xdr:row>35</xdr:row>
      <xdr:rowOff>109728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126255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8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1079</xdr:rowOff>
    </xdr:from>
    <xdr:to>
      <xdr:col>10</xdr:col>
      <xdr:colOff>165100</xdr:colOff>
      <xdr:row>35</xdr:row>
      <xdr:rowOff>102679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119206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139383</xdr:rowOff>
    </xdr:from>
    <xdr:to>
      <xdr:col>6</xdr:col>
      <xdr:colOff>38100</xdr:colOff>
      <xdr:row>35</xdr:row>
      <xdr:rowOff>69533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86060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4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1275</xdr:rowOff>
    </xdr:from>
    <xdr:to>
      <xdr:col>24</xdr:col>
      <xdr:colOff>63500</xdr:colOff>
      <xdr:row>57</xdr:row>
      <xdr:rowOff>27781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73925"/>
          <a:ext cx="838200" cy="2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15684</xdr:rowOff>
    </xdr:from>
    <xdr:to>
      <xdr:col>19</xdr:col>
      <xdr:colOff>177800</xdr:colOff>
      <xdr:row>57</xdr:row>
      <xdr:rowOff>27781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88334"/>
          <a:ext cx="8890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15684</xdr:rowOff>
    </xdr:from>
    <xdr:to>
      <xdr:col>15</xdr:col>
      <xdr:colOff>50800</xdr:colOff>
      <xdr:row>57</xdr:row>
      <xdr:rowOff>44808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88334"/>
          <a:ext cx="889000" cy="2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169803</xdr:rowOff>
    </xdr:from>
    <xdr:to>
      <xdr:col>10</xdr:col>
      <xdr:colOff>114300</xdr:colOff>
      <xdr:row>57</xdr:row>
      <xdr:rowOff>44808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28103"/>
          <a:ext cx="889000" cy="38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48076</xdr:rowOff>
    </xdr:from>
    <xdr:to>
      <xdr:col>6</xdr:col>
      <xdr:colOff>38100</xdr:colOff>
      <xdr:row>54</xdr:row>
      <xdr:rowOff>149676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0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166203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08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121925</xdr:rowOff>
    </xdr:from>
    <xdr:to>
      <xdr:col>24</xdr:col>
      <xdr:colOff>114300</xdr:colOff>
      <xdr:row>57</xdr:row>
      <xdr:rowOff>52075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100352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0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148431</xdr:rowOff>
    </xdr:from>
    <xdr:to>
      <xdr:col>20</xdr:col>
      <xdr:colOff>38100</xdr:colOff>
      <xdr:row>57</xdr:row>
      <xdr:rowOff>78581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95108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2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136334</xdr:rowOff>
    </xdr:from>
    <xdr:to>
      <xdr:col>15</xdr:col>
      <xdr:colOff>101600</xdr:colOff>
      <xdr:row>57</xdr:row>
      <xdr:rowOff>66484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3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83011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1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165458</xdr:rowOff>
    </xdr:from>
    <xdr:to>
      <xdr:col>10</xdr:col>
      <xdr:colOff>165100</xdr:colOff>
      <xdr:row>57</xdr:row>
      <xdr:rowOff>95608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112135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4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119003</xdr:rowOff>
    </xdr:from>
    <xdr:to>
      <xdr:col>6</xdr:col>
      <xdr:colOff>38100</xdr:colOff>
      <xdr:row>55</xdr:row>
      <xdr:rowOff>49153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7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40280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7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47988</xdr:rowOff>
    </xdr:from>
    <xdr:to>
      <xdr:col>24</xdr:col>
      <xdr:colOff>63500</xdr:colOff>
      <xdr:row>72</xdr:row>
      <xdr:rowOff>26924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220938"/>
          <a:ext cx="838200" cy="15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26924</xdr:rowOff>
    </xdr:from>
    <xdr:to>
      <xdr:col>19</xdr:col>
      <xdr:colOff>177800</xdr:colOff>
      <xdr:row>72</xdr:row>
      <xdr:rowOff>75278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371324"/>
          <a:ext cx="889000" cy="4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154004</xdr:rowOff>
    </xdr:from>
    <xdr:to>
      <xdr:col>15</xdr:col>
      <xdr:colOff>50800</xdr:colOff>
      <xdr:row>72</xdr:row>
      <xdr:rowOff>75278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155504"/>
          <a:ext cx="889000" cy="26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154004</xdr:rowOff>
    </xdr:from>
    <xdr:to>
      <xdr:col>10</xdr:col>
      <xdr:colOff>114300</xdr:colOff>
      <xdr:row>73</xdr:row>
      <xdr:rowOff>114162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155504"/>
          <a:ext cx="889000" cy="47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140826</xdr:rowOff>
    </xdr:from>
    <xdr:to>
      <xdr:col>6</xdr:col>
      <xdr:colOff>38100</xdr:colOff>
      <xdr:row>77</xdr:row>
      <xdr:rowOff>70976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7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62103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6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168638</xdr:rowOff>
    </xdr:from>
    <xdr:to>
      <xdr:col>24</xdr:col>
      <xdr:colOff>114300</xdr:colOff>
      <xdr:row>71</xdr:row>
      <xdr:rowOff>98788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17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121665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12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147574</xdr:rowOff>
    </xdr:from>
    <xdr:to>
      <xdr:col>20</xdr:col>
      <xdr:colOff>38100</xdr:colOff>
      <xdr:row>72</xdr:row>
      <xdr:rowOff>77724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32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94251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09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24478</xdr:rowOff>
    </xdr:from>
    <xdr:to>
      <xdr:col>15</xdr:col>
      <xdr:colOff>101600</xdr:colOff>
      <xdr:row>72</xdr:row>
      <xdr:rowOff>126078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36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142605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14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103204</xdr:rowOff>
    </xdr:from>
    <xdr:to>
      <xdr:col>10</xdr:col>
      <xdr:colOff>165100</xdr:colOff>
      <xdr:row>71</xdr:row>
      <xdr:rowOff>33354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1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49881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1879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63362</xdr:rowOff>
    </xdr:from>
    <xdr:to>
      <xdr:col>6</xdr:col>
      <xdr:colOff>38100</xdr:colOff>
      <xdr:row>73</xdr:row>
      <xdr:rowOff>164962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57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10039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35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138875</xdr:rowOff>
    </xdr:from>
    <xdr:to>
      <xdr:col>24</xdr:col>
      <xdr:colOff>63500</xdr:colOff>
      <xdr:row>98</xdr:row>
      <xdr:rowOff>38925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69525"/>
          <a:ext cx="838200" cy="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22301</xdr:rowOff>
    </xdr:from>
    <xdr:to>
      <xdr:col>19</xdr:col>
      <xdr:colOff>177800</xdr:colOff>
      <xdr:row>98</xdr:row>
      <xdr:rowOff>38925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24401"/>
          <a:ext cx="889000" cy="1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22301</xdr:rowOff>
    </xdr:from>
    <xdr:to>
      <xdr:col>15</xdr:col>
      <xdr:colOff>50800</xdr:colOff>
      <xdr:row>98</xdr:row>
      <xdr:rowOff>48679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24401"/>
          <a:ext cx="889000" cy="2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48679</xdr:rowOff>
    </xdr:from>
    <xdr:to>
      <xdr:col>10</xdr:col>
      <xdr:colOff>114300</xdr:colOff>
      <xdr:row>98</xdr:row>
      <xdr:rowOff>103746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50779"/>
          <a:ext cx="889000" cy="5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165012</xdr:rowOff>
    </xdr:from>
    <xdr:to>
      <xdr:col>6</xdr:col>
      <xdr:colOff>38100</xdr:colOff>
      <xdr:row>97</xdr:row>
      <xdr:rowOff>95162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2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111689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88075</xdr:rowOff>
    </xdr:from>
    <xdr:to>
      <xdr:col>24</xdr:col>
      <xdr:colOff>114300</xdr:colOff>
      <xdr:row>98</xdr:row>
      <xdr:rowOff>18225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1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66502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9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159575</xdr:rowOff>
    </xdr:from>
    <xdr:to>
      <xdr:col>20</xdr:col>
      <xdr:colOff>38100</xdr:colOff>
      <xdr:row>98</xdr:row>
      <xdr:rowOff>89725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9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80852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8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142951</xdr:rowOff>
    </xdr:from>
    <xdr:to>
      <xdr:col>15</xdr:col>
      <xdr:colOff>101600</xdr:colOff>
      <xdr:row>98</xdr:row>
      <xdr:rowOff>73101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7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64228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6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169329</xdr:rowOff>
    </xdr:from>
    <xdr:to>
      <xdr:col>10</xdr:col>
      <xdr:colOff>165100</xdr:colOff>
      <xdr:row>98</xdr:row>
      <xdr:rowOff>99479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9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90606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9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52946</xdr:rowOff>
    </xdr:from>
    <xdr:to>
      <xdr:col>6</xdr:col>
      <xdr:colOff>38100</xdr:colOff>
      <xdr:row>98</xdr:row>
      <xdr:rowOff>154546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5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145673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4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142119</xdr:rowOff>
    </xdr:from>
    <xdr:to>
      <xdr:col>55</xdr:col>
      <xdr:colOff>0</xdr:colOff>
      <xdr:row>56</xdr:row>
      <xdr:rowOff>19704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571869"/>
          <a:ext cx="838200" cy="4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142157</xdr:rowOff>
    </xdr:from>
    <xdr:to>
      <xdr:col>50</xdr:col>
      <xdr:colOff>114300</xdr:colOff>
      <xdr:row>56</xdr:row>
      <xdr:rowOff>19704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571907"/>
          <a:ext cx="889000" cy="4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74225</xdr:rowOff>
    </xdr:from>
    <xdr:to>
      <xdr:col>45</xdr:col>
      <xdr:colOff>177800</xdr:colOff>
      <xdr:row>55</xdr:row>
      <xdr:rowOff>142157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161075"/>
          <a:ext cx="889000" cy="41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74225</xdr:rowOff>
    </xdr:from>
    <xdr:to>
      <xdr:col>41</xdr:col>
      <xdr:colOff>50800</xdr:colOff>
      <xdr:row>56</xdr:row>
      <xdr:rowOff>123889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161075"/>
          <a:ext cx="889000" cy="56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121476</xdr:rowOff>
    </xdr:from>
    <xdr:to>
      <xdr:col>36</xdr:col>
      <xdr:colOff>165100</xdr:colOff>
      <xdr:row>55</xdr:row>
      <xdr:rowOff>51626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68153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91319</xdr:rowOff>
    </xdr:from>
    <xdr:to>
      <xdr:col>55</xdr:col>
      <xdr:colOff>50800</xdr:colOff>
      <xdr:row>56</xdr:row>
      <xdr:rowOff>21469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114196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7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140354</xdr:rowOff>
    </xdr:from>
    <xdr:to>
      <xdr:col>50</xdr:col>
      <xdr:colOff>165100</xdr:colOff>
      <xdr:row>56</xdr:row>
      <xdr:rowOff>70504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7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87031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4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91357</xdr:rowOff>
    </xdr:from>
    <xdr:to>
      <xdr:col>46</xdr:col>
      <xdr:colOff>38100</xdr:colOff>
      <xdr:row>56</xdr:row>
      <xdr:rowOff>21507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2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38034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29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23425</xdr:rowOff>
    </xdr:from>
    <xdr:to>
      <xdr:col>41</xdr:col>
      <xdr:colOff>101600</xdr:colOff>
      <xdr:row>53</xdr:row>
      <xdr:rowOff>125025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1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141552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888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73089</xdr:rowOff>
    </xdr:from>
    <xdr:to>
      <xdr:col>36</xdr:col>
      <xdr:colOff>165100</xdr:colOff>
      <xdr:row>57</xdr:row>
      <xdr:rowOff>3239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7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165816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6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12409</xdr:rowOff>
    </xdr:from>
    <xdr:to>
      <xdr:col>55</xdr:col>
      <xdr:colOff>0</xdr:colOff>
      <xdr:row>77</xdr:row>
      <xdr:rowOff>99809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14059"/>
          <a:ext cx="838200" cy="8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120231</xdr:rowOff>
    </xdr:from>
    <xdr:to>
      <xdr:col>50</xdr:col>
      <xdr:colOff>114300</xdr:colOff>
      <xdr:row>77</xdr:row>
      <xdr:rowOff>99809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50431"/>
          <a:ext cx="889000" cy="15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120231</xdr:rowOff>
    </xdr:from>
    <xdr:to>
      <xdr:col>45</xdr:col>
      <xdr:colOff>177800</xdr:colOff>
      <xdr:row>77</xdr:row>
      <xdr:rowOff>114782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50431"/>
          <a:ext cx="889000" cy="16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55004</xdr:rowOff>
    </xdr:from>
    <xdr:to>
      <xdr:col>41</xdr:col>
      <xdr:colOff>50800</xdr:colOff>
      <xdr:row>77</xdr:row>
      <xdr:rowOff>114782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085204"/>
          <a:ext cx="889000" cy="23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61392</xdr:rowOff>
    </xdr:from>
    <xdr:to>
      <xdr:col>36</xdr:col>
      <xdr:colOff>165100</xdr:colOff>
      <xdr:row>75</xdr:row>
      <xdr:rowOff>162992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8069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69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133059</xdr:rowOff>
    </xdr:from>
    <xdr:to>
      <xdr:col>55</xdr:col>
      <xdr:colOff>50800</xdr:colOff>
      <xdr:row>77</xdr:row>
      <xdr:rowOff>63209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6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155936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1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49009</xdr:rowOff>
    </xdr:from>
    <xdr:to>
      <xdr:col>50</xdr:col>
      <xdr:colOff>165100</xdr:colOff>
      <xdr:row>77</xdr:row>
      <xdr:rowOff>150609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5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141736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4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69431</xdr:rowOff>
    </xdr:from>
    <xdr:to>
      <xdr:col>46</xdr:col>
      <xdr:colOff>38100</xdr:colOff>
      <xdr:row>76</xdr:row>
      <xdr:rowOff>171031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16108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63982</xdr:rowOff>
    </xdr:from>
    <xdr:to>
      <xdr:col>41</xdr:col>
      <xdr:colOff>101600</xdr:colOff>
      <xdr:row>77</xdr:row>
      <xdr:rowOff>165582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156709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4204</xdr:rowOff>
    </xdr:from>
    <xdr:to>
      <xdr:col>36</xdr:col>
      <xdr:colOff>165100</xdr:colOff>
      <xdr:row>76</xdr:row>
      <xdr:rowOff>105804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96931</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12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43535</xdr:rowOff>
    </xdr:from>
    <xdr:to>
      <xdr:col>55</xdr:col>
      <xdr:colOff>0</xdr:colOff>
      <xdr:row>97</xdr:row>
      <xdr:rowOff>118504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502735"/>
          <a:ext cx="838200" cy="24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43535</xdr:rowOff>
    </xdr:from>
    <xdr:to>
      <xdr:col>50</xdr:col>
      <xdr:colOff>114300</xdr:colOff>
      <xdr:row>97</xdr:row>
      <xdr:rowOff>25515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502735"/>
          <a:ext cx="889000" cy="1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2375</xdr:rowOff>
    </xdr:from>
    <xdr:to>
      <xdr:col>45</xdr:col>
      <xdr:colOff>177800</xdr:colOff>
      <xdr:row>97</xdr:row>
      <xdr:rowOff>25515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633025"/>
          <a:ext cx="889000" cy="2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2375</xdr:rowOff>
    </xdr:from>
    <xdr:to>
      <xdr:col>41</xdr:col>
      <xdr:colOff>50800</xdr:colOff>
      <xdr:row>97</xdr:row>
      <xdr:rowOff>104547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633025"/>
          <a:ext cx="889000" cy="10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131445</xdr:rowOff>
    </xdr:from>
    <xdr:to>
      <xdr:col>36</xdr:col>
      <xdr:colOff>165100</xdr:colOff>
      <xdr:row>97</xdr:row>
      <xdr:rowOff>61595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78122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67704</xdr:rowOff>
    </xdr:from>
    <xdr:to>
      <xdr:col>55</xdr:col>
      <xdr:colOff>50800</xdr:colOff>
      <xdr:row>97</xdr:row>
      <xdr:rowOff>169304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46131</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164185</xdr:rowOff>
    </xdr:from>
    <xdr:to>
      <xdr:col>50</xdr:col>
      <xdr:colOff>165100</xdr:colOff>
      <xdr:row>96</xdr:row>
      <xdr:rowOff>94335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5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110862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2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146165</xdr:rowOff>
    </xdr:from>
    <xdr:to>
      <xdr:col>46</xdr:col>
      <xdr:colOff>38100</xdr:colOff>
      <xdr:row>97</xdr:row>
      <xdr:rowOff>76315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0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67442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69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123025</xdr:rowOff>
    </xdr:from>
    <xdr:to>
      <xdr:col>41</xdr:col>
      <xdr:colOff>101600</xdr:colOff>
      <xdr:row>97</xdr:row>
      <xdr:rowOff>53175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69702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35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53747</xdr:rowOff>
    </xdr:from>
    <xdr:to>
      <xdr:col>36</xdr:col>
      <xdr:colOff>165100</xdr:colOff>
      <xdr:row>97</xdr:row>
      <xdr:rowOff>155347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8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146474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61214</xdr:rowOff>
    </xdr:from>
    <xdr:to>
      <xdr:col>85</xdr:col>
      <xdr:colOff>127000</xdr:colOff>
      <xdr:row>37</xdr:row>
      <xdr:rowOff>109106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404864"/>
          <a:ext cx="838200" cy="4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76949</xdr:rowOff>
    </xdr:from>
    <xdr:to>
      <xdr:col>81</xdr:col>
      <xdr:colOff>50800</xdr:colOff>
      <xdr:row>37</xdr:row>
      <xdr:rowOff>109106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420599"/>
          <a:ext cx="889000" cy="3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76949</xdr:rowOff>
    </xdr:from>
    <xdr:to>
      <xdr:col>76</xdr:col>
      <xdr:colOff>114300</xdr:colOff>
      <xdr:row>37</xdr:row>
      <xdr:rowOff>92151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420599"/>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14046</xdr:rowOff>
    </xdr:from>
    <xdr:to>
      <xdr:col>71</xdr:col>
      <xdr:colOff>177800</xdr:colOff>
      <xdr:row>37</xdr:row>
      <xdr:rowOff>92151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186246"/>
          <a:ext cx="889000" cy="2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15024</xdr:rowOff>
    </xdr:from>
    <xdr:to>
      <xdr:col>67</xdr:col>
      <xdr:colOff>101600</xdr:colOff>
      <xdr:row>35</xdr:row>
      <xdr:rowOff>116624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133151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7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10414</xdr:rowOff>
    </xdr:from>
    <xdr:to>
      <xdr:col>85</xdr:col>
      <xdr:colOff>177800</xdr:colOff>
      <xdr:row>37</xdr:row>
      <xdr:rowOff>112014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160291</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33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58306</xdr:rowOff>
    </xdr:from>
    <xdr:to>
      <xdr:col>81</xdr:col>
      <xdr:colOff>101600</xdr:colOff>
      <xdr:row>37</xdr:row>
      <xdr:rowOff>159906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40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151033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4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26149</xdr:rowOff>
    </xdr:from>
    <xdr:to>
      <xdr:col>76</xdr:col>
      <xdr:colOff>165100</xdr:colOff>
      <xdr:row>37</xdr:row>
      <xdr:rowOff>127749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3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118876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46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41351</xdr:rowOff>
    </xdr:from>
    <xdr:to>
      <xdr:col>72</xdr:col>
      <xdr:colOff>38100</xdr:colOff>
      <xdr:row>37</xdr:row>
      <xdr:rowOff>142951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8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134078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47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134696</xdr:rowOff>
    </xdr:from>
    <xdr:to>
      <xdr:col>67</xdr:col>
      <xdr:colOff>101600</xdr:colOff>
      <xdr:row>36</xdr:row>
      <xdr:rowOff>64846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13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55973</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22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158336</xdr:rowOff>
    </xdr:from>
    <xdr:to>
      <xdr:col>85</xdr:col>
      <xdr:colOff>127000</xdr:colOff>
      <xdr:row>58</xdr:row>
      <xdr:rowOff>35165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930986"/>
          <a:ext cx="838200" cy="4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100240</xdr:rowOff>
    </xdr:from>
    <xdr:to>
      <xdr:col>81</xdr:col>
      <xdr:colOff>50800</xdr:colOff>
      <xdr:row>57</xdr:row>
      <xdr:rowOff>158336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872890"/>
          <a:ext cx="889000" cy="5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150324</xdr:rowOff>
    </xdr:from>
    <xdr:to>
      <xdr:col>76</xdr:col>
      <xdr:colOff>114300</xdr:colOff>
      <xdr:row>57</xdr:row>
      <xdr:rowOff>100240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8894274"/>
          <a:ext cx="889000" cy="97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150324</xdr:rowOff>
    </xdr:from>
    <xdr:to>
      <xdr:col>71</xdr:col>
      <xdr:colOff>177800</xdr:colOff>
      <xdr:row>55</xdr:row>
      <xdr:rowOff>69901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8894274"/>
          <a:ext cx="889000" cy="60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118107</xdr:rowOff>
    </xdr:from>
    <xdr:to>
      <xdr:col>67</xdr:col>
      <xdr:colOff>101600</xdr:colOff>
      <xdr:row>57</xdr:row>
      <xdr:rowOff>48257</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71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39384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8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155815</xdr:rowOff>
    </xdr:from>
    <xdr:to>
      <xdr:col>85</xdr:col>
      <xdr:colOff>177800</xdr:colOff>
      <xdr:row>58</xdr:row>
      <xdr:rowOff>85965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92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70742</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4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107536</xdr:rowOff>
    </xdr:from>
    <xdr:to>
      <xdr:col>81</xdr:col>
      <xdr:colOff>101600</xdr:colOff>
      <xdr:row>58</xdr:row>
      <xdr:rowOff>37686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88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28813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97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49440</xdr:rowOff>
    </xdr:from>
    <xdr:to>
      <xdr:col>76</xdr:col>
      <xdr:colOff>165100</xdr:colOff>
      <xdr:row>57</xdr:row>
      <xdr:rowOff>151040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82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167567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59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99524</xdr:rowOff>
    </xdr:from>
    <xdr:to>
      <xdr:col>72</xdr:col>
      <xdr:colOff>38100</xdr:colOff>
      <xdr:row>52</xdr:row>
      <xdr:rowOff>29674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884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46201</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03795" y="8618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19101</xdr:rowOff>
    </xdr:from>
    <xdr:to>
      <xdr:col>67</xdr:col>
      <xdr:colOff>101600</xdr:colOff>
      <xdr:row>55</xdr:row>
      <xdr:rowOff>120701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44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137228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22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32525</xdr:rowOff>
    </xdr:from>
    <xdr:to>
      <xdr:col>85</xdr:col>
      <xdr:colOff>127000</xdr:colOff>
      <xdr:row>78</xdr:row>
      <xdr:rowOff>36334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40562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50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32525</xdr:rowOff>
    </xdr:from>
    <xdr:to>
      <xdr:col>81</xdr:col>
      <xdr:colOff>50800</xdr:colOff>
      <xdr:row>78</xdr:row>
      <xdr:rowOff>75464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405625"/>
          <a:ext cx="889000" cy="4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75464</xdr:rowOff>
    </xdr:from>
    <xdr:to>
      <xdr:col>76</xdr:col>
      <xdr:colOff>114300</xdr:colOff>
      <xdr:row>78</xdr:row>
      <xdr:rowOff>164275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448564"/>
          <a:ext cx="889000" cy="8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125240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164275</xdr:rowOff>
    </xdr:from>
    <xdr:to>
      <xdr:col>71</xdr:col>
      <xdr:colOff>177800</xdr:colOff>
      <xdr:row>78</xdr:row>
      <xdr:rowOff>168694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37375"/>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157099</xdr:rowOff>
    </xdr:from>
    <xdr:to>
      <xdr:col>67</xdr:col>
      <xdr:colOff>101600</xdr:colOff>
      <xdr:row>77</xdr:row>
      <xdr:rowOff>87249</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1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103776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29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156984</xdr:rowOff>
    </xdr:from>
    <xdr:to>
      <xdr:col>85</xdr:col>
      <xdr:colOff>177800</xdr:colOff>
      <xdr:row>78</xdr:row>
      <xdr:rowOff>87134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35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8411</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21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153175</xdr:rowOff>
    </xdr:from>
    <xdr:to>
      <xdr:col>81</xdr:col>
      <xdr:colOff>101600</xdr:colOff>
      <xdr:row>78</xdr:row>
      <xdr:rowOff>83325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3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99852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13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24664</xdr:rowOff>
    </xdr:from>
    <xdr:to>
      <xdr:col>76</xdr:col>
      <xdr:colOff>165100</xdr:colOff>
      <xdr:row>78</xdr:row>
      <xdr:rowOff>126264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39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142791</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17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113475</xdr:rowOff>
    </xdr:from>
    <xdr:to>
      <xdr:col>72</xdr:col>
      <xdr:colOff>38100</xdr:colOff>
      <xdr:row>79</xdr:row>
      <xdr:rowOff>43625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8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34752</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57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117894</xdr:rowOff>
    </xdr:from>
    <xdr:to>
      <xdr:col>67</xdr:col>
      <xdr:colOff>101600</xdr:colOff>
      <xdr:row>79</xdr:row>
      <xdr:rowOff>48044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9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39171</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8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989</xdr:rowOff>
    </xdr:from>
    <xdr:to>
      <xdr:col>85</xdr:col>
      <xdr:colOff>127000</xdr:colOff>
      <xdr:row>95</xdr:row>
      <xdr:rowOff>21465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288739"/>
          <a:ext cx="8382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21465</xdr:rowOff>
    </xdr:from>
    <xdr:to>
      <xdr:col>81</xdr:col>
      <xdr:colOff>50800</xdr:colOff>
      <xdr:row>95</xdr:row>
      <xdr:rowOff>88722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309215"/>
          <a:ext cx="889000" cy="6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88722</xdr:rowOff>
    </xdr:from>
    <xdr:to>
      <xdr:col>76</xdr:col>
      <xdr:colOff>114300</xdr:colOff>
      <xdr:row>95</xdr:row>
      <xdr:rowOff>122261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376472"/>
          <a:ext cx="889000" cy="3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122261</xdr:rowOff>
    </xdr:from>
    <xdr:to>
      <xdr:col>71</xdr:col>
      <xdr:colOff>177800</xdr:colOff>
      <xdr:row>95</xdr:row>
      <xdr:rowOff>154935</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410011"/>
          <a:ext cx="889000" cy="3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80442</xdr:rowOff>
    </xdr:from>
    <xdr:to>
      <xdr:col>67</xdr:col>
      <xdr:colOff>101600</xdr:colOff>
      <xdr:row>95</xdr:row>
      <xdr:rowOff>10592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27119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5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121639</xdr:rowOff>
    </xdr:from>
    <xdr:to>
      <xdr:col>85</xdr:col>
      <xdr:colOff>177800</xdr:colOff>
      <xdr:row>95</xdr:row>
      <xdr:rowOff>51789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23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144516</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08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142115</xdr:rowOff>
    </xdr:from>
    <xdr:to>
      <xdr:col>81</xdr:col>
      <xdr:colOff>101600</xdr:colOff>
      <xdr:row>95</xdr:row>
      <xdr:rowOff>72265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25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88792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03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37922</xdr:rowOff>
    </xdr:from>
    <xdr:to>
      <xdr:col>76</xdr:col>
      <xdr:colOff>165100</xdr:colOff>
      <xdr:row>95</xdr:row>
      <xdr:rowOff>139522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32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156049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10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71461</xdr:rowOff>
    </xdr:from>
    <xdr:to>
      <xdr:col>72</xdr:col>
      <xdr:colOff>38100</xdr:colOff>
      <xdr:row>96</xdr:row>
      <xdr:rowOff>1611</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35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18138</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1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104135</xdr:rowOff>
    </xdr:from>
    <xdr:to>
      <xdr:col>67</xdr:col>
      <xdr:colOff>101600</xdr:colOff>
      <xdr:row>96</xdr:row>
      <xdr:rowOff>34285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3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25412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48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67201</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53751"/>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67201</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flipV="1">
          <a:off x="19545300" y="6753751"/>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111414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797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3991</xdr:rowOff>
    </xdr:from>
    <xdr:to>
      <xdr:col>98</xdr:col>
      <xdr:colOff>38100</xdr:colOff>
      <xdr:row>39</xdr:row>
      <xdr:rowOff>105591</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122119</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5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16401</xdr:rowOff>
    </xdr:from>
    <xdr:to>
      <xdr:col>107</xdr:col>
      <xdr:colOff>101600</xdr:colOff>
      <xdr:row>39</xdr:row>
      <xdr:rowOff>118001</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134528</xdr:rowOff>
    </xdr:from>
    <xdr:ext cx="313932"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277333" y="6478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54610</xdr:rowOff>
    </xdr:from>
    <xdr:to>
      <xdr:col>98</xdr:col>
      <xdr:colOff>38100</xdr:colOff>
      <xdr:row>51</xdr:row>
      <xdr:rowOff>156210</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1287</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議会費は、住民一人当たり</a:t>
          </a:r>
          <a:r>
            <a:rPr kumimoji="1" lang="en-US" altLang="ja-JP" sz="1300">
              <a:latin typeface="ＭＳ Ｐゴシック" panose="020B0600070205080204" pitchFamily="50" charset="-128"/>
              <a:ea typeface="ＭＳ Ｐゴシック" panose="020B0600070205080204" pitchFamily="50" charset="-128"/>
            </a:rPr>
            <a:t>5,773</a:t>
          </a:r>
          <a:r>
            <a:rPr kumimoji="1" lang="ja-JP" altLang="en-US" sz="1300">
              <a:latin typeface="ＭＳ Ｐゴシック" panose="020B0600070205080204" pitchFamily="50" charset="-128"/>
              <a:ea typeface="ＭＳ Ｐゴシック" panose="020B0600070205080204" pitchFamily="50" charset="-128"/>
            </a:rPr>
            <a:t>円と類似団体平均を</a:t>
          </a:r>
          <a:r>
            <a:rPr kumimoji="1" lang="en-US" altLang="ja-JP" sz="1300">
              <a:latin typeface="ＭＳ Ｐゴシック" panose="020B0600070205080204" pitchFamily="50" charset="-128"/>
              <a:ea typeface="ＭＳ Ｐゴシック" panose="020B0600070205080204" pitchFamily="50" charset="-128"/>
            </a:rPr>
            <a:t>999</a:t>
          </a:r>
          <a:r>
            <a:rPr kumimoji="1" lang="ja-JP" altLang="en-US" sz="1300">
              <a:latin typeface="ＭＳ Ｐゴシック" panose="020B0600070205080204" pitchFamily="50" charset="-128"/>
              <a:ea typeface="ＭＳ Ｐゴシック" panose="020B0600070205080204" pitchFamily="50" charset="-128"/>
            </a:rPr>
            <a:t>円上回っており、これは類似団体と比較して議員数が多いことが要因である。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280,675</a:t>
          </a:r>
          <a:r>
            <a:rPr kumimoji="1" lang="ja-JP" altLang="en-US" sz="1300">
              <a:latin typeface="ＭＳ Ｐゴシック" panose="020B0600070205080204" pitchFamily="50" charset="-128"/>
              <a:ea typeface="ＭＳ Ｐゴシック" panose="020B0600070205080204" pitchFamily="50" charset="-128"/>
            </a:rPr>
            <a:t>円と類似団体平均を</a:t>
          </a:r>
          <a:r>
            <a:rPr kumimoji="1" lang="en-US" altLang="ja-JP" sz="1300">
              <a:latin typeface="ＭＳ Ｐゴシック" panose="020B0600070205080204" pitchFamily="50" charset="-128"/>
              <a:ea typeface="ＭＳ Ｐゴシック" panose="020B0600070205080204" pitchFamily="50" charset="-128"/>
            </a:rPr>
            <a:t>86,997</a:t>
          </a:r>
          <a:r>
            <a:rPr kumimoji="1" lang="ja-JP" altLang="en-US" sz="1300">
              <a:latin typeface="ＭＳ Ｐゴシック" panose="020B0600070205080204" pitchFamily="50" charset="-128"/>
              <a:ea typeface="ＭＳ Ｐゴシック" panose="020B0600070205080204" pitchFamily="50" charset="-128"/>
            </a:rPr>
            <a:t>円上回っており、これは生活保護費が他の類似団体より多いことに加え、障害福祉サービス等をはじめとする社会保障経費が増加していることが主な要因である。今後も社会保障経費の増加が見込まれるため、資格審査等の適正化やレセプト点検等による医療費等の適正化を推進し抑制に努めていく。</a:t>
          </a:r>
        </a:p>
        <a:p>
          <a:r>
            <a:rPr kumimoji="1" lang="ja-JP" altLang="en-US" sz="1300">
              <a:latin typeface="ＭＳ Ｐゴシック" panose="020B0600070205080204" pitchFamily="50" charset="-128"/>
              <a:ea typeface="ＭＳ Ｐゴシック" panose="020B0600070205080204" pitchFamily="50" charset="-128"/>
            </a:rPr>
            <a:t>公債費は徐々に増加しており、類似団体を</a:t>
          </a:r>
          <a:r>
            <a:rPr kumimoji="1" lang="en-US" altLang="ja-JP" sz="1300">
              <a:latin typeface="ＭＳ Ｐゴシック" panose="020B0600070205080204" pitchFamily="50" charset="-128"/>
              <a:ea typeface="ＭＳ Ｐゴシック" panose="020B0600070205080204" pitchFamily="50" charset="-128"/>
            </a:rPr>
            <a:t>10,779</a:t>
          </a:r>
          <a:r>
            <a:rPr kumimoji="1" lang="ja-JP" altLang="en-US" sz="1300">
              <a:latin typeface="ＭＳ Ｐゴシック" panose="020B0600070205080204" pitchFamily="50" charset="-128"/>
              <a:ea typeface="ＭＳ Ｐゴシック" panose="020B0600070205080204" pitchFamily="50" charset="-128"/>
            </a:rPr>
            <a:t>円上回っている。据置期間が終了する地方債の元金償還の開始により、今後も公債費の増加が見込まれるため、事業を選別し、地方債の新規発行を元金償還額以下にすることで地方債残高の抑制を図る。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集中改革プランに基づく行財政改革の着実な推進等により、実質収支額は継続的に黒字を確保している。令和</a:t>
          </a:r>
          <a:r>
            <a:rPr kumimoji="1" lang="en-US" altLang="ja-JP" sz="1150">
              <a:latin typeface="ＭＳ ゴシック" pitchFamily="49" charset="-128"/>
              <a:ea typeface="ＭＳ ゴシック" pitchFamily="49" charset="-128"/>
            </a:rPr>
            <a:t>6</a:t>
          </a:r>
          <a:r>
            <a:rPr kumimoji="1" lang="ja-JP" altLang="en-US" sz="1150">
              <a:latin typeface="ＭＳ ゴシック" pitchFamily="49" charset="-128"/>
              <a:ea typeface="ＭＳ ゴシック" pitchFamily="49" charset="-128"/>
            </a:rPr>
            <a:t>年度は、自動車関連企業の増益に伴う法人市民税の増加等により、３年ぶりに実質単年度収支の黒字を確保することができた。</a:t>
          </a:r>
        </a:p>
        <a:p>
          <a:r>
            <a:rPr kumimoji="1" lang="ja-JP" altLang="en-US" sz="1150">
              <a:latin typeface="ＭＳ ゴシック" pitchFamily="49" charset="-128"/>
              <a:ea typeface="ＭＳ ゴシック" pitchFamily="49" charset="-128"/>
            </a:rPr>
            <a:t>財政調整基金残高は、適切な財源の確保と歳出の精査により、平成</a:t>
          </a:r>
          <a:r>
            <a:rPr kumimoji="1" lang="en-US" altLang="ja-JP" sz="1150">
              <a:latin typeface="ＭＳ ゴシック" pitchFamily="49" charset="-128"/>
              <a:ea typeface="ＭＳ ゴシック" pitchFamily="49" charset="-128"/>
            </a:rPr>
            <a:t>18</a:t>
          </a:r>
          <a:r>
            <a:rPr kumimoji="1" lang="ja-JP" altLang="en-US" sz="1150">
              <a:latin typeface="ＭＳ ゴシック" pitchFamily="49" charset="-128"/>
              <a:ea typeface="ＭＳ ゴシック" pitchFamily="49" charset="-128"/>
            </a:rPr>
            <a:t>年</a:t>
          </a:r>
          <a:r>
            <a:rPr kumimoji="1" lang="en-US" altLang="ja-JP" sz="1150">
              <a:latin typeface="ＭＳ ゴシック" pitchFamily="49" charset="-128"/>
              <a:ea typeface="ＭＳ ゴシック" pitchFamily="49" charset="-128"/>
            </a:rPr>
            <a:t>2</a:t>
          </a:r>
          <a:r>
            <a:rPr kumimoji="1" lang="ja-JP" altLang="en-US" sz="1150">
              <a:latin typeface="ＭＳ ゴシック" pitchFamily="49" charset="-128"/>
              <a:ea typeface="ＭＳ ゴシック" pitchFamily="49" charset="-128"/>
            </a:rPr>
            <a:t>月の合併以降取り崩しを回避しており、標準財政規模比は</a:t>
          </a:r>
          <a:r>
            <a:rPr kumimoji="1" lang="en-US" altLang="ja-JP" sz="1150">
              <a:latin typeface="ＭＳ ゴシック" pitchFamily="49" charset="-128"/>
              <a:ea typeface="ＭＳ ゴシック" pitchFamily="49" charset="-128"/>
            </a:rPr>
            <a:t>39.01</a:t>
          </a:r>
          <a:r>
            <a:rPr kumimoji="1" lang="ja-JP" altLang="en-US" sz="1150">
              <a:latin typeface="ＭＳ ゴシック" pitchFamily="49" charset="-128"/>
              <a:ea typeface="ＭＳ ゴシック" pitchFamily="49" charset="-128"/>
            </a:rPr>
            <a:t>％となっている。 </a:t>
          </a:r>
        </a:p>
        <a:p>
          <a:r>
            <a:rPr kumimoji="1" lang="ja-JP" altLang="en-US" sz="1150">
              <a:latin typeface="ＭＳ ゴシック" pitchFamily="49" charset="-128"/>
              <a:ea typeface="ＭＳ ゴシック" pitchFamily="49" charset="-128"/>
            </a:rPr>
            <a:t>今後も第</a:t>
          </a:r>
          <a:r>
            <a:rPr kumimoji="1" lang="en-US" altLang="ja-JP" sz="1150">
              <a:latin typeface="ＭＳ ゴシック" pitchFamily="49" charset="-128"/>
              <a:ea typeface="ＭＳ ゴシック" pitchFamily="49" charset="-128"/>
            </a:rPr>
            <a:t>2</a:t>
          </a:r>
          <a:r>
            <a:rPr kumimoji="1" lang="ja-JP" altLang="en-US" sz="1150">
              <a:latin typeface="ＭＳ ゴシック" pitchFamily="49" charset="-128"/>
              <a:ea typeface="ＭＳ ゴシック" pitchFamily="49" charset="-128"/>
            </a:rPr>
            <a:t>次宮若市総合計画に基づき計画的に事務事業を実施するとともに、集中改革プランに基づく行財政改革を推進し、健全な財政運営を行っていく。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令和６年度においても、すべての会計において黒字を確保することができた。</a:t>
          </a:r>
        </a:p>
        <a:p>
          <a:r>
            <a:rPr kumimoji="1" lang="ja-JP" altLang="en-US" sz="1400">
              <a:latin typeface="ＭＳ ゴシック" pitchFamily="49" charset="-128"/>
              <a:ea typeface="ＭＳ ゴシック" pitchFamily="49" charset="-128"/>
            </a:rPr>
            <a:t>赤字が続いていた国民健康保険特別会計では、令和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黒字に転じているが、被保険者数の減少等に伴い、今後も厳しい運営が見込まれることから、ジェネリック医薬品の更なる啓発や生活習慣病等の重症化予防事業を積極的に実施するなど、医療費の適正化を図り、黒字の確保に努めていく。</a:t>
          </a:r>
        </a:p>
        <a:p>
          <a:r>
            <a:rPr kumimoji="1" lang="ja-JP" altLang="en-US" sz="1400">
              <a:latin typeface="ＭＳ ゴシック" pitchFamily="49" charset="-128"/>
              <a:ea typeface="ＭＳ ゴシック" pitchFamily="49" charset="-128"/>
            </a:rPr>
            <a:t>一般会計においては、自動車関連企業の業績により税収が大きく増減するため、第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次宮若市総合計画に基づき計画的に事務事業を実施するとともに、行財政改革による歳出削減、歳入の確保を図り、健全な財政運営に努める。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19311814</v>
      </c>
      <c r="BO4" s="358"/>
      <c r="BP4" s="358"/>
      <c r="BQ4" s="358"/>
      <c r="BR4" s="358"/>
      <c r="BS4" s="358"/>
      <c r="BT4" s="358"/>
      <c r="BU4" s="359"/>
      <c r="BV4" s="357">
        <v>18475302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15.2</v>
      </c>
      <c r="CU4" s="364"/>
      <c r="CV4" s="364"/>
      <c r="CW4" s="364"/>
      <c r="CX4" s="364"/>
      <c r="CY4" s="364"/>
      <c r="CZ4" s="364"/>
      <c r="DA4" s="365"/>
      <c r="DB4" s="363">
        <v>7.2</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17793155</v>
      </c>
      <c r="BO5" s="395"/>
      <c r="BP5" s="395"/>
      <c r="BQ5" s="395"/>
      <c r="BR5" s="395"/>
      <c r="BS5" s="395"/>
      <c r="BT5" s="395"/>
      <c r="BU5" s="396"/>
      <c r="BV5" s="394">
        <v>17762833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83.4</v>
      </c>
      <c r="CU5" s="392"/>
      <c r="CV5" s="392"/>
      <c r="CW5" s="392"/>
      <c r="CX5" s="392"/>
      <c r="CY5" s="392"/>
      <c r="CZ5" s="392"/>
      <c r="DA5" s="393"/>
      <c r="DB5" s="391">
        <v>93.7</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1518659</v>
      </c>
      <c r="BO6" s="395"/>
      <c r="BP6" s="395"/>
      <c r="BQ6" s="395"/>
      <c r="BR6" s="395"/>
      <c r="BS6" s="395"/>
      <c r="BT6" s="395"/>
      <c r="BU6" s="396"/>
      <c r="BV6" s="394">
        <v>712469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83.7</v>
      </c>
      <c r="CU6" s="432"/>
      <c r="CV6" s="432"/>
      <c r="CW6" s="432"/>
      <c r="CX6" s="432"/>
      <c r="CY6" s="432"/>
      <c r="CZ6" s="432"/>
      <c r="DA6" s="433"/>
      <c r="DB6" s="431">
        <v>94.1</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109814</v>
      </c>
      <c r="BO7" s="395"/>
      <c r="BP7" s="395"/>
      <c r="BQ7" s="395"/>
      <c r="BR7" s="395"/>
      <c r="BS7" s="395"/>
      <c r="BT7" s="395"/>
      <c r="BU7" s="396"/>
      <c r="BV7" s="394">
        <v>46098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9298553</v>
      </c>
      <c r="CU7" s="395"/>
      <c r="CV7" s="395"/>
      <c r="CW7" s="395"/>
      <c r="CX7" s="395"/>
      <c r="CY7" s="395"/>
      <c r="CZ7" s="395"/>
      <c r="DA7" s="396"/>
      <c r="DB7" s="394">
        <v>9302578</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1408845</v>
      </c>
      <c r="BO8" s="395"/>
      <c r="BP8" s="395"/>
      <c r="BQ8" s="395"/>
      <c r="BR8" s="395"/>
      <c r="BS8" s="395"/>
      <c r="BT8" s="395"/>
      <c r="BU8" s="396"/>
      <c r="BV8" s="394">
        <v>666371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0.61</v>
      </c>
      <c r="CU8" s="435"/>
      <c r="CV8" s="435"/>
      <c r="CW8" s="435"/>
      <c r="CX8" s="435"/>
      <c r="CY8" s="435"/>
      <c r="CZ8" s="435"/>
      <c r="DA8" s="436"/>
      <c r="DB8" s="434">
        <v>0.63</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26298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742474</v>
      </c>
      <c r="BO9" s="395"/>
      <c r="BP9" s="395"/>
      <c r="BQ9" s="395"/>
      <c r="BR9" s="395"/>
      <c r="BS9" s="395"/>
      <c r="BT9" s="395"/>
      <c r="BU9" s="396"/>
      <c r="BV9" s="394">
        <v>-325632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13.2</v>
      </c>
      <c r="CU9" s="392"/>
      <c r="CV9" s="392"/>
      <c r="CW9" s="392"/>
      <c r="CX9" s="392"/>
      <c r="CY9" s="392"/>
      <c r="CZ9" s="392"/>
      <c r="DA9" s="393"/>
      <c r="DB9" s="391">
        <v>14.5</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28112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1625</v>
      </c>
      <c r="BO10" s="395"/>
      <c r="BP10" s="395"/>
      <c r="BQ10" s="395"/>
      <c r="BR10" s="395"/>
      <c r="BS10" s="395"/>
      <c r="BT10" s="395"/>
      <c r="BU10" s="396"/>
      <c r="BV10" s="394">
        <v>1523</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26092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25197</v>
      </c>
      <c r="S13" s="479"/>
      <c r="T13" s="479"/>
      <c r="U13" s="479"/>
      <c r="V13" s="480"/>
      <c r="W13" s="410" t="s">
        <v>131</v>
      </c>
      <c r="X13" s="411"/>
      <c r="Y13" s="411"/>
      <c r="Z13" s="411"/>
      <c r="AA13" s="411"/>
      <c r="AB13" s="401"/>
      <c r="AC13" s="445">
        <v>585</v>
      </c>
      <c r="AD13" s="446"/>
      <c r="AE13" s="446"/>
      <c r="AF13" s="446"/>
      <c r="AG13" s="488"/>
      <c r="AH13" s="445">
        <v>662</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744099</v>
      </c>
      <c r="BO13" s="395"/>
      <c r="BP13" s="395"/>
      <c r="BQ13" s="395"/>
      <c r="BR13" s="395"/>
      <c r="BS13" s="395"/>
      <c r="BT13" s="395"/>
      <c r="BU13" s="396"/>
      <c r="BV13" s="394">
        <v>-324109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8.5</v>
      </c>
      <c r="CU13" s="392"/>
      <c r="CV13" s="392"/>
      <c r="CW13" s="392"/>
      <c r="CX13" s="392"/>
      <c r="CY13" s="392"/>
      <c r="CZ13" s="392"/>
      <c r="DA13" s="393"/>
      <c r="DB13" s="391">
        <v>7.9</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26526</v>
      </c>
      <c r="S14" s="479"/>
      <c r="T14" s="479"/>
      <c r="U14" s="479"/>
      <c r="V14" s="480"/>
      <c r="W14" s="384"/>
      <c r="X14" s="385"/>
      <c r="Y14" s="385"/>
      <c r="Z14" s="385"/>
      <c r="AA14" s="385"/>
      <c r="AB14" s="374"/>
      <c r="AC14" s="481">
        <v>5.2</v>
      </c>
      <c r="AD14" s="482"/>
      <c r="AE14" s="482"/>
      <c r="AF14" s="482"/>
      <c r="AG14" s="483"/>
      <c r="AH14" s="481">
        <v>5.6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25770</v>
      </c>
      <c r="S15" s="479"/>
      <c r="T15" s="479"/>
      <c r="U15" s="479"/>
      <c r="V15" s="480"/>
      <c r="W15" s="410" t="s">
        <v>137</v>
      </c>
      <c r="X15" s="411"/>
      <c r="Y15" s="411"/>
      <c r="Z15" s="411"/>
      <c r="AA15" s="411"/>
      <c r="AB15" s="401"/>
      <c r="AC15" s="445">
        <v>3496</v>
      </c>
      <c r="AD15" s="446"/>
      <c r="AE15" s="446"/>
      <c r="AF15" s="446"/>
      <c r="AG15" s="488"/>
      <c r="AH15" s="445">
        <v>3547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4537703</v>
      </c>
      <c r="BO15" s="358"/>
      <c r="BP15" s="358"/>
      <c r="BQ15" s="358"/>
      <c r="BR15" s="358"/>
      <c r="BS15" s="358"/>
      <c r="BT15" s="358"/>
      <c r="BU15" s="359"/>
      <c r="BV15" s="357">
        <v>4895845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30.9</v>
      </c>
      <c r="AD16" s="482"/>
      <c r="AE16" s="482"/>
      <c r="AF16" s="482"/>
      <c r="AG16" s="483"/>
      <c r="AH16" s="481">
        <v>30.1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8035108</v>
      </c>
      <c r="BO16" s="395"/>
      <c r="BP16" s="395"/>
      <c r="BQ16" s="395"/>
      <c r="BR16" s="395"/>
      <c r="BS16" s="395"/>
      <c r="BT16" s="395"/>
      <c r="BU16" s="396"/>
      <c r="BV16" s="394">
        <v>7858772</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7218</v>
      </c>
      <c r="AD17" s="446"/>
      <c r="AE17" s="446"/>
      <c r="AF17" s="446"/>
      <c r="AG17" s="488"/>
      <c r="AH17" s="445">
        <v>7570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5778285</v>
      </c>
      <c r="BO17" s="395"/>
      <c r="BP17" s="395"/>
      <c r="BQ17" s="395"/>
      <c r="BR17" s="395"/>
      <c r="BS17" s="395"/>
      <c r="BT17" s="395"/>
      <c r="BU17" s="396"/>
      <c r="BV17" s="394">
        <v>6259493</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139.99</v>
      </c>
      <c r="M18" s="518"/>
      <c r="N18" s="518"/>
      <c r="O18" s="518"/>
      <c r="P18" s="518"/>
      <c r="Q18" s="518"/>
      <c r="R18" s="519"/>
      <c r="S18" s="519"/>
      <c r="T18" s="519"/>
      <c r="U18" s="519"/>
      <c r="V18" s="520"/>
      <c r="W18" s="412"/>
      <c r="X18" s="413"/>
      <c r="Y18" s="413"/>
      <c r="Z18" s="413"/>
      <c r="AA18" s="413"/>
      <c r="AB18" s="404"/>
      <c r="AC18" s="521">
        <v>63.9</v>
      </c>
      <c r="AD18" s="522"/>
      <c r="AE18" s="522"/>
      <c r="AF18" s="522"/>
      <c r="AG18" s="523"/>
      <c r="AH18" s="521">
        <v>64.3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9125550</v>
      </c>
      <c r="BO18" s="395"/>
      <c r="BP18" s="395"/>
      <c r="BQ18" s="395"/>
      <c r="BR18" s="395"/>
      <c r="BS18" s="395"/>
      <c r="BT18" s="395"/>
      <c r="BU18" s="396"/>
      <c r="BV18" s="394">
        <v>8721928</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188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13384674</v>
      </c>
      <c r="BO19" s="395"/>
      <c r="BP19" s="395"/>
      <c r="BQ19" s="395"/>
      <c r="BR19" s="395"/>
      <c r="BS19" s="395"/>
      <c r="BT19" s="395"/>
      <c r="BU19" s="396"/>
      <c r="BV19" s="394">
        <v>12112083</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10540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20234022</v>
      </c>
      <c r="BO22" s="358"/>
      <c r="BP22" s="358"/>
      <c r="BQ22" s="358"/>
      <c r="BR22" s="358"/>
      <c r="BS22" s="358"/>
      <c r="BT22" s="358"/>
      <c r="BU22" s="359"/>
      <c r="BV22" s="357">
        <v>21201545</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18192432</v>
      </c>
      <c r="BO23" s="395"/>
      <c r="BP23" s="395"/>
      <c r="BQ23" s="395"/>
      <c r="BR23" s="395"/>
      <c r="BS23" s="395"/>
      <c r="BT23" s="395"/>
      <c r="BU23" s="396"/>
      <c r="BV23" s="394">
        <v>19092913</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5698</v>
      </c>
      <c r="R24" s="446"/>
      <c r="S24" s="446"/>
      <c r="T24" s="446"/>
      <c r="U24" s="446"/>
      <c r="V24" s="488"/>
      <c r="W24" s="540"/>
      <c r="X24" s="541"/>
      <c r="Y24" s="542"/>
      <c r="Z24" s="444" t="s">
        <v>162</v>
      </c>
      <c r="AA24" s="424"/>
      <c r="AB24" s="424"/>
      <c r="AC24" s="424"/>
      <c r="AD24" s="424"/>
      <c r="AE24" s="424"/>
      <c r="AF24" s="424"/>
      <c r="AG24" s="425"/>
      <c r="AH24" s="445">
        <v>205</v>
      </c>
      <c r="AI24" s="446"/>
      <c r="AJ24" s="446"/>
      <c r="AK24" s="446"/>
      <c r="AL24" s="488"/>
      <c r="AM24" s="445">
        <v>664815</v>
      </c>
      <c r="AN24" s="446"/>
      <c r="AO24" s="446"/>
      <c r="AP24" s="446"/>
      <c r="AQ24" s="446"/>
      <c r="AR24" s="488"/>
      <c r="AS24" s="445">
        <v>3243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15268383</v>
      </c>
      <c r="BO24" s="395"/>
      <c r="BP24" s="395"/>
      <c r="BQ24" s="395"/>
      <c r="BR24" s="395"/>
      <c r="BS24" s="395"/>
      <c r="BT24" s="395"/>
      <c r="BU24" s="396"/>
      <c r="BV24" s="394">
        <v>15719611</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6830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1676702</v>
      </c>
      <c r="BO25" s="358"/>
      <c r="BP25" s="358"/>
      <c r="BQ25" s="358"/>
      <c r="BR25" s="358"/>
      <c r="BS25" s="358"/>
      <c r="BT25" s="358"/>
      <c r="BU25" s="359"/>
      <c r="BV25" s="357">
        <v>1753124</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6240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4050</v>
      </c>
      <c r="R27" s="446"/>
      <c r="S27" s="446"/>
      <c r="T27" s="446"/>
      <c r="U27" s="446"/>
      <c r="V27" s="488"/>
      <c r="W27" s="540"/>
      <c r="X27" s="541"/>
      <c r="Y27" s="542"/>
      <c r="Z27" s="444" t="s">
        <v>171</v>
      </c>
      <c r="AA27" s="424"/>
      <c r="AB27" s="424"/>
      <c r="AC27" s="424"/>
      <c r="AD27" s="424"/>
      <c r="AE27" s="424"/>
      <c r="AF27" s="424"/>
      <c r="AG27" s="425"/>
      <c r="AH27" s="445">
        <v>13</v>
      </c>
      <c r="AI27" s="446"/>
      <c r="AJ27" s="446"/>
      <c r="AK27" s="446"/>
      <c r="AL27" s="488"/>
      <c r="AM27" s="445">
        <v>48476</v>
      </c>
      <c r="AN27" s="446"/>
      <c r="AO27" s="446"/>
      <c r="AP27" s="446"/>
      <c r="AQ27" s="446"/>
      <c r="AR27" s="488"/>
      <c r="AS27" s="445">
        <v>3729</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3600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3626980</v>
      </c>
      <c r="BO28" s="358"/>
      <c r="BP28" s="358"/>
      <c r="BQ28" s="358"/>
      <c r="BR28" s="358"/>
      <c r="BS28" s="358"/>
      <c r="BT28" s="358"/>
      <c r="BU28" s="359"/>
      <c r="BV28" s="357">
        <v>3625355</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14</v>
      </c>
      <c r="M29" s="446"/>
      <c r="N29" s="446"/>
      <c r="O29" s="446"/>
      <c r="P29" s="488"/>
      <c r="Q29" s="445">
        <v>3300</v>
      </c>
      <c r="R29" s="446"/>
      <c r="S29" s="446"/>
      <c r="T29" s="446"/>
      <c r="U29" s="446"/>
      <c r="V29" s="488"/>
      <c r="W29" s="543"/>
      <c r="X29" s="544"/>
      <c r="Y29" s="545"/>
      <c r="Z29" s="444" t="s">
        <v>177</v>
      </c>
      <c r="AA29" s="424"/>
      <c r="AB29" s="424"/>
      <c r="AC29" s="424"/>
      <c r="AD29" s="424"/>
      <c r="AE29" s="424"/>
      <c r="AF29" s="424"/>
      <c r="AG29" s="425"/>
      <c r="AH29" s="445">
        <v>218</v>
      </c>
      <c r="AI29" s="446"/>
      <c r="AJ29" s="446"/>
      <c r="AK29" s="446"/>
      <c r="AL29" s="488"/>
      <c r="AM29" s="445">
        <v>713291</v>
      </c>
      <c r="AN29" s="446"/>
      <c r="AO29" s="446"/>
      <c r="AP29" s="446"/>
      <c r="AQ29" s="446"/>
      <c r="AR29" s="488"/>
      <c r="AS29" s="445">
        <v>3272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439992</v>
      </c>
      <c r="BO29" s="395"/>
      <c r="BP29" s="395"/>
      <c r="BQ29" s="395"/>
      <c r="BR29" s="395"/>
      <c r="BS29" s="395"/>
      <c r="BT29" s="395"/>
      <c r="BU29" s="396"/>
      <c r="BV29" s="394">
        <v>381923</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10966005</v>
      </c>
      <c r="BO30" s="514"/>
      <c r="BP30" s="514"/>
      <c r="BQ30" s="514"/>
      <c r="BR30" s="514"/>
      <c r="BS30" s="514"/>
      <c r="BT30" s="514"/>
      <c r="BU30" s="515"/>
      <c r="BV30" s="513">
        <v>10345680</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4</v>
      </c>
      <c r="AN34" s="584"/>
      <c r="AO34" s="585" t="str">
        <f>IF('各会計、関係団体の財政状況及び健全化判断比率'!B30="","",'各会計、関係団体の財政状況及び健全化判断比率'!B30)</f>
        <v>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福岡県市町村消防団員等公務災害補償組合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5</v>
      </c>
      <c r="AN35" s="584"/>
      <c r="AO35" s="585" t="str">
        <f>IF('各会計、関係団体の財政状況及び健全化判断比率'!B31="","",'各会計、関係団体の財政状況及び健全化判断比率'!B31)</f>
        <v>簡易水道事業会計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福岡県市町村職員退職手当組合（一般会計）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t="str">
        <f t="shared" ref="U36:U43" si="4">IF(W36="","",U35+1)</f>
        <v/>
      </c>
      <c r="V36" s="584"/>
      <c r="W36" s="585"/>
      <c r="X36" s="585"/>
      <c r="Y36" s="585"/>
      <c r="Z36" s="585"/>
      <c r="AA36" s="585"/>
      <c r="AB36" s="585"/>
      <c r="AC36" s="585"/>
      <c r="AD36" s="585"/>
      <c r="AE36" s="585"/>
      <c r="AF36" s="585"/>
      <c r="AG36" s="585"/>
      <c r="AH36" s="585"/>
      <c r="AI36" s="585"/>
      <c r="AJ36" s="585"/>
      <c r="AK36" s="585"/>
      <c r="AL36" s="163"/>
      <c r="AM36" s="584">
        <f t="shared" si="0"/>
        <v>6</v>
      </c>
      <c r="AN36" s="584"/>
      <c r="AO36" s="585" t="str">
        <f>IF('各会計、関係団体の財政状況及び健全化判断比率'!B32="","",'各会計、関係団体の財政状況及び健全化判断比率'!B32)</f>
        <v>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福岡県市町村職員退職手当組合（基金特別会計）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宮若市外二町じん芥処理施設組合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直方・鞍手広域市町村圏事務組合（一般会計）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直方・鞍手広域市町村圏事務組合（休日等急患センター事業特別会計）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直方・鞍手広域市町村圏事務組合（消防事業特別会計）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福岡県自治振興組合（一般会計）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15</v>
      </c>
      <c r="BX42" s="584"/>
      <c r="BY42" s="585" t="str">
        <f>IF('各会計、関係団体の財政状況及び健全化判断比率'!B76="","",'各会計、関係団体の財政状況及び健全化判断比率'!B76)</f>
        <v>福岡県自治振興組合（公文書館事業特別会計）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16</v>
      </c>
      <c r="BX43" s="584"/>
      <c r="BY43" s="585" t="str">
        <f>IF('各会計、関係団体の財政状況及び健全化判断比率'!B77="","",'各会計、関係団体の財政状況及び健全化判断比率'!B77)</f>
        <v>福岡県介護保険広域連合（一般会計）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NuNqOVTOoW5X9ncTdLPNrqSrsp1YwbIiZXUp/4h9MzlAHvhjwkqf6tUltkAoM0izkMxRUEOZeP2X1+6lqpV94A==" saltValue="HQxu/xOo6ymHBXFAxF4pz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9" t="s">
        <v>532</v>
      </c>
      <c r="D34" s="1139"/>
      <c r="E34" s="1140"/>
      <c r="F34" s="32">
        <v>6.04</v>
      </c>
      <c r="G34" s="33">
        <v>13.25</v>
      </c>
      <c r="H34" s="33">
        <v>10.78</v>
      </c>
      <c r="I34" s="33">
        <v>7.16</v>
      </c>
      <c r="J34" s="34">
        <v>15.15</v>
      </c>
      <c r="K34" s="22"/>
      <c r="L34" s="22"/>
      <c r="M34" s="22"/>
      <c r="N34" s="22"/>
      <c r="O34" s="22"/>
      <c r="P34" s="22"/>
    </row>
    <row r="35" spans="1:16" ht="39" customHeight="1" x14ac:dyDescent="0.15">
      <c r="A35" s="22"/>
      <c r="B35" s="35"/>
      <c r="C35" s="1135" t="s">
        <v>533</v>
      </c>
      <c r="D35" s="1135"/>
      <c r="E35" s="1136"/>
      <c r="F35" s="36">
        <v>3.83</v>
      </c>
      <c r="G35" s="37">
        <v>4.07</v>
      </c>
      <c r="H35" s="37">
        <v>4.2</v>
      </c>
      <c r="I35" s="37">
        <v>4.18</v>
      </c>
      <c r="J35" s="38">
        <v>4.13</v>
      </c>
      <c r="K35" s="22"/>
      <c r="L35" s="22"/>
      <c r="M35" s="22"/>
      <c r="N35" s="22"/>
      <c r="O35" s="22"/>
      <c r="P35" s="22"/>
    </row>
    <row r="36" spans="1:16" ht="39" customHeight="1" x14ac:dyDescent="0.15">
      <c r="A36" s="22"/>
      <c r="B36" s="35"/>
      <c r="C36" s="1135" t="s">
        <v>534</v>
      </c>
      <c r="D36" s="1135"/>
      <c r="E36" s="1136"/>
      <c r="F36" s="36">
        <v>1.24</v>
      </c>
      <c r="G36" s="37">
        <v>1.49</v>
      </c>
      <c r="H36" s="37">
        <v>1.78</v>
      </c>
      <c r="I36" s="37">
        <v>1.97</v>
      </c>
      <c r="J36" s="38">
        <v>1.7</v>
      </c>
      <c r="K36" s="22"/>
      <c r="L36" s="22"/>
      <c r="M36" s="22"/>
      <c r="N36" s="22"/>
      <c r="O36" s="22"/>
      <c r="P36" s="22"/>
    </row>
    <row r="37" spans="1:16" ht="39" customHeight="1" x14ac:dyDescent="0.15">
      <c r="A37" s="22"/>
      <c r="B37" s="35"/>
      <c r="C37" s="1135" t="s">
        <v>535</v>
      </c>
      <c r="D37" s="1135"/>
      <c r="E37" s="1136"/>
      <c r="F37" s="36" t="s">
        <v>536</v>
      </c>
      <c r="G37" s="37">
        <v>0.75</v>
      </c>
      <c r="H37" s="37">
        <v>0.55000000000000004</v>
      </c>
      <c r="I37" s="37">
        <v>0.56999999999999995</v>
      </c>
      <c r="J37" s="38">
        <v>1.05</v>
      </c>
      <c r="K37" s="22"/>
      <c r="L37" s="22"/>
      <c r="M37" s="22"/>
      <c r="N37" s="22"/>
      <c r="O37" s="22"/>
      <c r="P37" s="22"/>
    </row>
    <row r="38" spans="1:16" ht="39" customHeight="1" x14ac:dyDescent="0.15">
      <c r="A38" s="22"/>
      <c r="B38" s="35"/>
      <c r="C38" s="1135" t="s">
        <v>537</v>
      </c>
      <c r="D38" s="1135"/>
      <c r="E38" s="1136"/>
      <c r="F38" s="36">
        <v>0.16</v>
      </c>
      <c r="G38" s="37">
        <v>0.2</v>
      </c>
      <c r="H38" s="37">
        <v>0.28000000000000003</v>
      </c>
      <c r="I38" s="37">
        <v>0.34</v>
      </c>
      <c r="J38" s="38">
        <v>0.37</v>
      </c>
      <c r="K38" s="22"/>
      <c r="L38" s="22"/>
      <c r="M38" s="22"/>
      <c r="N38" s="22"/>
      <c r="O38" s="22"/>
      <c r="P38" s="22"/>
    </row>
    <row r="39" spans="1:16" ht="39" customHeight="1" x14ac:dyDescent="0.15">
      <c r="A39" s="22"/>
      <c r="B39" s="35"/>
      <c r="C39" s="1135" t="s">
        <v>538</v>
      </c>
      <c r="D39" s="1135"/>
      <c r="E39" s="1136"/>
      <c r="F39" s="36">
        <v>0.09</v>
      </c>
      <c r="G39" s="37">
        <v>0.13</v>
      </c>
      <c r="H39" s="37">
        <v>0.13</v>
      </c>
      <c r="I39" s="37">
        <v>0.09</v>
      </c>
      <c r="J39" s="38">
        <v>0.11</v>
      </c>
      <c r="K39" s="22"/>
      <c r="L39" s="22"/>
      <c r="M39" s="22"/>
      <c r="N39" s="22"/>
      <c r="O39" s="22"/>
      <c r="P39" s="22"/>
    </row>
    <row r="40" spans="1:16" ht="39" customHeight="1" x14ac:dyDescent="0.15">
      <c r="A40" s="22"/>
      <c r="B40" s="35"/>
      <c r="C40" s="1135"/>
      <c r="D40" s="1135"/>
      <c r="E40" s="1136"/>
      <c r="F40" s="36"/>
      <c r="G40" s="37"/>
      <c r="H40" s="37"/>
      <c r="I40" s="37"/>
      <c r="J40" s="38"/>
      <c r="K40" s="22"/>
      <c r="L40" s="22"/>
      <c r="M40" s="22"/>
      <c r="N40" s="22"/>
      <c r="O40" s="22"/>
      <c r="P40" s="22"/>
    </row>
    <row r="41" spans="1:16" ht="39" customHeight="1" x14ac:dyDescent="0.15">
      <c r="A41" s="22"/>
      <c r="B41" s="35"/>
      <c r="C41" s="1135"/>
      <c r="D41" s="1135"/>
      <c r="E41" s="1136"/>
      <c r="F41" s="36"/>
      <c r="G41" s="37"/>
      <c r="H41" s="37"/>
      <c r="I41" s="37"/>
      <c r="J41" s="38"/>
      <c r="K41" s="22"/>
      <c r="L41" s="22"/>
      <c r="M41" s="22"/>
      <c r="N41" s="22"/>
      <c r="O41" s="22"/>
      <c r="P41" s="22"/>
    </row>
    <row r="42" spans="1:16" ht="39" customHeight="1" x14ac:dyDescent="0.15">
      <c r="A42" s="22"/>
      <c r="B42" s="39"/>
      <c r="C42" s="1135" t="s">
        <v>539</v>
      </c>
      <c r="D42" s="1135"/>
      <c r="E42" s="1136"/>
      <c r="F42" s="36" t="s">
        <v>486</v>
      </c>
      <c r="G42" s="37" t="s">
        <v>486</v>
      </c>
      <c r="H42" s="37" t="s">
        <v>486</v>
      </c>
      <c r="I42" s="37" t="s">
        <v>486</v>
      </c>
      <c r="J42" s="38" t="s">
        <v>486</v>
      </c>
      <c r="K42" s="22"/>
      <c r="L42" s="22"/>
      <c r="M42" s="22"/>
      <c r="N42" s="22"/>
      <c r="O42" s="22"/>
      <c r="P42" s="22"/>
    </row>
    <row r="43" spans="1:16" ht="39" customHeight="1" thickBot="1" x14ac:dyDescent="0.2">
      <c r="A43" s="22"/>
      <c r="B43" s="40"/>
      <c r="C43" s="1137" t="s">
        <v>540</v>
      </c>
      <c r="D43" s="1137"/>
      <c r="E43" s="1138"/>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69RP3xsTtAYtcJlq97KE08OtQgXjCeYVDR/snuN2RaWZV7Rk3L/8pnVySJaoJ/vZxLTU94z7TnokzLlex31Kw==" saltValue="8/ZoRMLD2rWGzG4TFbcO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41" t="s">
        <v>9</v>
      </c>
      <c r="C45" s="1142"/>
      <c r="D45" s="56"/>
      <c r="E45" s="1147" t="s">
        <v>10</v>
      </c>
      <c r="F45" s="1147"/>
      <c r="G45" s="1147"/>
      <c r="H45" s="1147"/>
      <c r="I45" s="1147"/>
      <c r="J45" s="1148"/>
      <c r="K45" s="57">
        <v>1607</v>
      </c>
      <c r="L45" s="58">
        <v>1640</v>
      </c>
      <c r="M45" s="58">
        <v>1675</v>
      </c>
      <c r="N45" s="58">
        <v>1770</v>
      </c>
      <c r="O45" s="59">
        <v>1774</v>
      </c>
      <c r="P45" s="46"/>
      <c r="Q45" s="46"/>
      <c r="R45" s="46"/>
      <c r="S45" s="46"/>
      <c r="T45" s="46"/>
      <c r="U45" s="46"/>
    </row>
    <row r="46" spans="1:21" ht="30.75" customHeight="1" x14ac:dyDescent="0.15">
      <c r="A46" s="46"/>
      <c r="B46" s="1143"/>
      <c r="C46" s="1144"/>
      <c r="D46" s="60"/>
      <c r="E46" s="1149" t="s">
        <v>11</v>
      </c>
      <c r="F46" s="1149"/>
      <c r="G46" s="1149"/>
      <c r="H46" s="1149"/>
      <c r="I46" s="1149"/>
      <c r="J46" s="1150"/>
      <c r="K46" s="61" t="s">
        <v>486</v>
      </c>
      <c r="L46" s="62" t="s">
        <v>486</v>
      </c>
      <c r="M46" s="62" t="s">
        <v>486</v>
      </c>
      <c r="N46" s="62" t="s">
        <v>486</v>
      </c>
      <c r="O46" s="63" t="s">
        <v>486</v>
      </c>
      <c r="P46" s="46"/>
      <c r="Q46" s="46"/>
      <c r="R46" s="46"/>
      <c r="S46" s="46"/>
      <c r="T46" s="46"/>
      <c r="U46" s="46"/>
    </row>
    <row r="47" spans="1:21" ht="30.75" customHeight="1" x14ac:dyDescent="0.15">
      <c r="A47" s="46"/>
      <c r="B47" s="1143"/>
      <c r="C47" s="1144"/>
      <c r="D47" s="60"/>
      <c r="E47" s="1149" t="s">
        <v>12</v>
      </c>
      <c r="F47" s="1149"/>
      <c r="G47" s="1149"/>
      <c r="H47" s="1149"/>
      <c r="I47" s="1149"/>
      <c r="J47" s="1150"/>
      <c r="K47" s="61" t="s">
        <v>486</v>
      </c>
      <c r="L47" s="62" t="s">
        <v>486</v>
      </c>
      <c r="M47" s="62" t="s">
        <v>486</v>
      </c>
      <c r="N47" s="62" t="s">
        <v>486</v>
      </c>
      <c r="O47" s="63" t="s">
        <v>486</v>
      </c>
      <c r="P47" s="46"/>
      <c r="Q47" s="46"/>
      <c r="R47" s="46"/>
      <c r="S47" s="46"/>
      <c r="T47" s="46"/>
      <c r="U47" s="46"/>
    </row>
    <row r="48" spans="1:21" ht="30.75" customHeight="1" x14ac:dyDescent="0.15">
      <c r="A48" s="46"/>
      <c r="B48" s="1143"/>
      <c r="C48" s="1144"/>
      <c r="D48" s="60"/>
      <c r="E48" s="1149" t="s">
        <v>13</v>
      </c>
      <c r="F48" s="1149"/>
      <c r="G48" s="1149"/>
      <c r="H48" s="1149"/>
      <c r="I48" s="1149"/>
      <c r="J48" s="1150"/>
      <c r="K48" s="61">
        <v>208</v>
      </c>
      <c r="L48" s="62">
        <v>216</v>
      </c>
      <c r="M48" s="62">
        <v>228</v>
      </c>
      <c r="N48" s="62">
        <v>228</v>
      </c>
      <c r="O48" s="63">
        <v>242</v>
      </c>
      <c r="P48" s="46"/>
      <c r="Q48" s="46"/>
      <c r="R48" s="46"/>
      <c r="S48" s="46"/>
      <c r="T48" s="46"/>
      <c r="U48" s="46"/>
    </row>
    <row r="49" spans="1:21" ht="30.75" customHeight="1" x14ac:dyDescent="0.15">
      <c r="A49" s="46"/>
      <c r="B49" s="1143"/>
      <c r="C49" s="1144"/>
      <c r="D49" s="60"/>
      <c r="E49" s="1149" t="s">
        <v>14</v>
      </c>
      <c r="F49" s="1149"/>
      <c r="G49" s="1149"/>
      <c r="H49" s="1149"/>
      <c r="I49" s="1149"/>
      <c r="J49" s="1150"/>
      <c r="K49" s="61">
        <v>8</v>
      </c>
      <c r="L49" s="62">
        <v>8</v>
      </c>
      <c r="M49" s="62">
        <v>5</v>
      </c>
      <c r="N49" s="62">
        <v>2</v>
      </c>
      <c r="O49" s="63">
        <v>2</v>
      </c>
      <c r="P49" s="46"/>
      <c r="Q49" s="46"/>
      <c r="R49" s="46"/>
      <c r="S49" s="46"/>
      <c r="T49" s="46"/>
      <c r="U49" s="46"/>
    </row>
    <row r="50" spans="1:21" ht="30.75" customHeight="1" x14ac:dyDescent="0.15">
      <c r="A50" s="46"/>
      <c r="B50" s="1143"/>
      <c r="C50" s="1144"/>
      <c r="D50" s="60"/>
      <c r="E50" s="1149" t="s">
        <v>15</v>
      </c>
      <c r="F50" s="1149"/>
      <c r="G50" s="1149"/>
      <c r="H50" s="1149"/>
      <c r="I50" s="1149"/>
      <c r="J50" s="1150"/>
      <c r="K50" s="61" t="s">
        <v>486</v>
      </c>
      <c r="L50" s="62" t="s">
        <v>486</v>
      </c>
      <c r="M50" s="62" t="s">
        <v>486</v>
      </c>
      <c r="N50" s="62" t="s">
        <v>486</v>
      </c>
      <c r="O50" s="63" t="s">
        <v>486</v>
      </c>
      <c r="P50" s="46"/>
      <c r="Q50" s="46"/>
      <c r="R50" s="46"/>
      <c r="S50" s="46"/>
      <c r="T50" s="46"/>
      <c r="U50" s="46"/>
    </row>
    <row r="51" spans="1:21" ht="30.75" customHeight="1" x14ac:dyDescent="0.15">
      <c r="A51" s="46"/>
      <c r="B51" s="1145"/>
      <c r="C51" s="1146"/>
      <c r="D51" s="64"/>
      <c r="E51" s="1149" t="s">
        <v>16</v>
      </c>
      <c r="F51" s="1149"/>
      <c r="G51" s="1149"/>
      <c r="H51" s="1149"/>
      <c r="I51" s="1149"/>
      <c r="J51" s="1150"/>
      <c r="K51" s="61" t="s">
        <v>486</v>
      </c>
      <c r="L51" s="62" t="s">
        <v>486</v>
      </c>
      <c r="M51" s="62" t="s">
        <v>486</v>
      </c>
      <c r="N51" s="62" t="s">
        <v>486</v>
      </c>
      <c r="O51" s="63" t="s">
        <v>486</v>
      </c>
      <c r="P51" s="46"/>
      <c r="Q51" s="46"/>
      <c r="R51" s="46"/>
      <c r="S51" s="46"/>
      <c r="T51" s="46"/>
      <c r="U51" s="46"/>
    </row>
    <row r="52" spans="1:21" ht="30.75" customHeight="1" x14ac:dyDescent="0.15">
      <c r="A52" s="46"/>
      <c r="B52" s="1151" t="s">
        <v>17</v>
      </c>
      <c r="C52" s="1152"/>
      <c r="D52" s="64"/>
      <c r="E52" s="1149" t="s">
        <v>18</v>
      </c>
      <c r="F52" s="1149"/>
      <c r="G52" s="1149"/>
      <c r="H52" s="1149"/>
      <c r="I52" s="1149"/>
      <c r="J52" s="1150"/>
      <c r="K52" s="61">
        <v>1305</v>
      </c>
      <c r="L52" s="62">
        <v>1271</v>
      </c>
      <c r="M52" s="62">
        <v>1271</v>
      </c>
      <c r="N52" s="62">
        <v>1299</v>
      </c>
      <c r="O52" s="63">
        <v>1306</v>
      </c>
      <c r="P52" s="46"/>
      <c r="Q52" s="46"/>
      <c r="R52" s="46"/>
      <c r="S52" s="46"/>
      <c r="T52" s="46"/>
      <c r="U52" s="46"/>
    </row>
    <row r="53" spans="1:21" ht="30.75" customHeight="1" thickBot="1" x14ac:dyDescent="0.2">
      <c r="A53" s="46"/>
      <c r="B53" s="1153" t="s">
        <v>19</v>
      </c>
      <c r="C53" s="1154"/>
      <c r="D53" s="65"/>
      <c r="E53" s="1155" t="s">
        <v>20</v>
      </c>
      <c r="F53" s="1155"/>
      <c r="G53" s="1155"/>
      <c r="H53" s="1155"/>
      <c r="I53" s="1155"/>
      <c r="J53" s="1156"/>
      <c r="K53" s="66">
        <v>518</v>
      </c>
      <c r="L53" s="67">
        <v>593</v>
      </c>
      <c r="M53" s="67">
        <v>637</v>
      </c>
      <c r="N53" s="67">
        <v>701</v>
      </c>
      <c r="O53" s="68">
        <v>712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57" t="s">
        <v>24</v>
      </c>
      <c r="C58" s="1158"/>
      <c r="D58" s="1163" t="s">
        <v>25</v>
      </c>
      <c r="E58" s="1164"/>
      <c r="F58" s="1164"/>
      <c r="G58" s="1164"/>
      <c r="H58" s="1164"/>
      <c r="I58" s="1164"/>
      <c r="J58" s="1165"/>
      <c r="K58" s="81"/>
      <c r="L58" s="82"/>
      <c r="M58" s="82"/>
      <c r="N58" s="82"/>
      <c r="O58" s="83"/>
    </row>
    <row r="59" spans="1:21" ht="31.5" customHeight="1" x14ac:dyDescent="0.15">
      <c r="B59" s="1159"/>
      <c r="C59" s="1160"/>
      <c r="D59" s="1166" t="s">
        <v>26</v>
      </c>
      <c r="E59" s="1167"/>
      <c r="F59" s="1167"/>
      <c r="G59" s="1167"/>
      <c r="H59" s="1167"/>
      <c r="I59" s="1167"/>
      <c r="J59" s="1168"/>
      <c r="K59" s="84"/>
      <c r="L59" s="85"/>
      <c r="M59" s="85"/>
      <c r="N59" s="85"/>
      <c r="O59" s="86"/>
    </row>
    <row r="60" spans="1:21" ht="31.5" customHeight="1" thickBot="1" x14ac:dyDescent="0.2">
      <c r="B60" s="1161"/>
      <c r="C60" s="1162"/>
      <c r="D60" s="1169" t="s">
        <v>27</v>
      </c>
      <c r="E60" s="1170"/>
      <c r="F60" s="1170"/>
      <c r="G60" s="1170"/>
      <c r="H60" s="1170"/>
      <c r="I60" s="1170"/>
      <c r="J60" s="1171"/>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l66VJl+BsMqO0SNmNUA+Yle7HJTOYYAU7ZgtK0JFMWLddKewLSEA+IlPSVcHIFmFsrElTlmPz+S0GVm2gP0BQ==" saltValue="ok1X2XWGJMdMOe/vuTXox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72" t="s">
        <v>30</v>
      </c>
      <c r="C41" s="1173"/>
      <c r="D41" s="103"/>
      <c r="E41" s="1178" t="s">
        <v>31</v>
      </c>
      <c r="F41" s="1178"/>
      <c r="G41" s="1178"/>
      <c r="H41" s="1179"/>
      <c r="I41" s="330">
        <v>20435</v>
      </c>
      <c r="J41" s="331">
        <v>22395</v>
      </c>
      <c r="K41" s="331">
        <v>21763</v>
      </c>
      <c r="L41" s="331">
        <v>21202</v>
      </c>
      <c r="M41" s="332">
        <v>20234</v>
      </c>
    </row>
    <row r="42" spans="2:13" ht="27.75" customHeight="1" x14ac:dyDescent="0.15">
      <c r="B42" s="1174"/>
      <c r="C42" s="1175"/>
      <c r="D42" s="104"/>
      <c r="E42" s="1180" t="s">
        <v>32</v>
      </c>
      <c r="F42" s="1180"/>
      <c r="G42" s="1180"/>
      <c r="H42" s="1181"/>
      <c r="I42" s="333" t="s">
        <v>486</v>
      </c>
      <c r="J42" s="334" t="s">
        <v>486</v>
      </c>
      <c r="K42" s="334" t="s">
        <v>486</v>
      </c>
      <c r="L42" s="334" t="s">
        <v>486</v>
      </c>
      <c r="M42" s="335" t="s">
        <v>486</v>
      </c>
    </row>
    <row r="43" spans="2:13" ht="27.75" customHeight="1" x14ac:dyDescent="0.15">
      <c r="B43" s="1174"/>
      <c r="C43" s="1175"/>
      <c r="D43" s="104"/>
      <c r="E43" s="1180" t="s">
        <v>33</v>
      </c>
      <c r="F43" s="1180"/>
      <c r="G43" s="1180"/>
      <c r="H43" s="1181"/>
      <c r="I43" s="333">
        <v>3756</v>
      </c>
      <c r="J43" s="334">
        <v>3923</v>
      </c>
      <c r="K43" s="334">
        <v>4058</v>
      </c>
      <c r="L43" s="334">
        <v>4155</v>
      </c>
      <c r="M43" s="335">
        <v>4132</v>
      </c>
    </row>
    <row r="44" spans="2:13" ht="27.75" customHeight="1" x14ac:dyDescent="0.15">
      <c r="B44" s="1174"/>
      <c r="C44" s="1175"/>
      <c r="D44" s="104"/>
      <c r="E44" s="1180" t="s">
        <v>34</v>
      </c>
      <c r="F44" s="1180"/>
      <c r="G44" s="1180"/>
      <c r="H44" s="1181"/>
      <c r="I44" s="333">
        <v>20</v>
      </c>
      <c r="J44" s="334">
        <v>12</v>
      </c>
      <c r="K44" s="334">
        <v>6</v>
      </c>
      <c r="L44" s="334">
        <v>9</v>
      </c>
      <c r="M44" s="335">
        <v>10</v>
      </c>
    </row>
    <row r="45" spans="2:13" ht="27.75" customHeight="1" x14ac:dyDescent="0.15">
      <c r="B45" s="1174"/>
      <c r="C45" s="1175"/>
      <c r="D45" s="104"/>
      <c r="E45" s="1180" t="s">
        <v>35</v>
      </c>
      <c r="F45" s="1180"/>
      <c r="G45" s="1180"/>
      <c r="H45" s="1181"/>
      <c r="I45" s="333">
        <v>2053</v>
      </c>
      <c r="J45" s="334">
        <v>1991</v>
      </c>
      <c r="K45" s="334">
        <v>1976</v>
      </c>
      <c r="L45" s="334">
        <v>1940</v>
      </c>
      <c r="M45" s="335">
        <v>1937</v>
      </c>
    </row>
    <row r="46" spans="2:13" ht="27.75" customHeight="1" x14ac:dyDescent="0.15">
      <c r="B46" s="1174"/>
      <c r="C46" s="1175"/>
      <c r="D46" s="105"/>
      <c r="E46" s="1180" t="s">
        <v>36</v>
      </c>
      <c r="F46" s="1180"/>
      <c r="G46" s="1180"/>
      <c r="H46" s="1181"/>
      <c r="I46" s="333" t="s">
        <v>486</v>
      </c>
      <c r="J46" s="334" t="s">
        <v>486</v>
      </c>
      <c r="K46" s="334" t="s">
        <v>486</v>
      </c>
      <c r="L46" s="334" t="s">
        <v>486</v>
      </c>
      <c r="M46" s="335" t="s">
        <v>486</v>
      </c>
    </row>
    <row r="47" spans="2:13" ht="27.75" customHeight="1" x14ac:dyDescent="0.15">
      <c r="B47" s="1174"/>
      <c r="C47" s="1175"/>
      <c r="D47" s="106"/>
      <c r="E47" s="1182" t="s">
        <v>37</v>
      </c>
      <c r="F47" s="1183"/>
      <c r="G47" s="1183"/>
      <c r="H47" s="1184"/>
      <c r="I47" s="333" t="s">
        <v>486</v>
      </c>
      <c r="J47" s="334" t="s">
        <v>486</v>
      </c>
      <c r="K47" s="334" t="s">
        <v>486</v>
      </c>
      <c r="L47" s="334" t="s">
        <v>486</v>
      </c>
      <c r="M47" s="335" t="s">
        <v>486</v>
      </c>
    </row>
    <row r="48" spans="2:13" ht="27.75" customHeight="1" x14ac:dyDescent="0.15">
      <c r="B48" s="1174"/>
      <c r="C48" s="1175"/>
      <c r="D48" s="104"/>
      <c r="E48" s="1180" t="s">
        <v>38</v>
      </c>
      <c r="F48" s="1180"/>
      <c r="G48" s="1180"/>
      <c r="H48" s="1181"/>
      <c r="I48" s="333" t="s">
        <v>486</v>
      </c>
      <c r="J48" s="334" t="s">
        <v>486</v>
      </c>
      <c r="K48" s="334" t="s">
        <v>486</v>
      </c>
      <c r="L48" s="334" t="s">
        <v>486</v>
      </c>
      <c r="M48" s="335" t="s">
        <v>486</v>
      </c>
    </row>
    <row r="49" spans="2:13" ht="27.75" customHeight="1" x14ac:dyDescent="0.15">
      <c r="B49" s="1176"/>
      <c r="C49" s="1177"/>
      <c r="D49" s="104"/>
      <c r="E49" s="1180" t="s">
        <v>39</v>
      </c>
      <c r="F49" s="1180"/>
      <c r="G49" s="1180"/>
      <c r="H49" s="1181"/>
      <c r="I49" s="333" t="s">
        <v>486</v>
      </c>
      <c r="J49" s="334" t="s">
        <v>486</v>
      </c>
      <c r="K49" s="334" t="s">
        <v>486</v>
      </c>
      <c r="L49" s="334" t="s">
        <v>486</v>
      </c>
      <c r="M49" s="335" t="s">
        <v>486</v>
      </c>
    </row>
    <row r="50" spans="2:13" ht="27.75" customHeight="1" x14ac:dyDescent="0.15">
      <c r="B50" s="1185" t="s">
        <v>40</v>
      </c>
      <c r="C50" s="1186"/>
      <c r="D50" s="107"/>
      <c r="E50" s="1180" t="s">
        <v>41</v>
      </c>
      <c r="F50" s="1180"/>
      <c r="G50" s="1180"/>
      <c r="H50" s="1181"/>
      <c r="I50" s="333">
        <v>11781</v>
      </c>
      <c r="J50" s="334">
        <v>11964</v>
      </c>
      <c r="K50" s="334">
        <v>12600</v>
      </c>
      <c r="L50" s="334">
        <v>13059</v>
      </c>
      <c r="M50" s="335">
        <v>13738</v>
      </c>
    </row>
    <row r="51" spans="2:13" ht="27.75" customHeight="1" x14ac:dyDescent="0.15">
      <c r="B51" s="1174"/>
      <c r="C51" s="1175"/>
      <c r="D51" s="104"/>
      <c r="E51" s="1180" t="s">
        <v>42</v>
      </c>
      <c r="F51" s="1180"/>
      <c r="G51" s="1180"/>
      <c r="H51" s="1181"/>
      <c r="I51" s="333">
        <v>93</v>
      </c>
      <c r="J51" s="334">
        <v>62</v>
      </c>
      <c r="K51" s="334">
        <v>34</v>
      </c>
      <c r="L51" s="334">
        <v>22</v>
      </c>
      <c r="M51" s="335">
        <v>11</v>
      </c>
    </row>
    <row r="52" spans="2:13" ht="27.75" customHeight="1" x14ac:dyDescent="0.15">
      <c r="B52" s="1176"/>
      <c r="C52" s="1177"/>
      <c r="D52" s="104"/>
      <c r="E52" s="1180" t="s">
        <v>43</v>
      </c>
      <c r="F52" s="1180"/>
      <c r="G52" s="1180"/>
      <c r="H52" s="1181"/>
      <c r="I52" s="333">
        <v>16149</v>
      </c>
      <c r="J52" s="334">
        <v>17040</v>
      </c>
      <c r="K52" s="334">
        <v>16840</v>
      </c>
      <c r="L52" s="334">
        <v>15930</v>
      </c>
      <c r="M52" s="335">
        <v>15235</v>
      </c>
    </row>
    <row r="53" spans="2:13" ht="27.75" customHeight="1" thickBot="1" x14ac:dyDescent="0.2">
      <c r="B53" s="1187" t="s">
        <v>19</v>
      </c>
      <c r="C53" s="1188"/>
      <c r="D53" s="108"/>
      <c r="E53" s="1189" t="s">
        <v>44</v>
      </c>
      <c r="F53" s="1189"/>
      <c r="G53" s="1189"/>
      <c r="H53" s="1190"/>
      <c r="I53" s="336">
        <v>-1759</v>
      </c>
      <c r="J53" s="337">
        <v>-746</v>
      </c>
      <c r="K53" s="337">
        <v>-1671</v>
      </c>
      <c r="L53" s="337">
        <v>-1705</v>
      </c>
      <c r="M53" s="338">
        <v>-2670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hE3vSzVDMvxCH0Kn+biIV+Rl8poB56ZaEKHJbGnQaVeICceh7g+CeheKIL3WbEp351LroP3HKQKppEO4UAzKg==" saltValue="NdZh+K1Qv3dpOAQAnjEz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9" t="s">
        <v>46</v>
      </c>
      <c r="D55" s="1199"/>
      <c r="E55" s="1200"/>
      <c r="F55" s="339">
        <v>3624</v>
      </c>
      <c r="G55" s="339">
        <v>3625</v>
      </c>
      <c r="H55" s="340">
        <v>3627</v>
      </c>
    </row>
    <row r="56" spans="2:8" ht="52.5" customHeight="1" x14ac:dyDescent="0.15">
      <c r="B56" s="120"/>
      <c r="C56" s="1201" t="s">
        <v>47</v>
      </c>
      <c r="D56" s="1201"/>
      <c r="E56" s="1202"/>
      <c r="F56" s="341">
        <v>382</v>
      </c>
      <c r="G56" s="341">
        <v>382</v>
      </c>
      <c r="H56" s="342">
        <v>440</v>
      </c>
    </row>
    <row r="57" spans="2:8" ht="53.25" customHeight="1" x14ac:dyDescent="0.15">
      <c r="B57" s="120"/>
      <c r="C57" s="1203" t="s">
        <v>48</v>
      </c>
      <c r="D57" s="1203"/>
      <c r="E57" s="1204"/>
      <c r="F57" s="343">
        <v>9889</v>
      </c>
      <c r="G57" s="343">
        <v>10346</v>
      </c>
      <c r="H57" s="344">
        <v>10966</v>
      </c>
    </row>
    <row r="58" spans="2:8" ht="45.75" customHeight="1" x14ac:dyDescent="0.15">
      <c r="B58" s="121"/>
      <c r="C58" s="1191" t="s">
        <v>546</v>
      </c>
      <c r="D58" s="1192"/>
      <c r="E58" s="1193"/>
      <c r="F58" s="345">
        <v>4469</v>
      </c>
      <c r="G58" s="345">
        <v>4838</v>
      </c>
      <c r="H58" s="346">
        <v>5462</v>
      </c>
    </row>
    <row r="59" spans="2:8" ht="45.75" customHeight="1" x14ac:dyDescent="0.15">
      <c r="B59" s="121"/>
      <c r="C59" s="1191" t="s">
        <v>547</v>
      </c>
      <c r="D59" s="1192"/>
      <c r="E59" s="1193"/>
      <c r="F59" s="345">
        <v>1365</v>
      </c>
      <c r="G59" s="345">
        <v>1365</v>
      </c>
      <c r="H59" s="346">
        <v>1363</v>
      </c>
    </row>
    <row r="60" spans="2:8" ht="45.75" customHeight="1" x14ac:dyDescent="0.15">
      <c r="B60" s="121"/>
      <c r="C60" s="1191" t="s">
        <v>548</v>
      </c>
      <c r="D60" s="1192"/>
      <c r="E60" s="1193"/>
      <c r="F60" s="345">
        <v>1267</v>
      </c>
      <c r="G60" s="345">
        <v>1261</v>
      </c>
      <c r="H60" s="346">
        <v>1243</v>
      </c>
    </row>
    <row r="61" spans="2:8" ht="45.75" customHeight="1" x14ac:dyDescent="0.15">
      <c r="B61" s="121"/>
      <c r="C61" s="1191" t="s">
        <v>549</v>
      </c>
      <c r="D61" s="1192"/>
      <c r="E61" s="1193"/>
      <c r="F61" s="345">
        <v>915</v>
      </c>
      <c r="G61" s="345">
        <v>1021</v>
      </c>
      <c r="H61" s="346">
        <v>1047</v>
      </c>
    </row>
    <row r="62" spans="2:8" ht="45.75" customHeight="1" thickBot="1" x14ac:dyDescent="0.2">
      <c r="B62" s="122"/>
      <c r="C62" s="1194" t="s">
        <v>550</v>
      </c>
      <c r="D62" s="1195"/>
      <c r="E62" s="1196"/>
      <c r="F62" s="347">
        <v>807</v>
      </c>
      <c r="G62" s="347">
        <v>801</v>
      </c>
      <c r="H62" s="348">
        <v>794</v>
      </c>
    </row>
    <row r="63" spans="2:8" ht="52.5" customHeight="1" thickBot="1" x14ac:dyDescent="0.2">
      <c r="B63" s="123"/>
      <c r="C63" s="1197" t="s">
        <v>49</v>
      </c>
      <c r="D63" s="1197"/>
      <c r="E63" s="1198"/>
      <c r="F63" s="349">
        <v>13895</v>
      </c>
      <c r="G63" s="349">
        <v>14353</v>
      </c>
      <c r="H63" s="350">
        <v>15033</v>
      </c>
    </row>
    <row r="64" spans="2:8" x14ac:dyDescent="0.15"/>
  </sheetData>
  <sheetProtection algorithmName="SHA-512" hashValue="E2erjr5n1GROLczwrJh3mdyZ4xfAljF64U/frofVJYiVEEhtbXOhZj8JGWgHlQ2rkn4nK5S2T7qclhRaMXSsrQ==" saltValue="KQwizUGEgWzJrMpJmhBa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124163</v>
      </c>
      <c r="E3" s="142"/>
      <c r="F3" s="143">
        <v>92632</v>
      </c>
      <c r="G3" s="144"/>
      <c r="H3" s="145"/>
    </row>
    <row r="4" spans="1:8" x14ac:dyDescent="0.15">
      <c r="A4" s="146"/>
      <c r="B4" s="147"/>
      <c r="C4" s="148"/>
      <c r="D4" s="149">
        <v>70829</v>
      </c>
      <c r="E4" s="150"/>
      <c r="F4" s="151">
        <v>47978</v>
      </c>
      <c r="G4" s="152"/>
      <c r="H4" s="153"/>
    </row>
    <row r="5" spans="1:8" x14ac:dyDescent="0.15">
      <c r="A5" s="134" t="s">
        <v>518</v>
      </c>
      <c r="B5" s="139"/>
      <c r="C5" s="140"/>
      <c r="D5" s="141">
        <v>213749</v>
      </c>
      <c r="E5" s="142"/>
      <c r="F5" s="143">
        <v>69604</v>
      </c>
      <c r="G5" s="144"/>
      <c r="H5" s="145"/>
    </row>
    <row r="6" spans="1:8" x14ac:dyDescent="0.15">
      <c r="A6" s="146"/>
      <c r="B6" s="147"/>
      <c r="C6" s="148"/>
      <c r="D6" s="149">
        <v>78799</v>
      </c>
      <c r="E6" s="150"/>
      <c r="F6" s="151">
        <v>36247</v>
      </c>
      <c r="G6" s="152"/>
      <c r="H6" s="153"/>
    </row>
    <row r="7" spans="1:8" x14ac:dyDescent="0.15">
      <c r="A7" s="134" t="s">
        <v>519</v>
      </c>
      <c r="B7" s="139"/>
      <c r="C7" s="140"/>
      <c r="D7" s="141">
        <v>74616</v>
      </c>
      <c r="E7" s="142"/>
      <c r="F7" s="143">
        <v>68410</v>
      </c>
      <c r="G7" s="144"/>
      <c r="H7" s="145"/>
    </row>
    <row r="8" spans="1:8" x14ac:dyDescent="0.15">
      <c r="A8" s="146"/>
      <c r="B8" s="147"/>
      <c r="C8" s="148"/>
      <c r="D8" s="149">
        <v>44318</v>
      </c>
      <c r="E8" s="150"/>
      <c r="F8" s="151">
        <v>35086</v>
      </c>
      <c r="G8" s="152"/>
      <c r="H8" s="153"/>
    </row>
    <row r="9" spans="1:8" x14ac:dyDescent="0.15">
      <c r="A9" s="134" t="s">
        <v>520</v>
      </c>
      <c r="B9" s="139"/>
      <c r="C9" s="140"/>
      <c r="D9" s="141">
        <v>73899</v>
      </c>
      <c r="E9" s="142"/>
      <c r="F9" s="143">
        <v>73019</v>
      </c>
      <c r="G9" s="144"/>
      <c r="H9" s="145"/>
    </row>
    <row r="10" spans="1:8" x14ac:dyDescent="0.15">
      <c r="A10" s="146"/>
      <c r="B10" s="147"/>
      <c r="C10" s="148"/>
      <c r="D10" s="149">
        <v>44423</v>
      </c>
      <c r="E10" s="150"/>
      <c r="F10" s="151">
        <v>39427</v>
      </c>
      <c r="G10" s="152"/>
      <c r="H10" s="153"/>
    </row>
    <row r="11" spans="1:8" x14ac:dyDescent="0.15">
      <c r="A11" s="134" t="s">
        <v>521</v>
      </c>
      <c r="B11" s="139"/>
      <c r="C11" s="140"/>
      <c r="D11" s="141">
        <v>50657</v>
      </c>
      <c r="E11" s="142"/>
      <c r="F11" s="143">
        <v>76590</v>
      </c>
      <c r="G11" s="144"/>
      <c r="H11" s="145"/>
    </row>
    <row r="12" spans="1:8" x14ac:dyDescent="0.15">
      <c r="A12" s="146"/>
      <c r="B12" s="147"/>
      <c r="C12" s="154"/>
      <c r="D12" s="149">
        <v>34028</v>
      </c>
      <c r="E12" s="150"/>
      <c r="F12" s="151">
        <v>42387</v>
      </c>
      <c r="G12" s="152"/>
      <c r="H12" s="153"/>
    </row>
    <row r="13" spans="1:8" x14ac:dyDescent="0.15">
      <c r="A13" s="134"/>
      <c r="B13" s="139"/>
      <c r="C13" s="140"/>
      <c r="D13" s="141">
        <v>107417</v>
      </c>
      <c r="E13" s="142"/>
      <c r="F13" s="143">
        <v>76051</v>
      </c>
      <c r="G13" s="155"/>
      <c r="H13" s="145"/>
    </row>
    <row r="14" spans="1:8" x14ac:dyDescent="0.15">
      <c r="A14" s="146"/>
      <c r="B14" s="147"/>
      <c r="C14" s="148"/>
      <c r="D14" s="149">
        <v>54479</v>
      </c>
      <c r="E14" s="150"/>
      <c r="F14" s="151">
        <v>40225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6.04</v>
      </c>
      <c r="C19" s="156">
        <f>ROUND(VALUE(SUBSTITUTE(実質収支比率等に係る経年分析!G$48,"▲","-")),2)</f>
        <v>13.26</v>
      </c>
      <c r="D19" s="156">
        <f>ROUND(VALUE(SUBSTITUTE(実質収支比率等に係る経年分析!H$48,"▲","-")),2)</f>
        <v>10.79</v>
      </c>
      <c r="E19" s="156">
        <f>ROUND(VALUE(SUBSTITUTE(実質収支比率等に係る経年分析!I$48,"▲","-")),2)</f>
        <v>7.16</v>
      </c>
      <c r="F19" s="156">
        <f>ROUND(VALUE(SUBSTITUTE(実質収支比率等に係る経年分析!J$48,"▲","-")),2)</f>
        <v>15.15</v>
      </c>
    </row>
    <row r="20" spans="1:11" x14ac:dyDescent="0.15">
      <c r="A20" s="156" t="s">
        <v>53</v>
      </c>
      <c r="B20" s="156">
        <f>ROUND(VALUE(SUBSTITUTE(実質収支比率等に係る経年分析!F$47,"▲","-")),2)</f>
        <v>39.65</v>
      </c>
      <c r="C20" s="156">
        <f>ROUND(VALUE(SUBSTITUTE(実質収支比率等に係る経年分析!G$47,"▲","-")),2)</f>
        <v>38.26</v>
      </c>
      <c r="D20" s="156">
        <f>ROUND(VALUE(SUBSTITUTE(実質収支比率等に係る経年分析!H$47,"▲","-")),2)</f>
        <v>39.409999999999997</v>
      </c>
      <c r="E20" s="156">
        <f>ROUND(VALUE(SUBSTITUTE(実質収支比率等に係る経年分析!I$47,"▲","-")),2)</f>
        <v>38.97</v>
      </c>
      <c r="F20" s="156">
        <f>ROUND(VALUE(SUBSTITUTE(実質収支比率等に係る経年分析!J$47,"▲","-")),2)</f>
        <v>39.01</v>
      </c>
    </row>
    <row r="21" spans="1:11" x14ac:dyDescent="0.15">
      <c r="A21" s="156" t="s">
        <v>54</v>
      </c>
      <c r="B21" s="156">
        <f>IF(ISNUMBER(VALUE(SUBSTITUTE(実質収支比率等に係る経年分析!F$49,"▲","-"))),ROUND(VALUE(SUBSTITUTE(実質収支比率等に係る経年分析!F$49,"▲","-")),2),NA())</f>
        <v>-4.1399999999999997</v>
      </c>
      <c r="C21" s="156">
        <f>IF(ISNUMBER(VALUE(SUBSTITUTE(実質収支比率等に係る経年分析!G$49,"▲","-"))),ROUND(VALUE(SUBSTITUTE(実質収支比率等に係る経年分析!G$49,"▲","-")),2),NA())</f>
        <v>7.44</v>
      </c>
      <c r="D21" s="156">
        <f>IF(ISNUMBER(VALUE(SUBSTITUTE(実質収支比率等に係る経年分析!H$49,"▲","-"))),ROUND(VALUE(SUBSTITUTE(実質収支比率等に係る経年分析!H$49,"▲","-")),2),NA())</f>
        <v>-2.84</v>
      </c>
      <c r="E21" s="156">
        <f>IF(ISNUMBER(VALUE(SUBSTITUTE(実質収支比率等に係る経年分析!I$49,"▲","-"))),ROUND(VALUE(SUBSTITUTE(実質収支比率等に係る経年分析!I$49,"▲","-")),2),NA())</f>
        <v>-3.48</v>
      </c>
      <c r="F21" s="156">
        <f>IF(ISNUMBER(VALUE(SUBSTITUTE(実質収支比率等に係る経年分析!J$49,"▲","-"))),ROUND(VALUE(SUBSTITUTE(実質収支比率等に係る経年分析!J$49,"▲","-")),2),NA())</f>
        <v>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0.11</v>
      </c>
    </row>
    <row r="32" spans="1:11" x14ac:dyDescent="0.15">
      <c r="A32" s="157" t="str">
        <f>IF(連結実質赤字比率に係る赤字・黒字の構成分析!C$38="",NA(),連結実質赤字比率に係る赤字・黒字の構成分析!C$38)</f>
        <v>簡易水道事業会計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0.28000000000000003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0.37</v>
      </c>
    </row>
    <row r="33" spans="1:16" x14ac:dyDescent="0.15">
      <c r="A33" s="157" t="str">
        <f>IF(連結実質赤字比率に係る赤字・黒字の構成分析!C$37="",NA(),連結実質赤字比率に係る赤字・黒字の構成分析!C$37)</f>
        <v>国民健康保険特別会計</v>
      </c>
      <c r="B33" s="157">
        <f>IF(ROUND(VALUE(SUBSTITUTE(連結実質赤字比率に係る赤字・黒字の構成分析!F$37,"▲", "-")), 2) &lt; 0, ABS(ROUND(VALUE(SUBSTITUTE(連結実質赤字比率に係る赤字・黒字の構成分析!F$37,"▲", "-")), 2)), NA())</f>
        <v>2.48</v>
      </c>
      <c r="C33" s="157" t="e">
        <f>IF(ROUND(VALUE(SUBSTITUTE(連結実質赤字比率に係る赤字・黒字の構成分析!F$37,"▲", "-")), 2) &gt;= 0, ABS(ROUND(VALUE(SUBSTITUTE(連結実質赤字比率に係る赤字・黒字の構成分析!F$37,"▲", "-")), 2)), NA())</f>
        <v>#N/A</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0.55000000000000004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0.56999999999999995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1.05</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1.24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1.78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1.97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1.7</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3.83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4.07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4.18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4.13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6.04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13.25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10.78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7.16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15.15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1305</v>
      </c>
      <c r="E42" s="158"/>
      <c r="F42" s="158"/>
      <c r="G42" s="158">
        <f>'実質公債費比率（分子）の構造'!L$52</f>
        <v>1271</v>
      </c>
      <c r="H42" s="158"/>
      <c r="I42" s="158"/>
      <c r="J42" s="158">
        <f>'実質公債費比率（分子）の構造'!M$52</f>
        <v>1271</v>
      </c>
      <c r="K42" s="158"/>
      <c r="L42" s="158"/>
      <c r="M42" s="158">
        <f>'実質公債費比率（分子）の構造'!N$52</f>
        <v>1299</v>
      </c>
      <c r="N42" s="158"/>
      <c r="O42" s="158"/>
      <c r="P42" s="158">
        <f>'実質公債費比率（分子）の構造'!O$52</f>
        <v>1306</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8</v>
      </c>
      <c r="C45" s="158"/>
      <c r="D45" s="158"/>
      <c r="E45" s="158">
        <f>'実質公債費比率（分子）の構造'!L$49</f>
        <v>8</v>
      </c>
      <c r="F45" s="158"/>
      <c r="G45" s="158"/>
      <c r="H45" s="158">
        <f>'実質公債費比率（分子）の構造'!M$49</f>
        <v>5</v>
      </c>
      <c r="I45" s="158"/>
      <c r="J45" s="158"/>
      <c r="K45" s="158">
        <f>'実質公債費比率（分子）の構造'!N$49</f>
        <v>2</v>
      </c>
      <c r="L45" s="158"/>
      <c r="M45" s="158"/>
      <c r="N45" s="158">
        <f>'実質公債費比率（分子）の構造'!O$49</f>
        <v>2</v>
      </c>
      <c r="O45" s="158"/>
      <c r="P45" s="158"/>
    </row>
    <row r="46" spans="1:16" x14ac:dyDescent="0.15">
      <c r="A46" s="158" t="s">
        <v>64</v>
      </c>
      <c r="B46" s="158">
        <f>'実質公債費比率（分子）の構造'!K$48</f>
        <v>208</v>
      </c>
      <c r="C46" s="158"/>
      <c r="D46" s="158"/>
      <c r="E46" s="158">
        <f>'実質公債費比率（分子）の構造'!L$48</f>
        <v>216</v>
      </c>
      <c r="F46" s="158"/>
      <c r="G46" s="158"/>
      <c r="H46" s="158">
        <f>'実質公債費比率（分子）の構造'!M$48</f>
        <v>228</v>
      </c>
      <c r="I46" s="158"/>
      <c r="J46" s="158"/>
      <c r="K46" s="158">
        <f>'実質公債費比率（分子）の構造'!N$48</f>
        <v>228</v>
      </c>
      <c r="L46" s="158"/>
      <c r="M46" s="158"/>
      <c r="N46" s="158">
        <f>'実質公債費比率（分子）の構造'!O$48</f>
        <v>242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1607</v>
      </c>
      <c r="C49" s="158"/>
      <c r="D49" s="158"/>
      <c r="E49" s="158">
        <f>'実質公債費比率（分子）の構造'!L$45</f>
        <v>1640</v>
      </c>
      <c r="F49" s="158"/>
      <c r="G49" s="158"/>
      <c r="H49" s="158">
        <f>'実質公債費比率（分子）の構造'!M$45</f>
        <v>1675</v>
      </c>
      <c r="I49" s="158"/>
      <c r="J49" s="158"/>
      <c r="K49" s="158">
        <f>'実質公債費比率（分子）の構造'!N$45</f>
        <v>1770</v>
      </c>
      <c r="L49" s="158"/>
      <c r="M49" s="158"/>
      <c r="N49" s="158">
        <f>'実質公債費比率（分子）の構造'!O$45</f>
        <v>1774</v>
      </c>
      <c r="O49" s="158"/>
      <c r="P49" s="158"/>
    </row>
    <row r="50" spans="1:16" x14ac:dyDescent="0.15">
      <c r="A50" s="158" t="s">
        <v>67</v>
      </c>
      <c r="B50" s="158" t="e">
        <f>NA()</f>
        <v>#N/A</v>
      </c>
      <c r="C50" s="158">
        <f>IF(ISNUMBER('実質公債費比率（分子）の構造'!K$53),'実質公債費比率（分子）の構造'!K$53,NA())</f>
        <v>518</v>
      </c>
      <c r="D50" s="158" t="e">
        <f>NA()</f>
        <v>#N/A</v>
      </c>
      <c r="E50" s="158" t="e">
        <f>NA()</f>
        <v>#N/A</v>
      </c>
      <c r="F50" s="158">
        <f>IF(ISNUMBER('実質公債費比率（分子）の構造'!L$53),'実質公債費比率（分子）の構造'!L$53,NA())</f>
        <v>593</v>
      </c>
      <c r="G50" s="158" t="e">
        <f>NA()</f>
        <v>#N/A</v>
      </c>
      <c r="H50" s="158" t="e">
        <f>NA()</f>
        <v>#N/A</v>
      </c>
      <c r="I50" s="158">
        <f>IF(ISNUMBER('実質公債費比率（分子）の構造'!M$53),'実質公債費比率（分子）の構造'!M$53,NA())</f>
        <v>637</v>
      </c>
      <c r="J50" s="158" t="e">
        <f>NA()</f>
        <v>#N/A</v>
      </c>
      <c r="K50" s="158" t="e">
        <f>NA()</f>
        <v>#N/A</v>
      </c>
      <c r="L50" s="158">
        <f>IF(ISNUMBER('実質公債費比率（分子）の構造'!N$53),'実質公債費比率（分子）の構造'!N$53,NA())</f>
        <v>701</v>
      </c>
      <c r="M50" s="158" t="e">
        <f>NA()</f>
        <v>#N/A</v>
      </c>
      <c r="N50" s="158" t="e">
        <f>NA()</f>
        <v>#N/A</v>
      </c>
      <c r="O50" s="158">
        <f>IF(ISNUMBER('実質公債費比率（分子）の構造'!O$53),'実質公債費比率（分子）の構造'!O$53,NA())</f>
        <v>712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16149</v>
      </c>
      <c r="E56" s="157"/>
      <c r="F56" s="157"/>
      <c r="G56" s="157">
        <f>'将来負担比率（分子）の構造'!J$52</f>
        <v>17040</v>
      </c>
      <c r="H56" s="157"/>
      <c r="I56" s="157"/>
      <c r="J56" s="157">
        <f>'将来負担比率（分子）の構造'!K$52</f>
        <v>16840</v>
      </c>
      <c r="K56" s="157"/>
      <c r="L56" s="157"/>
      <c r="M56" s="157">
        <f>'将来負担比率（分子）の構造'!L$52</f>
        <v>15930</v>
      </c>
      <c r="N56" s="157"/>
      <c r="O56" s="157"/>
      <c r="P56" s="157">
        <f>'将来負担比率（分子）の構造'!M$52</f>
        <v>15235</v>
      </c>
    </row>
    <row r="57" spans="1:16" x14ac:dyDescent="0.15">
      <c r="A57" s="157" t="s">
        <v>42</v>
      </c>
      <c r="B57" s="157"/>
      <c r="C57" s="157"/>
      <c r="D57" s="157">
        <f>'将来負担比率（分子）の構造'!I$51</f>
        <v>93</v>
      </c>
      <c r="E57" s="157"/>
      <c r="F57" s="157"/>
      <c r="G57" s="157">
        <f>'将来負担比率（分子）の構造'!J$51</f>
        <v>62</v>
      </c>
      <c r="H57" s="157"/>
      <c r="I57" s="157"/>
      <c r="J57" s="157">
        <f>'将来負担比率（分子）の構造'!K$51</f>
        <v>34</v>
      </c>
      <c r="K57" s="157"/>
      <c r="L57" s="157"/>
      <c r="M57" s="157">
        <f>'将来負担比率（分子）の構造'!L$51</f>
        <v>22</v>
      </c>
      <c r="N57" s="157"/>
      <c r="O57" s="157"/>
      <c r="P57" s="157">
        <f>'将来負担比率（分子）の構造'!M$51</f>
        <v>11</v>
      </c>
    </row>
    <row r="58" spans="1:16" x14ac:dyDescent="0.15">
      <c r="A58" s="157" t="s">
        <v>41</v>
      </c>
      <c r="B58" s="157"/>
      <c r="C58" s="157"/>
      <c r="D58" s="157">
        <f>'将来負担比率（分子）の構造'!I$50</f>
        <v>11781</v>
      </c>
      <c r="E58" s="157"/>
      <c r="F58" s="157"/>
      <c r="G58" s="157">
        <f>'将来負担比率（分子）の構造'!J$50</f>
        <v>11964</v>
      </c>
      <c r="H58" s="157"/>
      <c r="I58" s="157"/>
      <c r="J58" s="157">
        <f>'将来負担比率（分子）の構造'!K$50</f>
        <v>12600</v>
      </c>
      <c r="K58" s="157"/>
      <c r="L58" s="157"/>
      <c r="M58" s="157">
        <f>'将来負担比率（分子）の構造'!L$50</f>
        <v>13059</v>
      </c>
      <c r="N58" s="157"/>
      <c r="O58" s="157"/>
      <c r="P58" s="157">
        <f>'将来負担比率（分子）の構造'!M$50</f>
        <v>13738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2053</v>
      </c>
      <c r="C62" s="157"/>
      <c r="D62" s="157"/>
      <c r="E62" s="157">
        <f>'将来負担比率（分子）の構造'!J$45</f>
        <v>1991</v>
      </c>
      <c r="F62" s="157"/>
      <c r="G62" s="157"/>
      <c r="H62" s="157">
        <f>'将来負担比率（分子）の構造'!K$45</f>
        <v>1976</v>
      </c>
      <c r="I62" s="157"/>
      <c r="J62" s="157"/>
      <c r="K62" s="157">
        <f>'将来負担比率（分子）の構造'!L$45</f>
        <v>1940</v>
      </c>
      <c r="L62" s="157"/>
      <c r="M62" s="157"/>
      <c r="N62" s="157">
        <f>'将来負担比率（分子）の構造'!M$45</f>
        <v>1937</v>
      </c>
      <c r="O62" s="157"/>
      <c r="P62" s="157"/>
    </row>
    <row r="63" spans="1:16" x14ac:dyDescent="0.15">
      <c r="A63" s="157" t="s">
        <v>34</v>
      </c>
      <c r="B63" s="157">
        <f>'将来負担比率（分子）の構造'!I$44</f>
        <v>20</v>
      </c>
      <c r="C63" s="157"/>
      <c r="D63" s="157"/>
      <c r="E63" s="157">
        <f>'将来負担比率（分子）の構造'!J$44</f>
        <v>12</v>
      </c>
      <c r="F63" s="157"/>
      <c r="G63" s="157"/>
      <c r="H63" s="157">
        <f>'将来負担比率（分子）の構造'!K$44</f>
        <v>6</v>
      </c>
      <c r="I63" s="157"/>
      <c r="J63" s="157"/>
      <c r="K63" s="157">
        <f>'将来負担比率（分子）の構造'!L$44</f>
        <v>9</v>
      </c>
      <c r="L63" s="157"/>
      <c r="M63" s="157"/>
      <c r="N63" s="157">
        <f>'将来負担比率（分子）の構造'!M$44</f>
        <v>10</v>
      </c>
      <c r="O63" s="157"/>
      <c r="P63" s="157"/>
    </row>
    <row r="64" spans="1:16" x14ac:dyDescent="0.15">
      <c r="A64" s="157" t="s">
        <v>33</v>
      </c>
      <c r="B64" s="157">
        <f>'将来負担比率（分子）の構造'!I$43</f>
        <v>3756</v>
      </c>
      <c r="C64" s="157"/>
      <c r="D64" s="157"/>
      <c r="E64" s="157">
        <f>'将来負担比率（分子）の構造'!J$43</f>
        <v>3923</v>
      </c>
      <c r="F64" s="157"/>
      <c r="G64" s="157"/>
      <c r="H64" s="157">
        <f>'将来負担比率（分子）の構造'!K$43</f>
        <v>4058</v>
      </c>
      <c r="I64" s="157"/>
      <c r="J64" s="157"/>
      <c r="K64" s="157">
        <f>'将来負担比率（分子）の構造'!L$43</f>
        <v>4155</v>
      </c>
      <c r="L64" s="157"/>
      <c r="M64" s="157"/>
      <c r="N64" s="157">
        <f>'将来負担比率（分子）の構造'!M$43</f>
        <v>4132</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20435</v>
      </c>
      <c r="C66" s="157"/>
      <c r="D66" s="157"/>
      <c r="E66" s="157">
        <f>'将来負担比率（分子）の構造'!J$41</f>
        <v>22395</v>
      </c>
      <c r="F66" s="157"/>
      <c r="G66" s="157"/>
      <c r="H66" s="157">
        <f>'将来負担比率（分子）の構造'!K$41</f>
        <v>21763</v>
      </c>
      <c r="I66" s="157"/>
      <c r="J66" s="157"/>
      <c r="K66" s="157">
        <f>'将来負担比率（分子）の構造'!L$41</f>
        <v>21202</v>
      </c>
      <c r="L66" s="157"/>
      <c r="M66" s="157"/>
      <c r="N66" s="157">
        <f>'将来負担比率（分子）の構造'!M$41</f>
        <v>20234</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3624</v>
      </c>
      <c r="C72" s="161">
        <f>基金残高に係る経年分析!G55</f>
        <v>3625</v>
      </c>
      <c r="D72" s="161">
        <f>基金残高に係る経年分析!H55</f>
        <v>3627</v>
      </c>
    </row>
    <row r="73" spans="1:16" x14ac:dyDescent="0.15">
      <c r="A73" s="160" t="s">
        <v>74</v>
      </c>
      <c r="B73" s="161">
        <f>基金残高に係る経年分析!F56</f>
        <v>382</v>
      </c>
      <c r="C73" s="161">
        <f>基金残高に係る経年分析!G56</f>
        <v>382</v>
      </c>
      <c r="D73" s="161">
        <f>基金残高に係る経年分析!H56</f>
        <v>440</v>
      </c>
    </row>
    <row r="74" spans="1:16" x14ac:dyDescent="0.15">
      <c r="A74" s="160" t="s">
        <v>75</v>
      </c>
      <c r="B74" s="161">
        <f>基金残高に係る経年分析!F57</f>
        <v>9889</v>
      </c>
      <c r="C74" s="161">
        <f>基金残高に係る経年分析!G57</f>
        <v>10346</v>
      </c>
      <c r="D74" s="161">
        <f>基金残高に係る経年分析!H57</f>
        <v>10966</v>
      </c>
    </row>
  </sheetData>
  <sheetProtection algorithmName="SHA-512" hashValue="0wIJWeu7AuVtIAQgULposO5wely4dxjy9Rr2tDUoayw1S6SvsV3wonpGX+cKhSMQevUB5Vjx6CaEJWDf9UPC5w==" saltValue="rQxicc5eiBp2rBnxa0s0EA=="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5987696</v>
      </c>
      <c r="S5" s="600"/>
      <c r="T5" s="600"/>
      <c r="U5" s="600"/>
      <c r="V5" s="600"/>
      <c r="W5" s="600"/>
      <c r="X5" s="600"/>
      <c r="Y5" s="601"/>
      <c r="Z5" s="602">
        <v>31</v>
      </c>
      <c r="AA5" s="602"/>
      <c r="AB5" s="602"/>
      <c r="AC5" s="602"/>
      <c r="AD5" s="603">
        <v>5987696</v>
      </c>
      <c r="AE5" s="603"/>
      <c r="AF5" s="603"/>
      <c r="AG5" s="603"/>
      <c r="AH5" s="603"/>
      <c r="AI5" s="603"/>
      <c r="AJ5" s="603"/>
      <c r="AK5" s="603"/>
      <c r="AL5" s="604">
        <v>54.9</v>
      </c>
      <c r="AM5" s="605"/>
      <c r="AN5" s="605"/>
      <c r="AO5" s="606"/>
      <c r="AP5" s="596" t="s">
        <v>216</v>
      </c>
      <c r="AQ5" s="597"/>
      <c r="AR5" s="597"/>
      <c r="AS5" s="597"/>
      <c r="AT5" s="597"/>
      <c r="AU5" s="597"/>
      <c r="AV5" s="597"/>
      <c r="AW5" s="597"/>
      <c r="AX5" s="597"/>
      <c r="AY5" s="597"/>
      <c r="AZ5" s="597"/>
      <c r="BA5" s="597"/>
      <c r="BB5" s="597"/>
      <c r="BC5" s="597"/>
      <c r="BD5" s="597"/>
      <c r="BE5" s="597"/>
      <c r="BF5" s="598"/>
      <c r="BG5" s="610">
        <v>5969138</v>
      </c>
      <c r="BH5" s="611"/>
      <c r="BI5" s="611"/>
      <c r="BJ5" s="611"/>
      <c r="BK5" s="611"/>
      <c r="BL5" s="611"/>
      <c r="BM5" s="611"/>
      <c r="BN5" s="612"/>
      <c r="BO5" s="613">
        <v>99.7</v>
      </c>
      <c r="BP5" s="613"/>
      <c r="BQ5" s="613"/>
      <c r="BR5" s="613"/>
      <c r="BS5" s="614">
        <v>388778</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184011</v>
      </c>
      <c r="S6" s="611"/>
      <c r="T6" s="611"/>
      <c r="U6" s="611"/>
      <c r="V6" s="611"/>
      <c r="W6" s="611"/>
      <c r="X6" s="611"/>
      <c r="Y6" s="612"/>
      <c r="Z6" s="613">
        <v>1</v>
      </c>
      <c r="AA6" s="613"/>
      <c r="AB6" s="613"/>
      <c r="AC6" s="613"/>
      <c r="AD6" s="614">
        <v>184011</v>
      </c>
      <c r="AE6" s="614"/>
      <c r="AF6" s="614"/>
      <c r="AG6" s="614"/>
      <c r="AH6" s="614"/>
      <c r="AI6" s="614"/>
      <c r="AJ6" s="614"/>
      <c r="AK6" s="614"/>
      <c r="AL6" s="615">
        <v>1.7</v>
      </c>
      <c r="AM6" s="616"/>
      <c r="AN6" s="616"/>
      <c r="AO6" s="617"/>
      <c r="AP6" s="607" t="s">
        <v>221</v>
      </c>
      <c r="AQ6" s="608"/>
      <c r="AR6" s="608"/>
      <c r="AS6" s="608"/>
      <c r="AT6" s="608"/>
      <c r="AU6" s="608"/>
      <c r="AV6" s="608"/>
      <c r="AW6" s="608"/>
      <c r="AX6" s="608"/>
      <c r="AY6" s="608"/>
      <c r="AZ6" s="608"/>
      <c r="BA6" s="608"/>
      <c r="BB6" s="608"/>
      <c r="BC6" s="608"/>
      <c r="BD6" s="608"/>
      <c r="BE6" s="608"/>
      <c r="BF6" s="609"/>
      <c r="BG6" s="610">
        <v>5969138</v>
      </c>
      <c r="BH6" s="611"/>
      <c r="BI6" s="611"/>
      <c r="BJ6" s="611"/>
      <c r="BK6" s="611"/>
      <c r="BL6" s="611"/>
      <c r="BM6" s="611"/>
      <c r="BN6" s="612"/>
      <c r="BO6" s="613">
        <v>99.7</v>
      </c>
      <c r="BP6" s="613"/>
      <c r="BQ6" s="613"/>
      <c r="BR6" s="613"/>
      <c r="BS6" s="614">
        <v>388778</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150618</v>
      </c>
      <c r="CS6" s="611"/>
      <c r="CT6" s="611"/>
      <c r="CU6" s="611"/>
      <c r="CV6" s="611"/>
      <c r="CW6" s="611"/>
      <c r="CX6" s="611"/>
      <c r="CY6" s="612"/>
      <c r="CZ6" s="604">
        <v>0.8</v>
      </c>
      <c r="DA6" s="605"/>
      <c r="DB6" s="605"/>
      <c r="DC6" s="621"/>
      <c r="DD6" s="619">
        <v>951</v>
      </c>
      <c r="DE6" s="611"/>
      <c r="DF6" s="611"/>
      <c r="DG6" s="611"/>
      <c r="DH6" s="611"/>
      <c r="DI6" s="611"/>
      <c r="DJ6" s="611"/>
      <c r="DK6" s="611"/>
      <c r="DL6" s="611"/>
      <c r="DM6" s="611"/>
      <c r="DN6" s="611"/>
      <c r="DO6" s="611"/>
      <c r="DP6" s="612"/>
      <c r="DQ6" s="619">
        <v>149098</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978</v>
      </c>
      <c r="S7" s="611"/>
      <c r="T7" s="611"/>
      <c r="U7" s="611"/>
      <c r="V7" s="611"/>
      <c r="W7" s="611"/>
      <c r="X7" s="611"/>
      <c r="Y7" s="612"/>
      <c r="Z7" s="613">
        <v>0</v>
      </c>
      <c r="AA7" s="613"/>
      <c r="AB7" s="613"/>
      <c r="AC7" s="613"/>
      <c r="AD7" s="614">
        <v>978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2493740</v>
      </c>
      <c r="BH7" s="611"/>
      <c r="BI7" s="611"/>
      <c r="BJ7" s="611"/>
      <c r="BK7" s="611"/>
      <c r="BL7" s="611"/>
      <c r="BM7" s="611"/>
      <c r="BN7" s="612"/>
      <c r="BO7" s="613">
        <v>41.6</v>
      </c>
      <c r="BP7" s="613"/>
      <c r="BQ7" s="613"/>
      <c r="BR7" s="613"/>
      <c r="BS7" s="614">
        <v>388778</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2643944</v>
      </c>
      <c r="CS7" s="611"/>
      <c r="CT7" s="611"/>
      <c r="CU7" s="611"/>
      <c r="CV7" s="611"/>
      <c r="CW7" s="611"/>
      <c r="CX7" s="611"/>
      <c r="CY7" s="612"/>
      <c r="CZ7" s="613">
        <v>14.9</v>
      </c>
      <c r="DA7" s="613"/>
      <c r="DB7" s="613"/>
      <c r="DC7" s="613"/>
      <c r="DD7" s="619">
        <v>15358</v>
      </c>
      <c r="DE7" s="611"/>
      <c r="DF7" s="611"/>
      <c r="DG7" s="611"/>
      <c r="DH7" s="611"/>
      <c r="DI7" s="611"/>
      <c r="DJ7" s="611"/>
      <c r="DK7" s="611"/>
      <c r="DL7" s="611"/>
      <c r="DM7" s="611"/>
      <c r="DN7" s="611"/>
      <c r="DO7" s="611"/>
      <c r="DP7" s="612"/>
      <c r="DQ7" s="619">
        <v>2242780</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20236</v>
      </c>
      <c r="S8" s="611"/>
      <c r="T8" s="611"/>
      <c r="U8" s="611"/>
      <c r="V8" s="611"/>
      <c r="W8" s="611"/>
      <c r="X8" s="611"/>
      <c r="Y8" s="612"/>
      <c r="Z8" s="613">
        <v>0.1</v>
      </c>
      <c r="AA8" s="613"/>
      <c r="AB8" s="613"/>
      <c r="AC8" s="613"/>
      <c r="AD8" s="614">
        <v>20236</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38390</v>
      </c>
      <c r="BH8" s="611"/>
      <c r="BI8" s="611"/>
      <c r="BJ8" s="611"/>
      <c r="BK8" s="611"/>
      <c r="BL8" s="611"/>
      <c r="BM8" s="611"/>
      <c r="BN8" s="612"/>
      <c r="BO8" s="613">
        <v>0.6</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7323381</v>
      </c>
      <c r="CS8" s="611"/>
      <c r="CT8" s="611"/>
      <c r="CU8" s="611"/>
      <c r="CV8" s="611"/>
      <c r="CW8" s="611"/>
      <c r="CX8" s="611"/>
      <c r="CY8" s="612"/>
      <c r="CZ8" s="613">
        <v>41.2</v>
      </c>
      <c r="DA8" s="613"/>
      <c r="DB8" s="613"/>
      <c r="DC8" s="613"/>
      <c r="DD8" s="619">
        <v>13553</v>
      </c>
      <c r="DE8" s="611"/>
      <c r="DF8" s="611"/>
      <c r="DG8" s="611"/>
      <c r="DH8" s="611"/>
      <c r="DI8" s="611"/>
      <c r="DJ8" s="611"/>
      <c r="DK8" s="611"/>
      <c r="DL8" s="611"/>
      <c r="DM8" s="611"/>
      <c r="DN8" s="611"/>
      <c r="DO8" s="611"/>
      <c r="DP8" s="612"/>
      <c r="DQ8" s="619">
        <v>3536596</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28470</v>
      </c>
      <c r="S9" s="611"/>
      <c r="T9" s="611"/>
      <c r="U9" s="611"/>
      <c r="V9" s="611"/>
      <c r="W9" s="611"/>
      <c r="X9" s="611"/>
      <c r="Y9" s="612"/>
      <c r="Z9" s="613">
        <v>0.1</v>
      </c>
      <c r="AA9" s="613"/>
      <c r="AB9" s="613"/>
      <c r="AC9" s="613"/>
      <c r="AD9" s="614">
        <v>28470</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895485</v>
      </c>
      <c r="BH9" s="611"/>
      <c r="BI9" s="611"/>
      <c r="BJ9" s="611"/>
      <c r="BK9" s="611"/>
      <c r="BL9" s="611"/>
      <c r="BM9" s="611"/>
      <c r="BN9" s="612"/>
      <c r="BO9" s="613">
        <v>15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1293261</v>
      </c>
      <c r="CS9" s="611"/>
      <c r="CT9" s="611"/>
      <c r="CU9" s="611"/>
      <c r="CV9" s="611"/>
      <c r="CW9" s="611"/>
      <c r="CX9" s="611"/>
      <c r="CY9" s="612"/>
      <c r="CZ9" s="613">
        <v>7.3</v>
      </c>
      <c r="DA9" s="613"/>
      <c r="DB9" s="613"/>
      <c r="DC9" s="613"/>
      <c r="DD9" s="619">
        <v>198677</v>
      </c>
      <c r="DE9" s="611"/>
      <c r="DF9" s="611"/>
      <c r="DG9" s="611"/>
      <c r="DH9" s="611"/>
      <c r="DI9" s="611"/>
      <c r="DJ9" s="611"/>
      <c r="DK9" s="611"/>
      <c r="DL9" s="611"/>
      <c r="DM9" s="611"/>
      <c r="DN9" s="611"/>
      <c r="DO9" s="611"/>
      <c r="DP9" s="612"/>
      <c r="DQ9" s="619">
        <v>1005715</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108028</v>
      </c>
      <c r="BH10" s="611"/>
      <c r="BI10" s="611"/>
      <c r="BJ10" s="611"/>
      <c r="BK10" s="611"/>
      <c r="BL10" s="611"/>
      <c r="BM10" s="611"/>
      <c r="BN10" s="612"/>
      <c r="BO10" s="613">
        <v>1.8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796806</v>
      </c>
      <c r="S11" s="611"/>
      <c r="T11" s="611"/>
      <c r="U11" s="611"/>
      <c r="V11" s="611"/>
      <c r="W11" s="611"/>
      <c r="X11" s="611"/>
      <c r="Y11" s="612"/>
      <c r="Z11" s="615">
        <v>4.0999999999999996</v>
      </c>
      <c r="AA11" s="616"/>
      <c r="AB11" s="616"/>
      <c r="AC11" s="622"/>
      <c r="AD11" s="619">
        <v>796806</v>
      </c>
      <c r="AE11" s="611"/>
      <c r="AF11" s="611"/>
      <c r="AG11" s="611"/>
      <c r="AH11" s="611"/>
      <c r="AI11" s="611"/>
      <c r="AJ11" s="611"/>
      <c r="AK11" s="612"/>
      <c r="AL11" s="615">
        <v>7.3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1451837</v>
      </c>
      <c r="BH11" s="611"/>
      <c r="BI11" s="611"/>
      <c r="BJ11" s="611"/>
      <c r="BK11" s="611"/>
      <c r="BL11" s="611"/>
      <c r="BM11" s="611"/>
      <c r="BN11" s="612"/>
      <c r="BO11" s="613">
        <v>24.2</v>
      </c>
      <c r="BP11" s="613"/>
      <c r="BQ11" s="613"/>
      <c r="BR11" s="613"/>
      <c r="BS11" s="614">
        <v>388778</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805536</v>
      </c>
      <c r="CS11" s="611"/>
      <c r="CT11" s="611"/>
      <c r="CU11" s="611"/>
      <c r="CV11" s="611"/>
      <c r="CW11" s="611"/>
      <c r="CX11" s="611"/>
      <c r="CY11" s="612"/>
      <c r="CZ11" s="613">
        <v>4.5</v>
      </c>
      <c r="DA11" s="613"/>
      <c r="DB11" s="613"/>
      <c r="DC11" s="613"/>
      <c r="DD11" s="619">
        <v>252444</v>
      </c>
      <c r="DE11" s="611"/>
      <c r="DF11" s="611"/>
      <c r="DG11" s="611"/>
      <c r="DH11" s="611"/>
      <c r="DI11" s="611"/>
      <c r="DJ11" s="611"/>
      <c r="DK11" s="611"/>
      <c r="DL11" s="611"/>
      <c r="DM11" s="611"/>
      <c r="DN11" s="611"/>
      <c r="DO11" s="611"/>
      <c r="DP11" s="612"/>
      <c r="DQ11" s="619">
        <v>259260</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45999</v>
      </c>
      <c r="S12" s="611"/>
      <c r="T12" s="611"/>
      <c r="U12" s="611"/>
      <c r="V12" s="611"/>
      <c r="W12" s="611"/>
      <c r="X12" s="611"/>
      <c r="Y12" s="612"/>
      <c r="Z12" s="613">
        <v>0.2</v>
      </c>
      <c r="AA12" s="613"/>
      <c r="AB12" s="613"/>
      <c r="AC12" s="613"/>
      <c r="AD12" s="614">
        <v>45999</v>
      </c>
      <c r="AE12" s="614"/>
      <c r="AF12" s="614"/>
      <c r="AG12" s="614"/>
      <c r="AH12" s="614"/>
      <c r="AI12" s="614"/>
      <c r="AJ12" s="614"/>
      <c r="AK12" s="614"/>
      <c r="AL12" s="615">
        <v>0.4</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3039737</v>
      </c>
      <c r="BH12" s="611"/>
      <c r="BI12" s="611"/>
      <c r="BJ12" s="611"/>
      <c r="BK12" s="611"/>
      <c r="BL12" s="611"/>
      <c r="BM12" s="611"/>
      <c r="BN12" s="612"/>
      <c r="BO12" s="613">
        <v>50.8</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513530</v>
      </c>
      <c r="CS12" s="611"/>
      <c r="CT12" s="611"/>
      <c r="CU12" s="611"/>
      <c r="CV12" s="611"/>
      <c r="CW12" s="611"/>
      <c r="CX12" s="611"/>
      <c r="CY12" s="612"/>
      <c r="CZ12" s="613">
        <v>2.9</v>
      </c>
      <c r="DA12" s="613"/>
      <c r="DB12" s="613"/>
      <c r="DC12" s="613"/>
      <c r="DD12" s="619">
        <v>154053</v>
      </c>
      <c r="DE12" s="611"/>
      <c r="DF12" s="611"/>
      <c r="DG12" s="611"/>
      <c r="DH12" s="611"/>
      <c r="DI12" s="611"/>
      <c r="DJ12" s="611"/>
      <c r="DK12" s="611"/>
      <c r="DL12" s="611"/>
      <c r="DM12" s="611"/>
      <c r="DN12" s="611"/>
      <c r="DO12" s="611"/>
      <c r="DP12" s="612"/>
      <c r="DQ12" s="619">
        <v>346865</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3025348</v>
      </c>
      <c r="BH13" s="611"/>
      <c r="BI13" s="611"/>
      <c r="BJ13" s="611"/>
      <c r="BK13" s="611"/>
      <c r="BL13" s="611"/>
      <c r="BM13" s="611"/>
      <c r="BN13" s="612"/>
      <c r="BO13" s="613">
        <v>50.5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1335092</v>
      </c>
      <c r="CS13" s="611"/>
      <c r="CT13" s="611"/>
      <c r="CU13" s="611"/>
      <c r="CV13" s="611"/>
      <c r="CW13" s="611"/>
      <c r="CX13" s="611"/>
      <c r="CY13" s="612"/>
      <c r="CZ13" s="613">
        <v>7.5</v>
      </c>
      <c r="DA13" s="613"/>
      <c r="DB13" s="613"/>
      <c r="DC13" s="613"/>
      <c r="DD13" s="619">
        <v>586974</v>
      </c>
      <c r="DE13" s="611"/>
      <c r="DF13" s="611"/>
      <c r="DG13" s="611"/>
      <c r="DH13" s="611"/>
      <c r="DI13" s="611"/>
      <c r="DJ13" s="611"/>
      <c r="DK13" s="611"/>
      <c r="DL13" s="611"/>
      <c r="DM13" s="611"/>
      <c r="DN13" s="611"/>
      <c r="DO13" s="611"/>
      <c r="DP13" s="612"/>
      <c r="DQ13" s="619">
        <v>879137</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115108</v>
      </c>
      <c r="BH14" s="611"/>
      <c r="BI14" s="611"/>
      <c r="BJ14" s="611"/>
      <c r="BK14" s="611"/>
      <c r="BL14" s="611"/>
      <c r="BM14" s="611"/>
      <c r="BN14" s="612"/>
      <c r="BO14" s="613">
        <v>1.9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484274</v>
      </c>
      <c r="CS14" s="611"/>
      <c r="CT14" s="611"/>
      <c r="CU14" s="611"/>
      <c r="CV14" s="611"/>
      <c r="CW14" s="611"/>
      <c r="CX14" s="611"/>
      <c r="CY14" s="612"/>
      <c r="CZ14" s="613">
        <v>2.7</v>
      </c>
      <c r="DA14" s="613"/>
      <c r="DB14" s="613"/>
      <c r="DC14" s="613"/>
      <c r="DD14" s="619">
        <v>29577</v>
      </c>
      <c r="DE14" s="611"/>
      <c r="DF14" s="611"/>
      <c r="DG14" s="611"/>
      <c r="DH14" s="611"/>
      <c r="DI14" s="611"/>
      <c r="DJ14" s="611"/>
      <c r="DK14" s="611"/>
      <c r="DL14" s="611"/>
      <c r="DM14" s="611"/>
      <c r="DN14" s="611"/>
      <c r="DO14" s="611"/>
      <c r="DP14" s="612"/>
      <c r="DQ14" s="619">
        <v>445872</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31919</v>
      </c>
      <c r="S15" s="611"/>
      <c r="T15" s="611"/>
      <c r="U15" s="611"/>
      <c r="V15" s="611"/>
      <c r="W15" s="611"/>
      <c r="X15" s="611"/>
      <c r="Y15" s="612"/>
      <c r="Z15" s="613">
        <v>0.2</v>
      </c>
      <c r="AA15" s="613"/>
      <c r="AB15" s="613"/>
      <c r="AC15" s="613"/>
      <c r="AD15" s="614">
        <v>31919</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320553</v>
      </c>
      <c r="BH15" s="611"/>
      <c r="BI15" s="611"/>
      <c r="BJ15" s="611"/>
      <c r="BK15" s="611"/>
      <c r="BL15" s="611"/>
      <c r="BM15" s="611"/>
      <c r="BN15" s="612"/>
      <c r="BO15" s="613">
        <v>5.4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1346423</v>
      </c>
      <c r="CS15" s="611"/>
      <c r="CT15" s="611"/>
      <c r="CU15" s="611"/>
      <c r="CV15" s="611"/>
      <c r="CW15" s="611"/>
      <c r="CX15" s="611"/>
      <c r="CY15" s="612"/>
      <c r="CZ15" s="613">
        <v>7.6</v>
      </c>
      <c r="DA15" s="613"/>
      <c r="DB15" s="613"/>
      <c r="DC15" s="613"/>
      <c r="DD15" s="619">
        <v>70158</v>
      </c>
      <c r="DE15" s="611"/>
      <c r="DF15" s="611"/>
      <c r="DG15" s="611"/>
      <c r="DH15" s="611"/>
      <c r="DI15" s="611"/>
      <c r="DJ15" s="611"/>
      <c r="DK15" s="611"/>
      <c r="DL15" s="611"/>
      <c r="DM15" s="611"/>
      <c r="DN15" s="611"/>
      <c r="DO15" s="611"/>
      <c r="DP15" s="612"/>
      <c r="DQ15" s="619">
        <v>1213436</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135807</v>
      </c>
      <c r="S16" s="611"/>
      <c r="T16" s="611"/>
      <c r="U16" s="611"/>
      <c r="V16" s="611"/>
      <c r="W16" s="611"/>
      <c r="X16" s="611"/>
      <c r="Y16" s="612"/>
      <c r="Z16" s="613">
        <v>0.7</v>
      </c>
      <c r="AA16" s="613"/>
      <c r="AB16" s="613"/>
      <c r="AC16" s="613"/>
      <c r="AD16" s="614">
        <v>135807</v>
      </c>
      <c r="AE16" s="614"/>
      <c r="AF16" s="614"/>
      <c r="AG16" s="614"/>
      <c r="AH16" s="614"/>
      <c r="AI16" s="614"/>
      <c r="AJ16" s="614"/>
      <c r="AK16" s="614"/>
      <c r="AL16" s="615">
        <v>1.2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122964</v>
      </c>
      <c r="CS16" s="611"/>
      <c r="CT16" s="611"/>
      <c r="CU16" s="611"/>
      <c r="CV16" s="611"/>
      <c r="CW16" s="611"/>
      <c r="CX16" s="611"/>
      <c r="CY16" s="612"/>
      <c r="CZ16" s="613">
        <v>0.7</v>
      </c>
      <c r="DA16" s="613"/>
      <c r="DB16" s="613"/>
      <c r="DC16" s="613"/>
      <c r="DD16" s="619" t="s">
        <v>122</v>
      </c>
      <c r="DE16" s="611"/>
      <c r="DF16" s="611"/>
      <c r="DG16" s="611"/>
      <c r="DH16" s="611"/>
      <c r="DI16" s="611"/>
      <c r="DJ16" s="611"/>
      <c r="DK16" s="611"/>
      <c r="DL16" s="611"/>
      <c r="DM16" s="611"/>
      <c r="DN16" s="611"/>
      <c r="DO16" s="611"/>
      <c r="DP16" s="612"/>
      <c r="DQ16" s="619">
        <v>24307</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129486</v>
      </c>
      <c r="S17" s="611"/>
      <c r="T17" s="611"/>
      <c r="U17" s="611"/>
      <c r="V17" s="611"/>
      <c r="W17" s="611"/>
      <c r="X17" s="611"/>
      <c r="Y17" s="612"/>
      <c r="Z17" s="613">
        <v>0.7</v>
      </c>
      <c r="AA17" s="613"/>
      <c r="AB17" s="613"/>
      <c r="AC17" s="613"/>
      <c r="AD17" s="614">
        <v>129486</v>
      </c>
      <c r="AE17" s="614"/>
      <c r="AF17" s="614"/>
      <c r="AG17" s="614"/>
      <c r="AH17" s="614"/>
      <c r="AI17" s="614"/>
      <c r="AJ17" s="614"/>
      <c r="AK17" s="614"/>
      <c r="AL17" s="615">
        <v>1.2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1774132</v>
      </c>
      <c r="CS17" s="611"/>
      <c r="CT17" s="611"/>
      <c r="CU17" s="611"/>
      <c r="CV17" s="611"/>
      <c r="CW17" s="611"/>
      <c r="CX17" s="611"/>
      <c r="CY17" s="612"/>
      <c r="CZ17" s="613">
        <v>10</v>
      </c>
      <c r="DA17" s="613"/>
      <c r="DB17" s="613"/>
      <c r="DC17" s="613"/>
      <c r="DD17" s="619" t="s">
        <v>122</v>
      </c>
      <c r="DE17" s="611"/>
      <c r="DF17" s="611"/>
      <c r="DG17" s="611"/>
      <c r="DH17" s="611"/>
      <c r="DI17" s="611"/>
      <c r="DJ17" s="611"/>
      <c r="DK17" s="611"/>
      <c r="DL17" s="611"/>
      <c r="DM17" s="611"/>
      <c r="DN17" s="611"/>
      <c r="DO17" s="611"/>
      <c r="DP17" s="612"/>
      <c r="DQ17" s="619">
        <v>1762949</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24532</v>
      </c>
      <c r="S18" s="611"/>
      <c r="T18" s="611"/>
      <c r="U18" s="611"/>
      <c r="V18" s="611"/>
      <c r="W18" s="611"/>
      <c r="X18" s="611"/>
      <c r="Y18" s="612"/>
      <c r="Z18" s="613">
        <v>0.1</v>
      </c>
      <c r="AA18" s="613"/>
      <c r="AB18" s="613"/>
      <c r="AC18" s="613"/>
      <c r="AD18" s="614">
        <v>24532</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103198</v>
      </c>
      <c r="S19" s="611"/>
      <c r="T19" s="611"/>
      <c r="U19" s="611"/>
      <c r="V19" s="611"/>
      <c r="W19" s="611"/>
      <c r="X19" s="611"/>
      <c r="Y19" s="612"/>
      <c r="Z19" s="613">
        <v>0.5</v>
      </c>
      <c r="AA19" s="613"/>
      <c r="AB19" s="613"/>
      <c r="AC19" s="613"/>
      <c r="AD19" s="614">
        <v>103198</v>
      </c>
      <c r="AE19" s="614"/>
      <c r="AF19" s="614"/>
      <c r="AG19" s="614"/>
      <c r="AH19" s="614"/>
      <c r="AI19" s="614"/>
      <c r="AJ19" s="614"/>
      <c r="AK19" s="614"/>
      <c r="AL19" s="615">
        <v>0.9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18558</v>
      </c>
      <c r="BH19" s="611"/>
      <c r="BI19" s="611"/>
      <c r="BJ19" s="611"/>
      <c r="BK19" s="611"/>
      <c r="BL19" s="611"/>
      <c r="BM19" s="611"/>
      <c r="BN19" s="612"/>
      <c r="BO19" s="613">
        <v>0.3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1756</v>
      </c>
      <c r="S20" s="611"/>
      <c r="T20" s="611"/>
      <c r="U20" s="611"/>
      <c r="V20" s="611"/>
      <c r="W20" s="611"/>
      <c r="X20" s="611"/>
      <c r="Y20" s="612"/>
      <c r="Z20" s="613">
        <v>0</v>
      </c>
      <c r="AA20" s="613"/>
      <c r="AB20" s="613"/>
      <c r="AC20" s="613"/>
      <c r="AD20" s="614">
        <v>1756</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18558</v>
      </c>
      <c r="BH20" s="611"/>
      <c r="BI20" s="611"/>
      <c r="BJ20" s="611"/>
      <c r="BK20" s="611"/>
      <c r="BL20" s="611"/>
      <c r="BM20" s="611"/>
      <c r="BN20" s="612"/>
      <c r="BO20" s="613">
        <v>0.3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17793155</v>
      </c>
      <c r="CS20" s="611"/>
      <c r="CT20" s="611"/>
      <c r="CU20" s="611"/>
      <c r="CV20" s="611"/>
      <c r="CW20" s="611"/>
      <c r="CX20" s="611"/>
      <c r="CY20" s="612"/>
      <c r="CZ20" s="613">
        <v>100</v>
      </c>
      <c r="DA20" s="613"/>
      <c r="DB20" s="613"/>
      <c r="DC20" s="613"/>
      <c r="DD20" s="619">
        <v>1321745</v>
      </c>
      <c r="DE20" s="611"/>
      <c r="DF20" s="611"/>
      <c r="DG20" s="611"/>
      <c r="DH20" s="611"/>
      <c r="DI20" s="611"/>
      <c r="DJ20" s="611"/>
      <c r="DK20" s="611"/>
      <c r="DL20" s="611"/>
      <c r="DM20" s="611"/>
      <c r="DN20" s="611"/>
      <c r="DO20" s="611"/>
      <c r="DP20" s="612"/>
      <c r="DQ20" s="619">
        <v>11866015</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4301549</v>
      </c>
      <c r="S21" s="611"/>
      <c r="T21" s="611"/>
      <c r="U21" s="611"/>
      <c r="V21" s="611"/>
      <c r="W21" s="611"/>
      <c r="X21" s="611"/>
      <c r="Y21" s="612"/>
      <c r="Z21" s="613">
        <v>22.3</v>
      </c>
      <c r="AA21" s="613"/>
      <c r="AB21" s="613"/>
      <c r="AC21" s="613"/>
      <c r="AD21" s="614">
        <v>3474780</v>
      </c>
      <c r="AE21" s="614"/>
      <c r="AF21" s="614"/>
      <c r="AG21" s="614"/>
      <c r="AH21" s="614"/>
      <c r="AI21" s="614"/>
      <c r="AJ21" s="614"/>
      <c r="AK21" s="614"/>
      <c r="AL21" s="615">
        <v>31.9</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18558</v>
      </c>
      <c r="BH21" s="611"/>
      <c r="BI21" s="611"/>
      <c r="BJ21" s="611"/>
      <c r="BK21" s="611"/>
      <c r="BL21" s="611"/>
      <c r="BM21" s="611"/>
      <c r="BN21" s="612"/>
      <c r="BO21" s="613">
        <v>0.3</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3474780</v>
      </c>
      <c r="S22" s="611"/>
      <c r="T22" s="611"/>
      <c r="U22" s="611"/>
      <c r="V22" s="611"/>
      <c r="W22" s="611"/>
      <c r="X22" s="611"/>
      <c r="Y22" s="612"/>
      <c r="Z22" s="613">
        <v>18</v>
      </c>
      <c r="AA22" s="613"/>
      <c r="AB22" s="613"/>
      <c r="AC22" s="613"/>
      <c r="AD22" s="614">
        <v>3474780</v>
      </c>
      <c r="AE22" s="614"/>
      <c r="AF22" s="614"/>
      <c r="AG22" s="614"/>
      <c r="AH22" s="614"/>
      <c r="AI22" s="614"/>
      <c r="AJ22" s="614"/>
      <c r="AK22" s="614"/>
      <c r="AL22" s="615">
        <v>31.9</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826769</v>
      </c>
      <c r="S23" s="611"/>
      <c r="T23" s="611"/>
      <c r="U23" s="611"/>
      <c r="V23" s="611"/>
      <c r="W23" s="611"/>
      <c r="X23" s="611"/>
      <c r="Y23" s="612"/>
      <c r="Z23" s="613">
        <v>4.3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9390743</v>
      </c>
      <c r="CS24" s="600"/>
      <c r="CT24" s="600"/>
      <c r="CU24" s="600"/>
      <c r="CV24" s="600"/>
      <c r="CW24" s="600"/>
      <c r="CX24" s="600"/>
      <c r="CY24" s="601"/>
      <c r="CZ24" s="604">
        <v>52.8</v>
      </c>
      <c r="DA24" s="605"/>
      <c r="DB24" s="605"/>
      <c r="DC24" s="621"/>
      <c r="DD24" s="645">
        <v>5723057</v>
      </c>
      <c r="DE24" s="600"/>
      <c r="DF24" s="600"/>
      <c r="DG24" s="600"/>
      <c r="DH24" s="600"/>
      <c r="DI24" s="600"/>
      <c r="DJ24" s="600"/>
      <c r="DK24" s="601"/>
      <c r="DL24" s="645">
        <v>5139863</v>
      </c>
      <c r="DM24" s="600"/>
      <c r="DN24" s="600"/>
      <c r="DO24" s="600"/>
      <c r="DP24" s="600"/>
      <c r="DQ24" s="600"/>
      <c r="DR24" s="600"/>
      <c r="DS24" s="600"/>
      <c r="DT24" s="600"/>
      <c r="DU24" s="600"/>
      <c r="DV24" s="601"/>
      <c r="DW24" s="604">
        <v>47</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11662957</v>
      </c>
      <c r="S25" s="611"/>
      <c r="T25" s="611"/>
      <c r="U25" s="611"/>
      <c r="V25" s="611"/>
      <c r="W25" s="611"/>
      <c r="X25" s="611"/>
      <c r="Y25" s="612"/>
      <c r="Z25" s="613">
        <v>60.4</v>
      </c>
      <c r="AA25" s="613"/>
      <c r="AB25" s="613"/>
      <c r="AC25" s="613"/>
      <c r="AD25" s="614">
        <v>10836188</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2577274</v>
      </c>
      <c r="CS25" s="642"/>
      <c r="CT25" s="642"/>
      <c r="CU25" s="642"/>
      <c r="CV25" s="642"/>
      <c r="CW25" s="642"/>
      <c r="CX25" s="642"/>
      <c r="CY25" s="643"/>
      <c r="CZ25" s="615">
        <v>14.5</v>
      </c>
      <c r="DA25" s="640"/>
      <c r="DB25" s="640"/>
      <c r="DC25" s="644"/>
      <c r="DD25" s="619">
        <v>2167011</v>
      </c>
      <c r="DE25" s="642"/>
      <c r="DF25" s="642"/>
      <c r="DG25" s="642"/>
      <c r="DH25" s="642"/>
      <c r="DI25" s="642"/>
      <c r="DJ25" s="642"/>
      <c r="DK25" s="643"/>
      <c r="DL25" s="619">
        <v>2091656</v>
      </c>
      <c r="DM25" s="642"/>
      <c r="DN25" s="642"/>
      <c r="DO25" s="642"/>
      <c r="DP25" s="642"/>
      <c r="DQ25" s="642"/>
      <c r="DR25" s="642"/>
      <c r="DS25" s="642"/>
      <c r="DT25" s="642"/>
      <c r="DU25" s="642"/>
      <c r="DV25" s="643"/>
      <c r="DW25" s="615">
        <v>19.100000000000001</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4417</v>
      </c>
      <c r="S26" s="611"/>
      <c r="T26" s="611"/>
      <c r="U26" s="611"/>
      <c r="V26" s="611"/>
      <c r="W26" s="611"/>
      <c r="X26" s="611"/>
      <c r="Y26" s="612"/>
      <c r="Z26" s="613">
        <v>0</v>
      </c>
      <c r="AA26" s="613"/>
      <c r="AB26" s="613"/>
      <c r="AC26" s="613"/>
      <c r="AD26" s="614">
        <v>4417</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1440423</v>
      </c>
      <c r="CS26" s="611"/>
      <c r="CT26" s="611"/>
      <c r="CU26" s="611"/>
      <c r="CV26" s="611"/>
      <c r="CW26" s="611"/>
      <c r="CX26" s="611"/>
      <c r="CY26" s="612"/>
      <c r="CZ26" s="615">
        <v>8.1</v>
      </c>
      <c r="DA26" s="640"/>
      <c r="DB26" s="640"/>
      <c r="DC26" s="644"/>
      <c r="DD26" s="619">
        <v>1180325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183737</v>
      </c>
      <c r="S27" s="611"/>
      <c r="T27" s="611"/>
      <c r="U27" s="611"/>
      <c r="V27" s="611"/>
      <c r="W27" s="611"/>
      <c r="X27" s="611"/>
      <c r="Y27" s="612"/>
      <c r="Z27" s="613">
        <v>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5987696</v>
      </c>
      <c r="BH27" s="611"/>
      <c r="BI27" s="611"/>
      <c r="BJ27" s="611"/>
      <c r="BK27" s="611"/>
      <c r="BL27" s="611"/>
      <c r="BM27" s="611"/>
      <c r="BN27" s="612"/>
      <c r="BO27" s="613">
        <v>100</v>
      </c>
      <c r="BP27" s="613"/>
      <c r="BQ27" s="613"/>
      <c r="BR27" s="613"/>
      <c r="BS27" s="614">
        <v>388778</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5039337</v>
      </c>
      <c r="CS27" s="642"/>
      <c r="CT27" s="642"/>
      <c r="CU27" s="642"/>
      <c r="CV27" s="642"/>
      <c r="CW27" s="642"/>
      <c r="CX27" s="642"/>
      <c r="CY27" s="643"/>
      <c r="CZ27" s="615">
        <v>28.3</v>
      </c>
      <c r="DA27" s="640"/>
      <c r="DB27" s="640"/>
      <c r="DC27" s="644"/>
      <c r="DD27" s="619">
        <v>1793097</v>
      </c>
      <c r="DE27" s="642"/>
      <c r="DF27" s="642"/>
      <c r="DG27" s="642"/>
      <c r="DH27" s="642"/>
      <c r="DI27" s="642"/>
      <c r="DJ27" s="642"/>
      <c r="DK27" s="643"/>
      <c r="DL27" s="619">
        <v>1285258</v>
      </c>
      <c r="DM27" s="642"/>
      <c r="DN27" s="642"/>
      <c r="DO27" s="642"/>
      <c r="DP27" s="642"/>
      <c r="DQ27" s="642"/>
      <c r="DR27" s="642"/>
      <c r="DS27" s="642"/>
      <c r="DT27" s="642"/>
      <c r="DU27" s="642"/>
      <c r="DV27" s="643"/>
      <c r="DW27" s="615">
        <v>11.7</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238067</v>
      </c>
      <c r="S28" s="611"/>
      <c r="T28" s="611"/>
      <c r="U28" s="611"/>
      <c r="V28" s="611"/>
      <c r="W28" s="611"/>
      <c r="X28" s="611"/>
      <c r="Y28" s="612"/>
      <c r="Z28" s="613">
        <v>1.2</v>
      </c>
      <c r="AA28" s="613"/>
      <c r="AB28" s="613"/>
      <c r="AC28" s="613"/>
      <c r="AD28" s="614">
        <v>15492</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1774132</v>
      </c>
      <c r="CS28" s="611"/>
      <c r="CT28" s="611"/>
      <c r="CU28" s="611"/>
      <c r="CV28" s="611"/>
      <c r="CW28" s="611"/>
      <c r="CX28" s="611"/>
      <c r="CY28" s="612"/>
      <c r="CZ28" s="615">
        <v>10</v>
      </c>
      <c r="DA28" s="640"/>
      <c r="DB28" s="640"/>
      <c r="DC28" s="644"/>
      <c r="DD28" s="619">
        <v>1762949</v>
      </c>
      <c r="DE28" s="611"/>
      <c r="DF28" s="611"/>
      <c r="DG28" s="611"/>
      <c r="DH28" s="611"/>
      <c r="DI28" s="611"/>
      <c r="DJ28" s="611"/>
      <c r="DK28" s="612"/>
      <c r="DL28" s="619">
        <v>1762949</v>
      </c>
      <c r="DM28" s="611"/>
      <c r="DN28" s="611"/>
      <c r="DO28" s="611"/>
      <c r="DP28" s="611"/>
      <c r="DQ28" s="611"/>
      <c r="DR28" s="611"/>
      <c r="DS28" s="611"/>
      <c r="DT28" s="611"/>
      <c r="DU28" s="611"/>
      <c r="DV28" s="612"/>
      <c r="DW28" s="615">
        <v>16.100000000000001</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115572</v>
      </c>
      <c r="S29" s="611"/>
      <c r="T29" s="611"/>
      <c r="U29" s="611"/>
      <c r="V29" s="611"/>
      <c r="W29" s="611"/>
      <c r="X29" s="611"/>
      <c r="Y29" s="612"/>
      <c r="Z29" s="613">
        <v>0.6</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1774132</v>
      </c>
      <c r="CS29" s="642"/>
      <c r="CT29" s="642"/>
      <c r="CU29" s="642"/>
      <c r="CV29" s="642"/>
      <c r="CW29" s="642"/>
      <c r="CX29" s="642"/>
      <c r="CY29" s="643"/>
      <c r="CZ29" s="615">
        <v>10</v>
      </c>
      <c r="DA29" s="640"/>
      <c r="DB29" s="640"/>
      <c r="DC29" s="644"/>
      <c r="DD29" s="619">
        <v>1762949</v>
      </c>
      <c r="DE29" s="642"/>
      <c r="DF29" s="642"/>
      <c r="DG29" s="642"/>
      <c r="DH29" s="642"/>
      <c r="DI29" s="642"/>
      <c r="DJ29" s="642"/>
      <c r="DK29" s="643"/>
      <c r="DL29" s="619">
        <v>1762949</v>
      </c>
      <c r="DM29" s="642"/>
      <c r="DN29" s="642"/>
      <c r="DO29" s="642"/>
      <c r="DP29" s="642"/>
      <c r="DQ29" s="642"/>
      <c r="DR29" s="642"/>
      <c r="DS29" s="642"/>
      <c r="DT29" s="642"/>
      <c r="DU29" s="642"/>
      <c r="DV29" s="643"/>
      <c r="DW29" s="615">
        <v>16.100000000000001</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3480540</v>
      </c>
      <c r="S30" s="611"/>
      <c r="T30" s="611"/>
      <c r="U30" s="611"/>
      <c r="V30" s="611"/>
      <c r="W30" s="611"/>
      <c r="X30" s="611"/>
      <c r="Y30" s="612"/>
      <c r="Z30" s="613">
        <v>18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1662612</v>
      </c>
      <c r="CS30" s="611"/>
      <c r="CT30" s="611"/>
      <c r="CU30" s="611"/>
      <c r="CV30" s="611"/>
      <c r="CW30" s="611"/>
      <c r="CX30" s="611"/>
      <c r="CY30" s="612"/>
      <c r="CZ30" s="615">
        <v>9.3000000000000007</v>
      </c>
      <c r="DA30" s="640"/>
      <c r="DB30" s="640"/>
      <c r="DC30" s="644"/>
      <c r="DD30" s="619">
        <v>1651661</v>
      </c>
      <c r="DE30" s="611"/>
      <c r="DF30" s="611"/>
      <c r="DG30" s="611"/>
      <c r="DH30" s="611"/>
      <c r="DI30" s="611"/>
      <c r="DJ30" s="611"/>
      <c r="DK30" s="612"/>
      <c r="DL30" s="619">
        <v>1651661</v>
      </c>
      <c r="DM30" s="611"/>
      <c r="DN30" s="611"/>
      <c r="DO30" s="611"/>
      <c r="DP30" s="611"/>
      <c r="DQ30" s="611"/>
      <c r="DR30" s="611"/>
      <c r="DS30" s="611"/>
      <c r="DT30" s="611"/>
      <c r="DU30" s="611"/>
      <c r="DV30" s="612"/>
      <c r="DW30" s="615">
        <v>15.1</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1337</v>
      </c>
      <c r="S31" s="611"/>
      <c r="T31" s="611"/>
      <c r="U31" s="611"/>
      <c r="V31" s="611"/>
      <c r="W31" s="611"/>
      <c r="X31" s="611"/>
      <c r="Y31" s="612"/>
      <c r="Z31" s="613">
        <v>0</v>
      </c>
      <c r="AA31" s="613"/>
      <c r="AB31" s="613"/>
      <c r="AC31" s="613"/>
      <c r="AD31" s="614">
        <v>1337</v>
      </c>
      <c r="AE31" s="614"/>
      <c r="AF31" s="614"/>
      <c r="AG31" s="614"/>
      <c r="AH31" s="614"/>
      <c r="AI31" s="614"/>
      <c r="AJ31" s="614"/>
      <c r="AK31" s="614"/>
      <c r="AL31" s="615">
        <v>0</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99.6</v>
      </c>
      <c r="BH31" s="654"/>
      <c r="BI31" s="654"/>
      <c r="BJ31" s="654"/>
      <c r="BK31" s="654"/>
      <c r="BL31" s="654"/>
      <c r="BM31" s="605">
        <v>98.7</v>
      </c>
      <c r="BN31" s="654"/>
      <c r="BO31" s="654"/>
      <c r="BP31" s="654"/>
      <c r="BQ31" s="655"/>
      <c r="BR31" s="666">
        <v>99.6</v>
      </c>
      <c r="BS31" s="654"/>
      <c r="BT31" s="654"/>
      <c r="BU31" s="654"/>
      <c r="BV31" s="654"/>
      <c r="BW31" s="654"/>
      <c r="BX31" s="605">
        <v>98.3</v>
      </c>
      <c r="BY31" s="654"/>
      <c r="BZ31" s="654"/>
      <c r="CA31" s="654"/>
      <c r="CB31" s="655"/>
      <c r="CD31" s="648"/>
      <c r="CE31" s="649"/>
      <c r="CF31" s="607" t="s">
        <v>300</v>
      </c>
      <c r="CG31" s="608"/>
      <c r="CH31" s="608"/>
      <c r="CI31" s="608"/>
      <c r="CJ31" s="608"/>
      <c r="CK31" s="608"/>
      <c r="CL31" s="608"/>
      <c r="CM31" s="608"/>
      <c r="CN31" s="608"/>
      <c r="CO31" s="608"/>
      <c r="CP31" s="608"/>
      <c r="CQ31" s="609"/>
      <c r="CR31" s="610">
        <v>111520</v>
      </c>
      <c r="CS31" s="642"/>
      <c r="CT31" s="642"/>
      <c r="CU31" s="642"/>
      <c r="CV31" s="642"/>
      <c r="CW31" s="642"/>
      <c r="CX31" s="642"/>
      <c r="CY31" s="643"/>
      <c r="CZ31" s="615">
        <v>0.6</v>
      </c>
      <c r="DA31" s="640"/>
      <c r="DB31" s="640"/>
      <c r="DC31" s="644"/>
      <c r="DD31" s="619">
        <v>111288</v>
      </c>
      <c r="DE31" s="642"/>
      <c r="DF31" s="642"/>
      <c r="DG31" s="642"/>
      <c r="DH31" s="642"/>
      <c r="DI31" s="642"/>
      <c r="DJ31" s="642"/>
      <c r="DK31" s="643"/>
      <c r="DL31" s="619">
        <v>111288</v>
      </c>
      <c r="DM31" s="642"/>
      <c r="DN31" s="642"/>
      <c r="DO31" s="642"/>
      <c r="DP31" s="642"/>
      <c r="DQ31" s="642"/>
      <c r="DR31" s="642"/>
      <c r="DS31" s="642"/>
      <c r="DT31" s="642"/>
      <c r="DU31" s="642"/>
      <c r="DV31" s="643"/>
      <c r="DW31" s="615">
        <v>1</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1323029</v>
      </c>
      <c r="S32" s="611"/>
      <c r="T32" s="611"/>
      <c r="U32" s="611"/>
      <c r="V32" s="611"/>
      <c r="W32" s="611"/>
      <c r="X32" s="611"/>
      <c r="Y32" s="612"/>
      <c r="Z32" s="613">
        <v>6.9</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99.6</v>
      </c>
      <c r="BH32" s="642"/>
      <c r="BI32" s="642"/>
      <c r="BJ32" s="642"/>
      <c r="BK32" s="642"/>
      <c r="BL32" s="642"/>
      <c r="BM32" s="616">
        <v>98.8</v>
      </c>
      <c r="BN32" s="642"/>
      <c r="BO32" s="642"/>
      <c r="BP32" s="642"/>
      <c r="BQ32" s="665"/>
      <c r="BR32" s="667">
        <v>99.3</v>
      </c>
      <c r="BS32" s="642"/>
      <c r="BT32" s="642"/>
      <c r="BU32" s="642"/>
      <c r="BV32" s="642"/>
      <c r="BW32" s="642"/>
      <c r="BX32" s="616">
        <v>97.8</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115512</v>
      </c>
      <c r="S33" s="611"/>
      <c r="T33" s="611"/>
      <c r="U33" s="611"/>
      <c r="V33" s="611"/>
      <c r="W33" s="611"/>
      <c r="X33" s="611"/>
      <c r="Y33" s="612"/>
      <c r="Z33" s="613">
        <v>0.6</v>
      </c>
      <c r="AA33" s="613"/>
      <c r="AB33" s="613"/>
      <c r="AC33" s="613"/>
      <c r="AD33" s="614">
        <v>39049</v>
      </c>
      <c r="AE33" s="614"/>
      <c r="AF33" s="614"/>
      <c r="AG33" s="614"/>
      <c r="AH33" s="614"/>
      <c r="AI33" s="614"/>
      <c r="AJ33" s="614"/>
      <c r="AK33" s="614"/>
      <c r="AL33" s="615">
        <v>0.4</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99.6</v>
      </c>
      <c r="BH33" s="669"/>
      <c r="BI33" s="669"/>
      <c r="BJ33" s="669"/>
      <c r="BK33" s="669"/>
      <c r="BL33" s="669"/>
      <c r="BM33" s="670">
        <v>98.5</v>
      </c>
      <c r="BN33" s="669"/>
      <c r="BO33" s="669"/>
      <c r="BP33" s="669"/>
      <c r="BQ33" s="671"/>
      <c r="BR33" s="668">
        <v>99.6</v>
      </c>
      <c r="BS33" s="669"/>
      <c r="BT33" s="669"/>
      <c r="BU33" s="669"/>
      <c r="BV33" s="669"/>
      <c r="BW33" s="669"/>
      <c r="BX33" s="670">
        <v>98.4</v>
      </c>
      <c r="BY33" s="669"/>
      <c r="BZ33" s="669"/>
      <c r="CA33" s="669"/>
      <c r="CB33" s="671"/>
      <c r="CD33" s="607" t="s">
        <v>307</v>
      </c>
      <c r="CE33" s="608"/>
      <c r="CF33" s="608"/>
      <c r="CG33" s="608"/>
      <c r="CH33" s="608"/>
      <c r="CI33" s="608"/>
      <c r="CJ33" s="608"/>
      <c r="CK33" s="608"/>
      <c r="CL33" s="608"/>
      <c r="CM33" s="608"/>
      <c r="CN33" s="608"/>
      <c r="CO33" s="608"/>
      <c r="CP33" s="608"/>
      <c r="CQ33" s="609"/>
      <c r="CR33" s="610">
        <v>6957703</v>
      </c>
      <c r="CS33" s="642"/>
      <c r="CT33" s="642"/>
      <c r="CU33" s="642"/>
      <c r="CV33" s="642"/>
      <c r="CW33" s="642"/>
      <c r="CX33" s="642"/>
      <c r="CY33" s="643"/>
      <c r="CZ33" s="615">
        <v>39.1</v>
      </c>
      <c r="DA33" s="640"/>
      <c r="DB33" s="640"/>
      <c r="DC33" s="644"/>
      <c r="DD33" s="619">
        <v>5613597</v>
      </c>
      <c r="DE33" s="642"/>
      <c r="DF33" s="642"/>
      <c r="DG33" s="642"/>
      <c r="DH33" s="642"/>
      <c r="DI33" s="642"/>
      <c r="DJ33" s="642"/>
      <c r="DK33" s="643"/>
      <c r="DL33" s="619">
        <v>3985687</v>
      </c>
      <c r="DM33" s="642"/>
      <c r="DN33" s="642"/>
      <c r="DO33" s="642"/>
      <c r="DP33" s="642"/>
      <c r="DQ33" s="642"/>
      <c r="DR33" s="642"/>
      <c r="DS33" s="642"/>
      <c r="DT33" s="642"/>
      <c r="DU33" s="642"/>
      <c r="DV33" s="643"/>
      <c r="DW33" s="615">
        <v>36.4</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259504</v>
      </c>
      <c r="S34" s="611"/>
      <c r="T34" s="611"/>
      <c r="U34" s="611"/>
      <c r="V34" s="611"/>
      <c r="W34" s="611"/>
      <c r="X34" s="611"/>
      <c r="Y34" s="612"/>
      <c r="Z34" s="613">
        <v>1.3</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2441556</v>
      </c>
      <c r="CS34" s="611"/>
      <c r="CT34" s="611"/>
      <c r="CU34" s="611"/>
      <c r="CV34" s="611"/>
      <c r="CW34" s="611"/>
      <c r="CX34" s="611"/>
      <c r="CY34" s="612"/>
      <c r="CZ34" s="615">
        <v>13.7</v>
      </c>
      <c r="DA34" s="640"/>
      <c r="DB34" s="640"/>
      <c r="DC34" s="644"/>
      <c r="DD34" s="619">
        <v>1833880</v>
      </c>
      <c r="DE34" s="611"/>
      <c r="DF34" s="611"/>
      <c r="DG34" s="611"/>
      <c r="DH34" s="611"/>
      <c r="DI34" s="611"/>
      <c r="DJ34" s="611"/>
      <c r="DK34" s="612"/>
      <c r="DL34" s="619">
        <v>1628754</v>
      </c>
      <c r="DM34" s="611"/>
      <c r="DN34" s="611"/>
      <c r="DO34" s="611"/>
      <c r="DP34" s="611"/>
      <c r="DQ34" s="611"/>
      <c r="DR34" s="611"/>
      <c r="DS34" s="611"/>
      <c r="DT34" s="611"/>
      <c r="DU34" s="611"/>
      <c r="DV34" s="612"/>
      <c r="DW34" s="615">
        <v>14.9</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286225</v>
      </c>
      <c r="S35" s="611"/>
      <c r="T35" s="611"/>
      <c r="U35" s="611"/>
      <c r="V35" s="611"/>
      <c r="W35" s="611"/>
      <c r="X35" s="611"/>
      <c r="Y35" s="612"/>
      <c r="Z35" s="613">
        <v>1.5</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248244</v>
      </c>
      <c r="CS35" s="642"/>
      <c r="CT35" s="642"/>
      <c r="CU35" s="642"/>
      <c r="CV35" s="642"/>
      <c r="CW35" s="642"/>
      <c r="CX35" s="642"/>
      <c r="CY35" s="643"/>
      <c r="CZ35" s="615">
        <v>1.4</v>
      </c>
      <c r="DA35" s="640"/>
      <c r="DB35" s="640"/>
      <c r="DC35" s="644"/>
      <c r="DD35" s="619">
        <v>78019</v>
      </c>
      <c r="DE35" s="642"/>
      <c r="DF35" s="642"/>
      <c r="DG35" s="642"/>
      <c r="DH35" s="642"/>
      <c r="DI35" s="642"/>
      <c r="DJ35" s="642"/>
      <c r="DK35" s="643"/>
      <c r="DL35" s="619">
        <v>77344</v>
      </c>
      <c r="DM35" s="642"/>
      <c r="DN35" s="642"/>
      <c r="DO35" s="642"/>
      <c r="DP35" s="642"/>
      <c r="DQ35" s="642"/>
      <c r="DR35" s="642"/>
      <c r="DS35" s="642"/>
      <c r="DT35" s="642"/>
      <c r="DU35" s="642"/>
      <c r="DV35" s="643"/>
      <c r="DW35" s="615">
        <v>0.7</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712469</v>
      </c>
      <c r="S36" s="611"/>
      <c r="T36" s="611"/>
      <c r="U36" s="611"/>
      <c r="V36" s="611"/>
      <c r="W36" s="611"/>
      <c r="X36" s="611"/>
      <c r="Y36" s="612"/>
      <c r="Z36" s="613">
        <v>3.7</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1722933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97702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1921964</v>
      </c>
      <c r="CS36" s="611"/>
      <c r="CT36" s="611"/>
      <c r="CU36" s="611"/>
      <c r="CV36" s="611"/>
      <c r="CW36" s="611"/>
      <c r="CX36" s="611"/>
      <c r="CY36" s="612"/>
      <c r="CZ36" s="615">
        <v>10.8</v>
      </c>
      <c r="DA36" s="640"/>
      <c r="DB36" s="640"/>
      <c r="DC36" s="644"/>
      <c r="DD36" s="619">
        <v>1672702</v>
      </c>
      <c r="DE36" s="611"/>
      <c r="DF36" s="611"/>
      <c r="DG36" s="611"/>
      <c r="DH36" s="611"/>
      <c r="DI36" s="611"/>
      <c r="DJ36" s="611"/>
      <c r="DK36" s="612"/>
      <c r="DL36" s="619">
        <v>1217366</v>
      </c>
      <c r="DM36" s="611"/>
      <c r="DN36" s="611"/>
      <c r="DO36" s="611"/>
      <c r="DP36" s="611"/>
      <c r="DQ36" s="611"/>
      <c r="DR36" s="611"/>
      <c r="DS36" s="611"/>
      <c r="DT36" s="611"/>
      <c r="DU36" s="611"/>
      <c r="DV36" s="612"/>
      <c r="DW36" s="615">
        <v>11.1</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233360</v>
      </c>
      <c r="S37" s="611"/>
      <c r="T37" s="611"/>
      <c r="U37" s="611"/>
      <c r="V37" s="611"/>
      <c r="W37" s="611"/>
      <c r="X37" s="611"/>
      <c r="Y37" s="612"/>
      <c r="Z37" s="613">
        <v>1.2</v>
      </c>
      <c r="AA37" s="613"/>
      <c r="AB37" s="613"/>
      <c r="AC37" s="613"/>
      <c r="AD37" s="614">
        <v>1107</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318000</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45983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684540</v>
      </c>
      <c r="CS37" s="642"/>
      <c r="CT37" s="642"/>
      <c r="CU37" s="642"/>
      <c r="CV37" s="642"/>
      <c r="CW37" s="642"/>
      <c r="CX37" s="642"/>
      <c r="CY37" s="643"/>
      <c r="CZ37" s="615">
        <v>3.8</v>
      </c>
      <c r="DA37" s="640"/>
      <c r="DB37" s="640"/>
      <c r="DC37" s="644"/>
      <c r="DD37" s="619">
        <v>683964</v>
      </c>
      <c r="DE37" s="642"/>
      <c r="DF37" s="642"/>
      <c r="DG37" s="642"/>
      <c r="DH37" s="642"/>
      <c r="DI37" s="642"/>
      <c r="DJ37" s="642"/>
      <c r="DK37" s="643"/>
      <c r="DL37" s="619">
        <v>652644</v>
      </c>
      <c r="DM37" s="642"/>
      <c r="DN37" s="642"/>
      <c r="DO37" s="642"/>
      <c r="DP37" s="642"/>
      <c r="DQ37" s="642"/>
      <c r="DR37" s="642"/>
      <c r="DS37" s="642"/>
      <c r="DT37" s="642"/>
      <c r="DU37" s="642"/>
      <c r="DV37" s="643"/>
      <c r="DW37" s="615">
        <v>6</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695088</v>
      </c>
      <c r="S38" s="611"/>
      <c r="T38" s="611"/>
      <c r="U38" s="611"/>
      <c r="V38" s="611"/>
      <c r="W38" s="611"/>
      <c r="X38" s="611"/>
      <c r="Y38" s="612"/>
      <c r="Z38" s="613">
        <v>3.6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45000</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3417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1359693</v>
      </c>
      <c r="CS38" s="611"/>
      <c r="CT38" s="611"/>
      <c r="CU38" s="611"/>
      <c r="CV38" s="611"/>
      <c r="CW38" s="611"/>
      <c r="CX38" s="611"/>
      <c r="CY38" s="612"/>
      <c r="CZ38" s="615">
        <v>7.6</v>
      </c>
      <c r="DA38" s="640"/>
      <c r="DB38" s="640"/>
      <c r="DC38" s="644"/>
      <c r="DD38" s="619">
        <v>1117252</v>
      </c>
      <c r="DE38" s="611"/>
      <c r="DF38" s="611"/>
      <c r="DG38" s="611"/>
      <c r="DH38" s="611"/>
      <c r="DI38" s="611"/>
      <c r="DJ38" s="611"/>
      <c r="DK38" s="612"/>
      <c r="DL38" s="619">
        <v>1062223</v>
      </c>
      <c r="DM38" s="611"/>
      <c r="DN38" s="611"/>
      <c r="DO38" s="611"/>
      <c r="DP38" s="611"/>
      <c r="DQ38" s="611"/>
      <c r="DR38" s="611"/>
      <c r="DS38" s="611"/>
      <c r="DT38" s="611"/>
      <c r="DU38" s="611"/>
      <c r="DV38" s="612"/>
      <c r="DW38" s="615">
        <v>9.6999999999999993</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240</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4926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966246</v>
      </c>
      <c r="CS39" s="642"/>
      <c r="CT39" s="642"/>
      <c r="CU39" s="642"/>
      <c r="CV39" s="642"/>
      <c r="CW39" s="642"/>
      <c r="CX39" s="642"/>
      <c r="CY39" s="643"/>
      <c r="CZ39" s="615">
        <v>5.4</v>
      </c>
      <c r="DA39" s="640"/>
      <c r="DB39" s="640"/>
      <c r="DC39" s="644"/>
      <c r="DD39" s="619">
        <v>911744</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45488</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93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20000</v>
      </c>
      <c r="CS40" s="611"/>
      <c r="CT40" s="611"/>
      <c r="CU40" s="611"/>
      <c r="CV40" s="611"/>
      <c r="CW40" s="611"/>
      <c r="CX40" s="611"/>
      <c r="CY40" s="612"/>
      <c r="CZ40" s="615">
        <v>0.1</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19311814</v>
      </c>
      <c r="S41" s="683"/>
      <c r="T41" s="683"/>
      <c r="U41" s="683"/>
      <c r="V41" s="683"/>
      <c r="W41" s="683"/>
      <c r="X41" s="683"/>
      <c r="Y41" s="687"/>
      <c r="Z41" s="688">
        <v>100</v>
      </c>
      <c r="AA41" s="688"/>
      <c r="AB41" s="688"/>
      <c r="AC41" s="688"/>
      <c r="AD41" s="689">
        <v>10897590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279715</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1079978</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456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1444709</v>
      </c>
      <c r="CS42" s="642"/>
      <c r="CT42" s="642"/>
      <c r="CU42" s="642"/>
      <c r="CV42" s="642"/>
      <c r="CW42" s="642"/>
      <c r="CX42" s="642"/>
      <c r="CY42" s="643"/>
      <c r="CZ42" s="615">
        <v>8.1</v>
      </c>
      <c r="DA42" s="640"/>
      <c r="DB42" s="640"/>
      <c r="DC42" s="644"/>
      <c r="DD42" s="619">
        <v>529361</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21268</v>
      </c>
      <c r="CS43" s="642"/>
      <c r="CT43" s="642"/>
      <c r="CU43" s="642"/>
      <c r="CV43" s="642"/>
      <c r="CW43" s="642"/>
      <c r="CX43" s="642"/>
      <c r="CY43" s="643"/>
      <c r="CZ43" s="615">
        <v>0.1</v>
      </c>
      <c r="DA43" s="640"/>
      <c r="DB43" s="640"/>
      <c r="DC43" s="644"/>
      <c r="DD43" s="619">
        <v>20068</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1321745</v>
      </c>
      <c r="CS44" s="611"/>
      <c r="CT44" s="611"/>
      <c r="CU44" s="611"/>
      <c r="CV44" s="611"/>
      <c r="CW44" s="611"/>
      <c r="CX44" s="611"/>
      <c r="CY44" s="612"/>
      <c r="CZ44" s="615">
        <v>7.4</v>
      </c>
      <c r="DA44" s="616"/>
      <c r="DB44" s="616"/>
      <c r="DC44" s="622"/>
      <c r="DD44" s="619">
        <v>505054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380194</v>
      </c>
      <c r="CS45" s="642"/>
      <c r="CT45" s="642"/>
      <c r="CU45" s="642"/>
      <c r="CV45" s="642"/>
      <c r="CW45" s="642"/>
      <c r="CX45" s="642"/>
      <c r="CY45" s="643"/>
      <c r="CZ45" s="615">
        <v>2.1</v>
      </c>
      <c r="DA45" s="640"/>
      <c r="DB45" s="640"/>
      <c r="DC45" s="644"/>
      <c r="DD45" s="619">
        <v>49360</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887855</v>
      </c>
      <c r="CS46" s="611"/>
      <c r="CT46" s="611"/>
      <c r="CU46" s="611"/>
      <c r="CV46" s="611"/>
      <c r="CW46" s="611"/>
      <c r="CX46" s="611"/>
      <c r="CY46" s="612"/>
      <c r="CZ46" s="615">
        <v>5</v>
      </c>
      <c r="DA46" s="616"/>
      <c r="DB46" s="616"/>
      <c r="DC46" s="622"/>
      <c r="DD46" s="619">
        <v>452698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122964</v>
      </c>
      <c r="CS47" s="642"/>
      <c r="CT47" s="642"/>
      <c r="CU47" s="642"/>
      <c r="CV47" s="642"/>
      <c r="CW47" s="642"/>
      <c r="CX47" s="642"/>
      <c r="CY47" s="643"/>
      <c r="CZ47" s="615">
        <v>0.7</v>
      </c>
      <c r="DA47" s="640"/>
      <c r="DB47" s="640"/>
      <c r="DC47" s="644"/>
      <c r="DD47" s="619">
        <v>24307</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17793155</v>
      </c>
      <c r="CS49" s="669"/>
      <c r="CT49" s="669"/>
      <c r="CU49" s="669"/>
      <c r="CV49" s="669"/>
      <c r="CW49" s="669"/>
      <c r="CX49" s="669"/>
      <c r="CY49" s="698"/>
      <c r="CZ49" s="690">
        <v>100</v>
      </c>
      <c r="DA49" s="699"/>
      <c r="DB49" s="699"/>
      <c r="DC49" s="700"/>
      <c r="DD49" s="701">
        <v>11866015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AYSjvVTLGoHF29DXFFrjbBTC4m1qt5J1TFiSJBxdUeJIYvewWjBYt1GhlkxJ0e/m1xxf6x/dx9Z3/3nqttmtwQ==" saltValue="iGhyblPzZZiQ/dOKaP3i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19312</v>
      </c>
      <c r="R7" s="740"/>
      <c r="S7" s="740"/>
      <c r="T7" s="740"/>
      <c r="U7" s="740"/>
      <c r="V7" s="740">
        <v>17793</v>
      </c>
      <c r="W7" s="740"/>
      <c r="X7" s="740"/>
      <c r="Y7" s="740"/>
      <c r="Z7" s="740"/>
      <c r="AA7" s="740">
        <v>1519</v>
      </c>
      <c r="AB7" s="740"/>
      <c r="AC7" s="740"/>
      <c r="AD7" s="740"/>
      <c r="AE7" s="741"/>
      <c r="AF7" s="742">
        <v>1409</v>
      </c>
      <c r="AG7" s="743"/>
      <c r="AH7" s="743"/>
      <c r="AI7" s="743"/>
      <c r="AJ7" s="744"/>
      <c r="AK7" s="745">
        <v>286</v>
      </c>
      <c r="AL7" s="746"/>
      <c r="AM7" s="746"/>
      <c r="AN7" s="746"/>
      <c r="AO7" s="746"/>
      <c r="AP7" s="746">
        <v>20234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376</v>
      </c>
      <c r="B23" s="776" t="s">
        <v>377</v>
      </c>
      <c r="C23" s="777"/>
      <c r="D23" s="777"/>
      <c r="E23" s="777"/>
      <c r="F23" s="777"/>
      <c r="G23" s="777"/>
      <c r="H23" s="777"/>
      <c r="I23" s="777"/>
      <c r="J23" s="777"/>
      <c r="K23" s="777"/>
      <c r="L23" s="777"/>
      <c r="M23" s="777"/>
      <c r="N23" s="777"/>
      <c r="O23" s="777"/>
      <c r="P23" s="778"/>
      <c r="Q23" s="779">
        <v>19312</v>
      </c>
      <c r="R23" s="780"/>
      <c r="S23" s="780"/>
      <c r="T23" s="780"/>
      <c r="U23" s="780"/>
      <c r="V23" s="780">
        <v>17793</v>
      </c>
      <c r="W23" s="780"/>
      <c r="X23" s="780"/>
      <c r="Y23" s="780"/>
      <c r="Z23" s="780"/>
      <c r="AA23" s="780">
        <v>1519</v>
      </c>
      <c r="AB23" s="780"/>
      <c r="AC23" s="780"/>
      <c r="AD23" s="780"/>
      <c r="AE23" s="781"/>
      <c r="AF23" s="782">
        <v>1409</v>
      </c>
      <c r="AG23" s="780"/>
      <c r="AH23" s="780"/>
      <c r="AI23" s="780"/>
      <c r="AJ23" s="783"/>
      <c r="AK23" s="784"/>
      <c r="AL23" s="785"/>
      <c r="AM23" s="785"/>
      <c r="AN23" s="785"/>
      <c r="AO23" s="785"/>
      <c r="AP23" s="780">
        <v>20234</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388</v>
      </c>
      <c r="C28" s="737"/>
      <c r="D28" s="737"/>
      <c r="E28" s="737"/>
      <c r="F28" s="737"/>
      <c r="G28" s="737"/>
      <c r="H28" s="737"/>
      <c r="I28" s="737"/>
      <c r="J28" s="737"/>
      <c r="K28" s="737"/>
      <c r="L28" s="737"/>
      <c r="M28" s="737"/>
      <c r="N28" s="737"/>
      <c r="O28" s="737"/>
      <c r="P28" s="738"/>
      <c r="Q28" s="809">
        <v>3248</v>
      </c>
      <c r="R28" s="810"/>
      <c r="S28" s="810"/>
      <c r="T28" s="810"/>
      <c r="U28" s="810"/>
      <c r="V28" s="810">
        <v>3150</v>
      </c>
      <c r="W28" s="810"/>
      <c r="X28" s="810"/>
      <c r="Y28" s="810"/>
      <c r="Z28" s="810"/>
      <c r="AA28" s="810">
        <v>98</v>
      </c>
      <c r="AB28" s="810"/>
      <c r="AC28" s="810"/>
      <c r="AD28" s="810"/>
      <c r="AE28" s="811"/>
      <c r="AF28" s="812">
        <v>98</v>
      </c>
      <c r="AG28" s="810"/>
      <c r="AH28" s="810"/>
      <c r="AI28" s="810"/>
      <c r="AJ28" s="813"/>
      <c r="AK28" s="814">
        <v>280</v>
      </c>
      <c r="AL28" s="815"/>
      <c r="AM28" s="815"/>
      <c r="AN28" s="815"/>
      <c r="AO28" s="815"/>
      <c r="AP28" s="815" t="s">
        <v>551</v>
      </c>
      <c r="AQ28" s="815"/>
      <c r="AR28" s="815"/>
      <c r="AS28" s="815"/>
      <c r="AT28" s="815"/>
      <c r="AU28" s="815" t="s">
        <v>551</v>
      </c>
      <c r="AV28" s="815"/>
      <c r="AW28" s="815"/>
      <c r="AX28" s="815"/>
      <c r="AY28" s="815"/>
      <c r="AZ28" s="816" t="s">
        <v>551</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389</v>
      </c>
      <c r="C29" s="768"/>
      <c r="D29" s="768"/>
      <c r="E29" s="768"/>
      <c r="F29" s="768"/>
      <c r="G29" s="768"/>
      <c r="H29" s="768"/>
      <c r="I29" s="768"/>
      <c r="J29" s="768"/>
      <c r="K29" s="768"/>
      <c r="L29" s="768"/>
      <c r="M29" s="768"/>
      <c r="N29" s="768"/>
      <c r="O29" s="768"/>
      <c r="P29" s="769"/>
      <c r="Q29" s="770">
        <v>554</v>
      </c>
      <c r="R29" s="771"/>
      <c r="S29" s="771"/>
      <c r="T29" s="771"/>
      <c r="U29" s="771"/>
      <c r="V29" s="771">
        <v>544</v>
      </c>
      <c r="W29" s="771"/>
      <c r="X29" s="771"/>
      <c r="Y29" s="771"/>
      <c r="Z29" s="771"/>
      <c r="AA29" s="771">
        <v>11</v>
      </c>
      <c r="AB29" s="771"/>
      <c r="AC29" s="771"/>
      <c r="AD29" s="771"/>
      <c r="AE29" s="772"/>
      <c r="AF29" s="773">
        <v>11</v>
      </c>
      <c r="AG29" s="774"/>
      <c r="AH29" s="774"/>
      <c r="AI29" s="774"/>
      <c r="AJ29" s="775"/>
      <c r="AK29" s="821">
        <v>146</v>
      </c>
      <c r="AL29" s="817"/>
      <c r="AM29" s="817"/>
      <c r="AN29" s="817"/>
      <c r="AO29" s="817"/>
      <c r="AP29" s="817" t="s">
        <v>551</v>
      </c>
      <c r="AQ29" s="817"/>
      <c r="AR29" s="817"/>
      <c r="AS29" s="817"/>
      <c r="AT29" s="817"/>
      <c r="AU29" s="817" t="s">
        <v>551</v>
      </c>
      <c r="AV29" s="817"/>
      <c r="AW29" s="817"/>
      <c r="AX29" s="817"/>
      <c r="AY29" s="817"/>
      <c r="AZ29" s="818" t="s">
        <v>551</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390</v>
      </c>
      <c r="C30" s="768"/>
      <c r="D30" s="768"/>
      <c r="E30" s="768"/>
      <c r="F30" s="768"/>
      <c r="G30" s="768"/>
      <c r="H30" s="768"/>
      <c r="I30" s="768"/>
      <c r="J30" s="768"/>
      <c r="K30" s="768"/>
      <c r="L30" s="768"/>
      <c r="M30" s="768"/>
      <c r="N30" s="768"/>
      <c r="O30" s="768"/>
      <c r="P30" s="769"/>
      <c r="Q30" s="770">
        <v>414</v>
      </c>
      <c r="R30" s="771"/>
      <c r="S30" s="771"/>
      <c r="T30" s="771"/>
      <c r="U30" s="771"/>
      <c r="V30" s="771">
        <v>408</v>
      </c>
      <c r="W30" s="771"/>
      <c r="X30" s="771"/>
      <c r="Y30" s="771"/>
      <c r="Z30" s="771"/>
      <c r="AA30" s="771">
        <v>6</v>
      </c>
      <c r="AB30" s="771"/>
      <c r="AC30" s="771"/>
      <c r="AD30" s="771"/>
      <c r="AE30" s="772"/>
      <c r="AF30" s="773">
        <v>158</v>
      </c>
      <c r="AG30" s="774"/>
      <c r="AH30" s="774"/>
      <c r="AI30" s="774"/>
      <c r="AJ30" s="775"/>
      <c r="AK30" s="821">
        <v>318</v>
      </c>
      <c r="AL30" s="817"/>
      <c r="AM30" s="817"/>
      <c r="AN30" s="817"/>
      <c r="AO30" s="817"/>
      <c r="AP30" s="817">
        <v>4114</v>
      </c>
      <c r="AQ30" s="817"/>
      <c r="AR30" s="817"/>
      <c r="AS30" s="817"/>
      <c r="AT30" s="817"/>
      <c r="AU30" s="817">
        <v>4049</v>
      </c>
      <c r="AV30" s="817"/>
      <c r="AW30" s="817"/>
      <c r="AX30" s="817"/>
      <c r="AY30" s="817"/>
      <c r="AZ30" s="818" t="s">
        <v>551</v>
      </c>
      <c r="BA30" s="818"/>
      <c r="BB30" s="818"/>
      <c r="BC30" s="818"/>
      <c r="BD30" s="818"/>
      <c r="BE30" s="819" t="s">
        <v>391</v>
      </c>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392</v>
      </c>
      <c r="C31" s="768"/>
      <c r="D31" s="768"/>
      <c r="E31" s="768"/>
      <c r="F31" s="768"/>
      <c r="G31" s="768"/>
      <c r="H31" s="768"/>
      <c r="I31" s="768"/>
      <c r="J31" s="768"/>
      <c r="K31" s="768"/>
      <c r="L31" s="768"/>
      <c r="M31" s="768"/>
      <c r="N31" s="768"/>
      <c r="O31" s="768"/>
      <c r="P31" s="769"/>
      <c r="Q31" s="770">
        <v>107</v>
      </c>
      <c r="R31" s="771"/>
      <c r="S31" s="771"/>
      <c r="T31" s="771"/>
      <c r="U31" s="771"/>
      <c r="V31" s="771">
        <v>105</v>
      </c>
      <c r="W31" s="771"/>
      <c r="X31" s="771"/>
      <c r="Y31" s="771"/>
      <c r="Z31" s="771"/>
      <c r="AA31" s="771">
        <v>2</v>
      </c>
      <c r="AB31" s="771"/>
      <c r="AC31" s="771"/>
      <c r="AD31" s="771"/>
      <c r="AE31" s="772"/>
      <c r="AF31" s="773">
        <v>35</v>
      </c>
      <c r="AG31" s="774"/>
      <c r="AH31" s="774"/>
      <c r="AI31" s="774"/>
      <c r="AJ31" s="775"/>
      <c r="AK31" s="821">
        <v>45</v>
      </c>
      <c r="AL31" s="817"/>
      <c r="AM31" s="817"/>
      <c r="AN31" s="817"/>
      <c r="AO31" s="817"/>
      <c r="AP31" s="817">
        <v>114</v>
      </c>
      <c r="AQ31" s="817"/>
      <c r="AR31" s="817"/>
      <c r="AS31" s="817"/>
      <c r="AT31" s="817"/>
      <c r="AU31" s="817">
        <v>83</v>
      </c>
      <c r="AV31" s="817"/>
      <c r="AW31" s="817"/>
      <c r="AX31" s="817"/>
      <c r="AY31" s="817"/>
      <c r="AZ31" s="818" t="s">
        <v>551</v>
      </c>
      <c r="BA31" s="818"/>
      <c r="BB31" s="818"/>
      <c r="BC31" s="818"/>
      <c r="BD31" s="818"/>
      <c r="BE31" s="819" t="s">
        <v>391</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393</v>
      </c>
      <c r="C32" s="768"/>
      <c r="D32" s="768"/>
      <c r="E32" s="768"/>
      <c r="F32" s="768"/>
      <c r="G32" s="768"/>
      <c r="H32" s="768"/>
      <c r="I32" s="768"/>
      <c r="J32" s="768"/>
      <c r="K32" s="768"/>
      <c r="L32" s="768"/>
      <c r="M32" s="768"/>
      <c r="N32" s="768"/>
      <c r="O32" s="768"/>
      <c r="P32" s="769"/>
      <c r="Q32" s="770">
        <v>465</v>
      </c>
      <c r="R32" s="771"/>
      <c r="S32" s="771"/>
      <c r="T32" s="771"/>
      <c r="U32" s="771"/>
      <c r="V32" s="771">
        <v>433</v>
      </c>
      <c r="W32" s="771"/>
      <c r="X32" s="771"/>
      <c r="Y32" s="771"/>
      <c r="Z32" s="771"/>
      <c r="AA32" s="771">
        <v>32</v>
      </c>
      <c r="AB32" s="771"/>
      <c r="AC32" s="771"/>
      <c r="AD32" s="771"/>
      <c r="AE32" s="772"/>
      <c r="AF32" s="773">
        <v>385</v>
      </c>
      <c r="AG32" s="774"/>
      <c r="AH32" s="774"/>
      <c r="AI32" s="774"/>
      <c r="AJ32" s="775"/>
      <c r="AK32" s="821">
        <v>0</v>
      </c>
      <c r="AL32" s="817"/>
      <c r="AM32" s="817"/>
      <c r="AN32" s="817"/>
      <c r="AO32" s="817"/>
      <c r="AP32" s="817">
        <v>1651</v>
      </c>
      <c r="AQ32" s="817"/>
      <c r="AR32" s="817"/>
      <c r="AS32" s="817"/>
      <c r="AT32" s="817"/>
      <c r="AU32" s="817" t="s">
        <v>551</v>
      </c>
      <c r="AV32" s="817"/>
      <c r="AW32" s="817"/>
      <c r="AX32" s="817"/>
      <c r="AY32" s="817"/>
      <c r="AZ32" s="818" t="s">
        <v>551</v>
      </c>
      <c r="BA32" s="818"/>
      <c r="BB32" s="818"/>
      <c r="BC32" s="818"/>
      <c r="BD32" s="818"/>
      <c r="BE32" s="819" t="s">
        <v>391</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376</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686</v>
      </c>
      <c r="AG63" s="831"/>
      <c r="AH63" s="831"/>
      <c r="AI63" s="831"/>
      <c r="AJ63" s="832"/>
      <c r="AK63" s="833"/>
      <c r="AL63" s="828"/>
      <c r="AM63" s="828"/>
      <c r="AN63" s="828"/>
      <c r="AO63" s="828"/>
      <c r="AP63" s="831">
        <v>5879</v>
      </c>
      <c r="AQ63" s="831"/>
      <c r="AR63" s="831"/>
      <c r="AS63" s="831"/>
      <c r="AT63" s="831"/>
      <c r="AU63" s="831">
        <v>4132</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398</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8" t="s">
        <v>553</v>
      </c>
      <c r="C68" s="859"/>
      <c r="D68" s="859"/>
      <c r="E68" s="859"/>
      <c r="F68" s="859"/>
      <c r="G68" s="859"/>
      <c r="H68" s="859"/>
      <c r="I68" s="859"/>
      <c r="J68" s="859"/>
      <c r="K68" s="859"/>
      <c r="L68" s="859"/>
      <c r="M68" s="859"/>
      <c r="N68" s="859"/>
      <c r="O68" s="859"/>
      <c r="P68" s="860"/>
      <c r="Q68" s="861">
        <v>90</v>
      </c>
      <c r="R68" s="862"/>
      <c r="S68" s="862"/>
      <c r="T68" s="862"/>
      <c r="U68" s="862"/>
      <c r="V68" s="862">
        <v>88</v>
      </c>
      <c r="W68" s="862"/>
      <c r="X68" s="862"/>
      <c r="Y68" s="862"/>
      <c r="Z68" s="862"/>
      <c r="AA68" s="862">
        <v>1</v>
      </c>
      <c r="AB68" s="862"/>
      <c r="AC68" s="862"/>
      <c r="AD68" s="862"/>
      <c r="AE68" s="862"/>
      <c r="AF68" s="862">
        <v>1</v>
      </c>
      <c r="AG68" s="862"/>
      <c r="AH68" s="862"/>
      <c r="AI68" s="862"/>
      <c r="AJ68" s="862"/>
      <c r="AK68" s="862" t="s">
        <v>486</v>
      </c>
      <c r="AL68" s="862"/>
      <c r="AM68" s="862"/>
      <c r="AN68" s="862"/>
      <c r="AO68" s="862"/>
      <c r="AP68" s="853" t="s">
        <v>486</v>
      </c>
      <c r="AQ68" s="854"/>
      <c r="AR68" s="854"/>
      <c r="AS68" s="854"/>
      <c r="AT68" s="855"/>
      <c r="AU68" s="853" t="s">
        <v>486</v>
      </c>
      <c r="AV68" s="854"/>
      <c r="AW68" s="854"/>
      <c r="AX68" s="854"/>
      <c r="AY68" s="855"/>
      <c r="AZ68" s="856"/>
      <c r="BA68" s="856"/>
      <c r="BB68" s="856"/>
      <c r="BC68" s="856"/>
      <c r="BD68" s="857"/>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3" t="s">
        <v>554</v>
      </c>
      <c r="C69" s="864"/>
      <c r="D69" s="864"/>
      <c r="E69" s="864"/>
      <c r="F69" s="864"/>
      <c r="G69" s="864"/>
      <c r="H69" s="864"/>
      <c r="I69" s="864"/>
      <c r="J69" s="864"/>
      <c r="K69" s="864"/>
      <c r="L69" s="864"/>
      <c r="M69" s="864"/>
      <c r="N69" s="864"/>
      <c r="O69" s="864"/>
      <c r="P69" s="865"/>
      <c r="Q69" s="866">
        <v>7985</v>
      </c>
      <c r="R69" s="817"/>
      <c r="S69" s="817"/>
      <c r="T69" s="817"/>
      <c r="U69" s="817"/>
      <c r="V69" s="817">
        <v>7978</v>
      </c>
      <c r="W69" s="817"/>
      <c r="X69" s="817"/>
      <c r="Y69" s="817"/>
      <c r="Z69" s="817"/>
      <c r="AA69" s="817">
        <v>7</v>
      </c>
      <c r="AB69" s="817"/>
      <c r="AC69" s="817"/>
      <c r="AD69" s="817"/>
      <c r="AE69" s="817"/>
      <c r="AF69" s="817">
        <v>7</v>
      </c>
      <c r="AG69" s="817"/>
      <c r="AH69" s="817"/>
      <c r="AI69" s="817"/>
      <c r="AJ69" s="817"/>
      <c r="AK69" s="817" t="s">
        <v>486</v>
      </c>
      <c r="AL69" s="817"/>
      <c r="AM69" s="817"/>
      <c r="AN69" s="817"/>
      <c r="AO69" s="817"/>
      <c r="AP69" s="867" t="s">
        <v>486</v>
      </c>
      <c r="AQ69" s="868"/>
      <c r="AR69" s="868"/>
      <c r="AS69" s="868"/>
      <c r="AT69" s="821"/>
      <c r="AU69" s="867" t="s">
        <v>486</v>
      </c>
      <c r="AV69" s="868"/>
      <c r="AW69" s="868"/>
      <c r="AX69" s="868"/>
      <c r="AY69" s="821"/>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3" t="s">
        <v>555</v>
      </c>
      <c r="C70" s="864"/>
      <c r="D70" s="864"/>
      <c r="E70" s="864"/>
      <c r="F70" s="864"/>
      <c r="G70" s="864"/>
      <c r="H70" s="864"/>
      <c r="I70" s="864"/>
      <c r="J70" s="864"/>
      <c r="K70" s="864"/>
      <c r="L70" s="864"/>
      <c r="M70" s="864"/>
      <c r="N70" s="864"/>
      <c r="O70" s="864"/>
      <c r="P70" s="865"/>
      <c r="Q70" s="866">
        <v>196</v>
      </c>
      <c r="R70" s="817"/>
      <c r="S70" s="817"/>
      <c r="T70" s="817"/>
      <c r="U70" s="817"/>
      <c r="V70" s="817">
        <v>196</v>
      </c>
      <c r="W70" s="817"/>
      <c r="X70" s="817"/>
      <c r="Y70" s="817"/>
      <c r="Z70" s="817"/>
      <c r="AA70" s="817" t="s">
        <v>486</v>
      </c>
      <c r="AB70" s="817"/>
      <c r="AC70" s="817"/>
      <c r="AD70" s="817"/>
      <c r="AE70" s="817"/>
      <c r="AF70" s="817" t="s">
        <v>486</v>
      </c>
      <c r="AG70" s="817"/>
      <c r="AH70" s="817"/>
      <c r="AI70" s="817"/>
      <c r="AJ70" s="817"/>
      <c r="AK70" s="817" t="s">
        <v>486</v>
      </c>
      <c r="AL70" s="817"/>
      <c r="AM70" s="817"/>
      <c r="AN70" s="817"/>
      <c r="AO70" s="817"/>
      <c r="AP70" s="867" t="s">
        <v>486</v>
      </c>
      <c r="AQ70" s="868"/>
      <c r="AR70" s="868"/>
      <c r="AS70" s="868"/>
      <c r="AT70" s="821"/>
      <c r="AU70" s="867"/>
      <c r="AV70" s="868"/>
      <c r="AW70" s="868"/>
      <c r="AX70" s="868"/>
      <c r="AY70" s="821"/>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3" t="s">
        <v>552</v>
      </c>
      <c r="C71" s="864"/>
      <c r="D71" s="864"/>
      <c r="E71" s="864"/>
      <c r="F71" s="864"/>
      <c r="G71" s="864"/>
      <c r="H71" s="864"/>
      <c r="I71" s="864"/>
      <c r="J71" s="864"/>
      <c r="K71" s="864"/>
      <c r="L71" s="864"/>
      <c r="M71" s="864"/>
      <c r="N71" s="864"/>
      <c r="O71" s="864"/>
      <c r="P71" s="865"/>
      <c r="Q71" s="866">
        <v>635</v>
      </c>
      <c r="R71" s="817"/>
      <c r="S71" s="817"/>
      <c r="T71" s="817"/>
      <c r="U71" s="817"/>
      <c r="V71" s="817">
        <v>620</v>
      </c>
      <c r="W71" s="817"/>
      <c r="X71" s="817"/>
      <c r="Y71" s="817"/>
      <c r="Z71" s="817"/>
      <c r="AA71" s="817">
        <v>15</v>
      </c>
      <c r="AB71" s="817"/>
      <c r="AC71" s="817"/>
      <c r="AD71" s="817"/>
      <c r="AE71" s="817"/>
      <c r="AF71" s="817">
        <v>15</v>
      </c>
      <c r="AG71" s="817"/>
      <c r="AH71" s="817"/>
      <c r="AI71" s="817"/>
      <c r="AJ71" s="817"/>
      <c r="AK71" s="817">
        <v>55</v>
      </c>
      <c r="AL71" s="817"/>
      <c r="AM71" s="817"/>
      <c r="AN71" s="817"/>
      <c r="AO71" s="817"/>
      <c r="AP71" s="867" t="s">
        <v>486</v>
      </c>
      <c r="AQ71" s="868"/>
      <c r="AR71" s="868"/>
      <c r="AS71" s="868"/>
      <c r="AT71" s="821"/>
      <c r="AU71" s="867" t="s">
        <v>486</v>
      </c>
      <c r="AV71" s="868"/>
      <c r="AW71" s="868"/>
      <c r="AX71" s="868"/>
      <c r="AY71" s="821"/>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3" t="s">
        <v>556</v>
      </c>
      <c r="C72" s="864"/>
      <c r="D72" s="864"/>
      <c r="E72" s="864"/>
      <c r="F72" s="864"/>
      <c r="G72" s="864"/>
      <c r="H72" s="864"/>
      <c r="I72" s="864"/>
      <c r="J72" s="864"/>
      <c r="K72" s="864"/>
      <c r="L72" s="864"/>
      <c r="M72" s="864"/>
      <c r="N72" s="864"/>
      <c r="O72" s="864"/>
      <c r="P72" s="865"/>
      <c r="Q72" s="866">
        <v>8</v>
      </c>
      <c r="R72" s="817"/>
      <c r="S72" s="817"/>
      <c r="T72" s="817"/>
      <c r="U72" s="817"/>
      <c r="V72" s="817">
        <v>8</v>
      </c>
      <c r="W72" s="817"/>
      <c r="X72" s="817"/>
      <c r="Y72" s="817"/>
      <c r="Z72" s="817"/>
      <c r="AA72" s="817">
        <v>1</v>
      </c>
      <c r="AB72" s="817"/>
      <c r="AC72" s="817"/>
      <c r="AD72" s="817"/>
      <c r="AE72" s="817"/>
      <c r="AF72" s="817">
        <v>1</v>
      </c>
      <c r="AG72" s="817"/>
      <c r="AH72" s="817"/>
      <c r="AI72" s="817"/>
      <c r="AJ72" s="817"/>
      <c r="AK72" s="817" t="s">
        <v>486</v>
      </c>
      <c r="AL72" s="817"/>
      <c r="AM72" s="817"/>
      <c r="AN72" s="817"/>
      <c r="AO72" s="817"/>
      <c r="AP72" s="867" t="s">
        <v>486</v>
      </c>
      <c r="AQ72" s="868"/>
      <c r="AR72" s="868"/>
      <c r="AS72" s="868"/>
      <c r="AT72" s="821"/>
      <c r="AU72" s="867" t="s">
        <v>486</v>
      </c>
      <c r="AV72" s="868"/>
      <c r="AW72" s="868"/>
      <c r="AX72" s="868"/>
      <c r="AY72" s="821"/>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3" t="s">
        <v>557</v>
      </c>
      <c r="C73" s="864"/>
      <c r="D73" s="864"/>
      <c r="E73" s="864"/>
      <c r="F73" s="864"/>
      <c r="G73" s="864"/>
      <c r="H73" s="864"/>
      <c r="I73" s="864"/>
      <c r="J73" s="864"/>
      <c r="K73" s="864"/>
      <c r="L73" s="864"/>
      <c r="M73" s="864"/>
      <c r="N73" s="864"/>
      <c r="O73" s="864"/>
      <c r="P73" s="865"/>
      <c r="Q73" s="866">
        <v>57</v>
      </c>
      <c r="R73" s="817"/>
      <c r="S73" s="817"/>
      <c r="T73" s="817"/>
      <c r="U73" s="817"/>
      <c r="V73" s="817">
        <v>45</v>
      </c>
      <c r="W73" s="817"/>
      <c r="X73" s="817"/>
      <c r="Y73" s="817"/>
      <c r="Z73" s="817"/>
      <c r="AA73" s="817">
        <v>13</v>
      </c>
      <c r="AB73" s="817"/>
      <c r="AC73" s="817"/>
      <c r="AD73" s="817"/>
      <c r="AE73" s="817"/>
      <c r="AF73" s="817">
        <v>13</v>
      </c>
      <c r="AG73" s="817"/>
      <c r="AH73" s="817"/>
      <c r="AI73" s="817"/>
      <c r="AJ73" s="817"/>
      <c r="AK73" s="817" t="s">
        <v>486</v>
      </c>
      <c r="AL73" s="817"/>
      <c r="AM73" s="817"/>
      <c r="AN73" s="817"/>
      <c r="AO73" s="817"/>
      <c r="AP73" s="867" t="s">
        <v>486</v>
      </c>
      <c r="AQ73" s="868"/>
      <c r="AR73" s="868"/>
      <c r="AS73" s="868"/>
      <c r="AT73" s="821"/>
      <c r="AU73" s="867" t="s">
        <v>486</v>
      </c>
      <c r="AV73" s="868"/>
      <c r="AW73" s="868"/>
      <c r="AX73" s="868"/>
      <c r="AY73" s="821"/>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3" t="s">
        <v>558</v>
      </c>
      <c r="C74" s="864"/>
      <c r="D74" s="864"/>
      <c r="E74" s="864"/>
      <c r="F74" s="864"/>
      <c r="G74" s="864"/>
      <c r="H74" s="864"/>
      <c r="I74" s="864"/>
      <c r="J74" s="864"/>
      <c r="K74" s="864"/>
      <c r="L74" s="864"/>
      <c r="M74" s="864"/>
      <c r="N74" s="864"/>
      <c r="O74" s="864"/>
      <c r="P74" s="865"/>
      <c r="Q74" s="866">
        <v>853</v>
      </c>
      <c r="R74" s="817"/>
      <c r="S74" s="817"/>
      <c r="T74" s="817"/>
      <c r="U74" s="817"/>
      <c r="V74" s="817">
        <v>809</v>
      </c>
      <c r="W74" s="817"/>
      <c r="X74" s="817"/>
      <c r="Y74" s="817"/>
      <c r="Z74" s="817"/>
      <c r="AA74" s="817">
        <v>44</v>
      </c>
      <c r="AB74" s="817"/>
      <c r="AC74" s="817"/>
      <c r="AD74" s="817"/>
      <c r="AE74" s="817"/>
      <c r="AF74" s="817">
        <v>44</v>
      </c>
      <c r="AG74" s="817"/>
      <c r="AH74" s="817"/>
      <c r="AI74" s="817"/>
      <c r="AJ74" s="817"/>
      <c r="AK74" s="817" t="s">
        <v>486</v>
      </c>
      <c r="AL74" s="817"/>
      <c r="AM74" s="817"/>
      <c r="AN74" s="817"/>
      <c r="AO74" s="817"/>
      <c r="AP74" s="867">
        <v>21</v>
      </c>
      <c r="AQ74" s="868"/>
      <c r="AR74" s="868"/>
      <c r="AS74" s="868"/>
      <c r="AT74" s="821"/>
      <c r="AU74" s="867">
        <v>10</v>
      </c>
      <c r="AV74" s="868"/>
      <c r="AW74" s="868"/>
      <c r="AX74" s="868"/>
      <c r="AY74" s="821"/>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3" t="s">
        <v>559</v>
      </c>
      <c r="C75" s="864"/>
      <c r="D75" s="864"/>
      <c r="E75" s="864"/>
      <c r="F75" s="864"/>
      <c r="G75" s="864"/>
      <c r="H75" s="864"/>
      <c r="I75" s="864"/>
      <c r="J75" s="864"/>
      <c r="K75" s="864"/>
      <c r="L75" s="864"/>
      <c r="M75" s="864"/>
      <c r="N75" s="864"/>
      <c r="O75" s="864"/>
      <c r="P75" s="865"/>
      <c r="Q75" s="869">
        <v>257</v>
      </c>
      <c r="R75" s="868"/>
      <c r="S75" s="868"/>
      <c r="T75" s="868"/>
      <c r="U75" s="821"/>
      <c r="V75" s="867">
        <v>256</v>
      </c>
      <c r="W75" s="868"/>
      <c r="X75" s="868"/>
      <c r="Y75" s="868"/>
      <c r="Z75" s="821"/>
      <c r="AA75" s="867">
        <v>1</v>
      </c>
      <c r="AB75" s="868"/>
      <c r="AC75" s="868"/>
      <c r="AD75" s="868"/>
      <c r="AE75" s="821"/>
      <c r="AF75" s="867">
        <v>1</v>
      </c>
      <c r="AG75" s="868"/>
      <c r="AH75" s="868"/>
      <c r="AI75" s="868"/>
      <c r="AJ75" s="821"/>
      <c r="AK75" s="867">
        <v>57</v>
      </c>
      <c r="AL75" s="868"/>
      <c r="AM75" s="868"/>
      <c r="AN75" s="868"/>
      <c r="AO75" s="821"/>
      <c r="AP75" s="867" t="s">
        <v>486</v>
      </c>
      <c r="AQ75" s="868"/>
      <c r="AR75" s="868"/>
      <c r="AS75" s="868"/>
      <c r="AT75" s="821"/>
      <c r="AU75" s="867" t="s">
        <v>486</v>
      </c>
      <c r="AV75" s="868"/>
      <c r="AW75" s="868"/>
      <c r="AX75" s="868"/>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3" t="s">
        <v>560</v>
      </c>
      <c r="C76" s="864"/>
      <c r="D76" s="864"/>
      <c r="E76" s="864"/>
      <c r="F76" s="864"/>
      <c r="G76" s="864"/>
      <c r="H76" s="864"/>
      <c r="I76" s="864"/>
      <c r="J76" s="864"/>
      <c r="K76" s="864"/>
      <c r="L76" s="864"/>
      <c r="M76" s="864"/>
      <c r="N76" s="864"/>
      <c r="O76" s="864"/>
      <c r="P76" s="865"/>
      <c r="Q76" s="869">
        <v>73</v>
      </c>
      <c r="R76" s="868"/>
      <c r="S76" s="868"/>
      <c r="T76" s="868"/>
      <c r="U76" s="821"/>
      <c r="V76" s="867">
        <v>73</v>
      </c>
      <c r="W76" s="868"/>
      <c r="X76" s="868"/>
      <c r="Y76" s="868"/>
      <c r="Z76" s="821"/>
      <c r="AA76" s="867" t="s">
        <v>486</v>
      </c>
      <c r="AB76" s="868"/>
      <c r="AC76" s="868"/>
      <c r="AD76" s="868"/>
      <c r="AE76" s="821"/>
      <c r="AF76" s="867" t="s">
        <v>486</v>
      </c>
      <c r="AG76" s="868"/>
      <c r="AH76" s="868"/>
      <c r="AI76" s="868"/>
      <c r="AJ76" s="821"/>
      <c r="AK76" s="867" t="s">
        <v>486</v>
      </c>
      <c r="AL76" s="868"/>
      <c r="AM76" s="868"/>
      <c r="AN76" s="868"/>
      <c r="AO76" s="821"/>
      <c r="AP76" s="867" t="s">
        <v>486</v>
      </c>
      <c r="AQ76" s="868"/>
      <c r="AR76" s="868"/>
      <c r="AS76" s="868"/>
      <c r="AT76" s="821"/>
      <c r="AU76" s="867" t="s">
        <v>486</v>
      </c>
      <c r="AV76" s="868"/>
      <c r="AW76" s="868"/>
      <c r="AX76" s="868"/>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3" t="s">
        <v>561</v>
      </c>
      <c r="C77" s="864"/>
      <c r="D77" s="864"/>
      <c r="E77" s="864"/>
      <c r="F77" s="864"/>
      <c r="G77" s="864"/>
      <c r="H77" s="864"/>
      <c r="I77" s="864"/>
      <c r="J77" s="864"/>
      <c r="K77" s="864"/>
      <c r="L77" s="864"/>
      <c r="M77" s="864"/>
      <c r="N77" s="864"/>
      <c r="O77" s="864"/>
      <c r="P77" s="865"/>
      <c r="Q77" s="869">
        <v>1716</v>
      </c>
      <c r="R77" s="868"/>
      <c r="S77" s="868"/>
      <c r="T77" s="868"/>
      <c r="U77" s="821"/>
      <c r="V77" s="867">
        <v>1668</v>
      </c>
      <c r="W77" s="868"/>
      <c r="X77" s="868"/>
      <c r="Y77" s="868"/>
      <c r="Z77" s="821"/>
      <c r="AA77" s="867">
        <v>48</v>
      </c>
      <c r="AB77" s="868"/>
      <c r="AC77" s="868"/>
      <c r="AD77" s="868"/>
      <c r="AE77" s="821"/>
      <c r="AF77" s="867">
        <v>48</v>
      </c>
      <c r="AG77" s="868"/>
      <c r="AH77" s="868"/>
      <c r="AI77" s="868"/>
      <c r="AJ77" s="821"/>
      <c r="AK77" s="867" t="s">
        <v>486</v>
      </c>
      <c r="AL77" s="868"/>
      <c r="AM77" s="868"/>
      <c r="AN77" s="868"/>
      <c r="AO77" s="821"/>
      <c r="AP77" s="867" t="s">
        <v>486</v>
      </c>
      <c r="AQ77" s="868"/>
      <c r="AR77" s="868"/>
      <c r="AS77" s="868"/>
      <c r="AT77" s="821"/>
      <c r="AU77" s="867" t="s">
        <v>486</v>
      </c>
      <c r="AV77" s="868"/>
      <c r="AW77" s="868"/>
      <c r="AX77" s="868"/>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3" t="s">
        <v>562</v>
      </c>
      <c r="C78" s="864"/>
      <c r="D78" s="864"/>
      <c r="E78" s="864"/>
      <c r="F78" s="864"/>
      <c r="G78" s="864"/>
      <c r="H78" s="864"/>
      <c r="I78" s="864"/>
      <c r="J78" s="864"/>
      <c r="K78" s="864"/>
      <c r="L78" s="864"/>
      <c r="M78" s="864"/>
      <c r="N78" s="864"/>
      <c r="O78" s="864"/>
      <c r="P78" s="865"/>
      <c r="Q78" s="866">
        <v>75239</v>
      </c>
      <c r="R78" s="817"/>
      <c r="S78" s="817"/>
      <c r="T78" s="817"/>
      <c r="U78" s="817"/>
      <c r="V78" s="817">
        <v>72711</v>
      </c>
      <c r="W78" s="817"/>
      <c r="X78" s="817"/>
      <c r="Y78" s="817"/>
      <c r="Z78" s="817"/>
      <c r="AA78" s="817">
        <v>2528</v>
      </c>
      <c r="AB78" s="817"/>
      <c r="AC78" s="817"/>
      <c r="AD78" s="817"/>
      <c r="AE78" s="817"/>
      <c r="AF78" s="817">
        <v>2528</v>
      </c>
      <c r="AG78" s="817"/>
      <c r="AH78" s="817"/>
      <c r="AI78" s="817"/>
      <c r="AJ78" s="817"/>
      <c r="AK78" s="817">
        <v>2373</v>
      </c>
      <c r="AL78" s="817"/>
      <c r="AM78" s="817"/>
      <c r="AN78" s="817"/>
      <c r="AO78" s="817"/>
      <c r="AP78" s="867" t="s">
        <v>486</v>
      </c>
      <c r="AQ78" s="868"/>
      <c r="AR78" s="868"/>
      <c r="AS78" s="868"/>
      <c r="AT78" s="821"/>
      <c r="AU78" s="867" t="s">
        <v>486</v>
      </c>
      <c r="AV78" s="868"/>
      <c r="AW78" s="868"/>
      <c r="AX78" s="868"/>
      <c r="AY78" s="821"/>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3" t="s">
        <v>563</v>
      </c>
      <c r="C79" s="864"/>
      <c r="D79" s="864"/>
      <c r="E79" s="864"/>
      <c r="F79" s="864"/>
      <c r="G79" s="864"/>
      <c r="H79" s="864"/>
      <c r="I79" s="864"/>
      <c r="J79" s="864"/>
      <c r="K79" s="864"/>
      <c r="L79" s="864"/>
      <c r="M79" s="864"/>
      <c r="N79" s="864"/>
      <c r="O79" s="864"/>
      <c r="P79" s="865"/>
      <c r="Q79" s="866">
        <v>295</v>
      </c>
      <c r="R79" s="817"/>
      <c r="S79" s="817"/>
      <c r="T79" s="817"/>
      <c r="U79" s="817"/>
      <c r="V79" s="817">
        <v>258</v>
      </c>
      <c r="W79" s="817"/>
      <c r="X79" s="817"/>
      <c r="Y79" s="817"/>
      <c r="Z79" s="817"/>
      <c r="AA79" s="817">
        <v>37</v>
      </c>
      <c r="AB79" s="817"/>
      <c r="AC79" s="817"/>
      <c r="AD79" s="817"/>
      <c r="AE79" s="817"/>
      <c r="AF79" s="817">
        <v>37</v>
      </c>
      <c r="AG79" s="817"/>
      <c r="AH79" s="817"/>
      <c r="AI79" s="817"/>
      <c r="AJ79" s="817"/>
      <c r="AK79" s="817" t="s">
        <v>486</v>
      </c>
      <c r="AL79" s="817"/>
      <c r="AM79" s="817"/>
      <c r="AN79" s="817"/>
      <c r="AO79" s="817"/>
      <c r="AP79" s="867" t="s">
        <v>486</v>
      </c>
      <c r="AQ79" s="868"/>
      <c r="AR79" s="868"/>
      <c r="AS79" s="868"/>
      <c r="AT79" s="821"/>
      <c r="AU79" s="867" t="s">
        <v>486</v>
      </c>
      <c r="AV79" s="868"/>
      <c r="AW79" s="868"/>
      <c r="AX79" s="868"/>
      <c r="AY79" s="821"/>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3" t="s">
        <v>564</v>
      </c>
      <c r="C80" s="864"/>
      <c r="D80" s="864"/>
      <c r="E80" s="864"/>
      <c r="F80" s="864"/>
      <c r="G80" s="864"/>
      <c r="H80" s="864"/>
      <c r="I80" s="864"/>
      <c r="J80" s="864"/>
      <c r="K80" s="864"/>
      <c r="L80" s="864"/>
      <c r="M80" s="864"/>
      <c r="N80" s="864"/>
      <c r="O80" s="864"/>
      <c r="P80" s="865"/>
      <c r="Q80" s="866">
        <v>881857</v>
      </c>
      <c r="R80" s="817"/>
      <c r="S80" s="817"/>
      <c r="T80" s="817"/>
      <c r="U80" s="817"/>
      <c r="V80" s="817">
        <v>868577</v>
      </c>
      <c r="W80" s="817"/>
      <c r="X80" s="817"/>
      <c r="Y80" s="817"/>
      <c r="Z80" s="817"/>
      <c r="AA80" s="817">
        <v>13281</v>
      </c>
      <c r="AB80" s="817"/>
      <c r="AC80" s="817"/>
      <c r="AD80" s="817"/>
      <c r="AE80" s="817"/>
      <c r="AF80" s="817">
        <v>13281</v>
      </c>
      <c r="AG80" s="817"/>
      <c r="AH80" s="817"/>
      <c r="AI80" s="817"/>
      <c r="AJ80" s="817"/>
      <c r="AK80" s="817" t="s">
        <v>486</v>
      </c>
      <c r="AL80" s="817"/>
      <c r="AM80" s="817"/>
      <c r="AN80" s="817"/>
      <c r="AO80" s="817"/>
      <c r="AP80" s="867" t="s">
        <v>486</v>
      </c>
      <c r="AQ80" s="868"/>
      <c r="AR80" s="868"/>
      <c r="AS80" s="868"/>
      <c r="AT80" s="821"/>
      <c r="AU80" s="867" t="s">
        <v>486</v>
      </c>
      <c r="AV80" s="868"/>
      <c r="AW80" s="868"/>
      <c r="AX80" s="868"/>
      <c r="AY80" s="821"/>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3"/>
      <c r="C81" s="864"/>
      <c r="D81" s="864"/>
      <c r="E81" s="864"/>
      <c r="F81" s="864"/>
      <c r="G81" s="864"/>
      <c r="H81" s="864"/>
      <c r="I81" s="864"/>
      <c r="J81" s="864"/>
      <c r="K81" s="864"/>
      <c r="L81" s="864"/>
      <c r="M81" s="864"/>
      <c r="N81" s="864"/>
      <c r="O81" s="864"/>
      <c r="P81" s="865"/>
      <c r="Q81" s="866"/>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3"/>
      <c r="C82" s="864"/>
      <c r="D82" s="864"/>
      <c r="E82" s="864"/>
      <c r="F82" s="864"/>
      <c r="G82" s="864"/>
      <c r="H82" s="864"/>
      <c r="I82" s="864"/>
      <c r="J82" s="864"/>
      <c r="K82" s="864"/>
      <c r="L82" s="864"/>
      <c r="M82" s="864"/>
      <c r="N82" s="864"/>
      <c r="O82" s="864"/>
      <c r="P82" s="865"/>
      <c r="Q82" s="866"/>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3"/>
      <c r="C83" s="864"/>
      <c r="D83" s="864"/>
      <c r="E83" s="864"/>
      <c r="F83" s="864"/>
      <c r="G83" s="864"/>
      <c r="H83" s="864"/>
      <c r="I83" s="864"/>
      <c r="J83" s="864"/>
      <c r="K83" s="864"/>
      <c r="L83" s="864"/>
      <c r="M83" s="864"/>
      <c r="N83" s="864"/>
      <c r="O83" s="864"/>
      <c r="P83" s="865"/>
      <c r="Q83" s="866"/>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3"/>
      <c r="C84" s="864"/>
      <c r="D84" s="864"/>
      <c r="E84" s="864"/>
      <c r="F84" s="864"/>
      <c r="G84" s="864"/>
      <c r="H84" s="864"/>
      <c r="I84" s="864"/>
      <c r="J84" s="864"/>
      <c r="K84" s="864"/>
      <c r="L84" s="864"/>
      <c r="M84" s="864"/>
      <c r="N84" s="864"/>
      <c r="O84" s="864"/>
      <c r="P84" s="865"/>
      <c r="Q84" s="866"/>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3"/>
      <c r="C85" s="864"/>
      <c r="D85" s="864"/>
      <c r="E85" s="864"/>
      <c r="F85" s="864"/>
      <c r="G85" s="864"/>
      <c r="H85" s="864"/>
      <c r="I85" s="864"/>
      <c r="J85" s="864"/>
      <c r="K85" s="864"/>
      <c r="L85" s="864"/>
      <c r="M85" s="864"/>
      <c r="N85" s="864"/>
      <c r="O85" s="864"/>
      <c r="P85" s="865"/>
      <c r="Q85" s="866"/>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3"/>
      <c r="C86" s="864"/>
      <c r="D86" s="864"/>
      <c r="E86" s="864"/>
      <c r="F86" s="864"/>
      <c r="G86" s="864"/>
      <c r="H86" s="864"/>
      <c r="I86" s="864"/>
      <c r="J86" s="864"/>
      <c r="K86" s="864"/>
      <c r="L86" s="864"/>
      <c r="M86" s="864"/>
      <c r="N86" s="864"/>
      <c r="O86" s="864"/>
      <c r="P86" s="865"/>
      <c r="Q86" s="866"/>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376</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15976</v>
      </c>
      <c r="AG88" s="831"/>
      <c r="AH88" s="831"/>
      <c r="AI88" s="831"/>
      <c r="AJ88" s="831"/>
      <c r="AK88" s="828"/>
      <c r="AL88" s="828"/>
      <c r="AM88" s="828"/>
      <c r="AN88" s="828"/>
      <c r="AO88" s="828"/>
      <c r="AP88" s="831">
        <v>21</v>
      </c>
      <c r="AQ88" s="831"/>
      <c r="AR88" s="831"/>
      <c r="AS88" s="831"/>
      <c r="AT88" s="831"/>
      <c r="AU88" s="831">
        <v>10</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400</v>
      </c>
      <c r="BS102" s="777"/>
      <c r="BT102" s="777"/>
      <c r="BU102" s="777"/>
      <c r="BV102" s="777"/>
      <c r="BW102" s="777"/>
      <c r="BX102" s="777"/>
      <c r="BY102" s="777"/>
      <c r="BZ102" s="777"/>
      <c r="CA102" s="777"/>
      <c r="CB102" s="777"/>
      <c r="CC102" s="777"/>
      <c r="CD102" s="777"/>
      <c r="CE102" s="777"/>
      <c r="CF102" s="777"/>
      <c r="CG102" s="778"/>
      <c r="CH102" s="877"/>
      <c r="CI102" s="878"/>
      <c r="CJ102" s="878"/>
      <c r="CK102" s="878"/>
      <c r="CL102" s="879"/>
      <c r="CM102" s="877"/>
      <c r="CN102" s="878"/>
      <c r="CO102" s="878"/>
      <c r="CP102" s="878"/>
      <c r="CQ102" s="879"/>
      <c r="CR102" s="880"/>
      <c r="CS102" s="839"/>
      <c r="CT102" s="839"/>
      <c r="CU102" s="839"/>
      <c r="CV102" s="881"/>
      <c r="CW102" s="880"/>
      <c r="CX102" s="839"/>
      <c r="CY102" s="839"/>
      <c r="CZ102" s="839"/>
      <c r="DA102" s="881"/>
      <c r="DB102" s="880"/>
      <c r="DC102" s="839"/>
      <c r="DD102" s="839"/>
      <c r="DE102" s="839"/>
      <c r="DF102" s="881"/>
      <c r="DG102" s="880"/>
      <c r="DH102" s="839"/>
      <c r="DI102" s="839"/>
      <c r="DJ102" s="839"/>
      <c r="DK102" s="881"/>
      <c r="DL102" s="880"/>
      <c r="DM102" s="839"/>
      <c r="DN102" s="839"/>
      <c r="DO102" s="839"/>
      <c r="DP102" s="881"/>
      <c r="DQ102" s="880"/>
      <c r="DR102" s="839"/>
      <c r="DS102" s="839"/>
      <c r="DT102" s="839"/>
      <c r="DU102" s="881"/>
      <c r="DV102" s="776"/>
      <c r="DW102" s="777"/>
      <c r="DX102" s="777"/>
      <c r="DY102" s="777"/>
      <c r="DZ102" s="904"/>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5" t="s">
        <v>401</v>
      </c>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c r="CZ103" s="905"/>
      <c r="DA103" s="905"/>
      <c r="DB103" s="905"/>
      <c r="DC103" s="905"/>
      <c r="DD103" s="905"/>
      <c r="DE103" s="905"/>
      <c r="DF103" s="905"/>
      <c r="DG103" s="905"/>
      <c r="DH103" s="905"/>
      <c r="DI103" s="905"/>
      <c r="DJ103" s="905"/>
      <c r="DK103" s="905"/>
      <c r="DL103" s="905"/>
      <c r="DM103" s="905"/>
      <c r="DN103" s="905"/>
      <c r="DO103" s="905"/>
      <c r="DP103" s="905"/>
      <c r="DQ103" s="905"/>
      <c r="DR103" s="905"/>
      <c r="DS103" s="905"/>
      <c r="DT103" s="905"/>
      <c r="DU103" s="905"/>
      <c r="DV103" s="905"/>
      <c r="DW103" s="905"/>
      <c r="DX103" s="905"/>
      <c r="DY103" s="905"/>
      <c r="DZ103" s="905"/>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6" t="s">
        <v>402</v>
      </c>
      <c r="BR104" s="906"/>
      <c r="BS104" s="906"/>
      <c r="BT104" s="906"/>
      <c r="BU104" s="906"/>
      <c r="BV104" s="906"/>
      <c r="BW104" s="906"/>
      <c r="BX104" s="906"/>
      <c r="BY104" s="906"/>
      <c r="BZ104" s="906"/>
      <c r="CA104" s="906"/>
      <c r="CB104" s="906"/>
      <c r="CC104" s="906"/>
      <c r="CD104" s="906"/>
      <c r="CE104" s="906"/>
      <c r="CF104" s="906"/>
      <c r="CG104" s="906"/>
      <c r="CH104" s="906"/>
      <c r="CI104" s="906"/>
      <c r="CJ104" s="906"/>
      <c r="CK104" s="906"/>
      <c r="CL104" s="906"/>
      <c r="CM104" s="906"/>
      <c r="CN104" s="906"/>
      <c r="CO104" s="906"/>
      <c r="CP104" s="906"/>
      <c r="CQ104" s="906"/>
      <c r="CR104" s="906"/>
      <c r="CS104" s="906"/>
      <c r="CT104" s="906"/>
      <c r="CU104" s="906"/>
      <c r="CV104" s="906"/>
      <c r="CW104" s="906"/>
      <c r="CX104" s="906"/>
      <c r="CY104" s="906"/>
      <c r="CZ104" s="906"/>
      <c r="DA104" s="906"/>
      <c r="DB104" s="906"/>
      <c r="DC104" s="906"/>
      <c r="DD104" s="906"/>
      <c r="DE104" s="906"/>
      <c r="DF104" s="906"/>
      <c r="DG104" s="906"/>
      <c r="DH104" s="906"/>
      <c r="DI104" s="906"/>
      <c r="DJ104" s="906"/>
      <c r="DK104" s="906"/>
      <c r="DL104" s="906"/>
      <c r="DM104" s="906"/>
      <c r="DN104" s="906"/>
      <c r="DO104" s="906"/>
      <c r="DP104" s="906"/>
      <c r="DQ104" s="906"/>
      <c r="DR104" s="906"/>
      <c r="DS104" s="906"/>
      <c r="DT104" s="906"/>
      <c r="DU104" s="906"/>
      <c r="DV104" s="906"/>
      <c r="DW104" s="906"/>
      <c r="DX104" s="906"/>
      <c r="DY104" s="906"/>
      <c r="DZ104" s="906"/>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7" t="s">
        <v>405</v>
      </c>
      <c r="B108" s="908"/>
      <c r="C108" s="908"/>
      <c r="D108" s="908"/>
      <c r="E108" s="908"/>
      <c r="F108" s="908"/>
      <c r="G108" s="908"/>
      <c r="H108" s="908"/>
      <c r="I108" s="908"/>
      <c r="J108" s="908"/>
      <c r="K108" s="908"/>
      <c r="L108" s="908"/>
      <c r="M108" s="908"/>
      <c r="N108" s="908"/>
      <c r="O108" s="908"/>
      <c r="P108" s="908"/>
      <c r="Q108" s="908"/>
      <c r="R108" s="908"/>
      <c r="S108" s="908"/>
      <c r="T108" s="908"/>
      <c r="U108" s="908"/>
      <c r="V108" s="908"/>
      <c r="W108" s="908"/>
      <c r="X108" s="908"/>
      <c r="Y108" s="908"/>
      <c r="Z108" s="908"/>
      <c r="AA108" s="908"/>
      <c r="AB108" s="908"/>
      <c r="AC108" s="908"/>
      <c r="AD108" s="908"/>
      <c r="AE108" s="908"/>
      <c r="AF108" s="908"/>
      <c r="AG108" s="908"/>
      <c r="AH108" s="908"/>
      <c r="AI108" s="908"/>
      <c r="AJ108" s="908"/>
      <c r="AK108" s="908"/>
      <c r="AL108" s="908"/>
      <c r="AM108" s="908"/>
      <c r="AN108" s="908"/>
      <c r="AO108" s="908"/>
      <c r="AP108" s="908"/>
      <c r="AQ108" s="908"/>
      <c r="AR108" s="908"/>
      <c r="AS108" s="908"/>
      <c r="AT108" s="909"/>
      <c r="AU108" s="907" t="s">
        <v>406</v>
      </c>
      <c r="AV108" s="908"/>
      <c r="AW108" s="908"/>
      <c r="AX108" s="908"/>
      <c r="AY108" s="908"/>
      <c r="AZ108" s="908"/>
      <c r="BA108" s="908"/>
      <c r="BB108" s="908"/>
      <c r="BC108" s="908"/>
      <c r="BD108" s="908"/>
      <c r="BE108" s="908"/>
      <c r="BF108" s="908"/>
      <c r="BG108" s="908"/>
      <c r="BH108" s="908"/>
      <c r="BI108" s="908"/>
      <c r="BJ108" s="908"/>
      <c r="BK108" s="908"/>
      <c r="BL108" s="908"/>
      <c r="BM108" s="908"/>
      <c r="BN108" s="908"/>
      <c r="BO108" s="908"/>
      <c r="BP108" s="908"/>
      <c r="BQ108" s="908"/>
      <c r="BR108" s="908"/>
      <c r="BS108" s="908"/>
      <c r="BT108" s="908"/>
      <c r="BU108" s="908"/>
      <c r="BV108" s="908"/>
      <c r="BW108" s="908"/>
      <c r="BX108" s="908"/>
      <c r="BY108" s="908"/>
      <c r="BZ108" s="908"/>
      <c r="CA108" s="908"/>
      <c r="CB108" s="908"/>
      <c r="CC108" s="908"/>
      <c r="CD108" s="908"/>
      <c r="CE108" s="908"/>
      <c r="CF108" s="908"/>
      <c r="CG108" s="908"/>
      <c r="CH108" s="908"/>
      <c r="CI108" s="908"/>
      <c r="CJ108" s="908"/>
      <c r="CK108" s="908"/>
      <c r="CL108" s="908"/>
      <c r="CM108" s="908"/>
      <c r="CN108" s="908"/>
      <c r="CO108" s="908"/>
      <c r="CP108" s="908"/>
      <c r="CQ108" s="908"/>
      <c r="CR108" s="908"/>
      <c r="CS108" s="908"/>
      <c r="CT108" s="908"/>
      <c r="CU108" s="908"/>
      <c r="CV108" s="908"/>
      <c r="CW108" s="908"/>
      <c r="CX108" s="908"/>
      <c r="CY108" s="908"/>
      <c r="CZ108" s="908"/>
      <c r="DA108" s="908"/>
      <c r="DB108" s="908"/>
      <c r="DC108" s="908"/>
      <c r="DD108" s="908"/>
      <c r="DE108" s="908"/>
      <c r="DF108" s="908"/>
      <c r="DG108" s="908"/>
      <c r="DH108" s="908"/>
      <c r="DI108" s="908"/>
      <c r="DJ108" s="908"/>
      <c r="DK108" s="908"/>
      <c r="DL108" s="908"/>
      <c r="DM108" s="908"/>
      <c r="DN108" s="908"/>
      <c r="DO108" s="908"/>
      <c r="DP108" s="908"/>
      <c r="DQ108" s="908"/>
      <c r="DR108" s="908"/>
      <c r="DS108" s="908"/>
      <c r="DT108" s="908"/>
      <c r="DU108" s="908"/>
      <c r="DV108" s="908"/>
      <c r="DW108" s="908"/>
      <c r="DX108" s="908"/>
      <c r="DY108" s="908"/>
      <c r="DZ108" s="909"/>
    </row>
    <row r="109" spans="1:131" s="212" customFormat="1" ht="26.25" customHeight="1" x14ac:dyDescent="0.15">
      <c r="A109" s="90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408</v>
      </c>
      <c r="AB109" s="883"/>
      <c r="AC109" s="883"/>
      <c r="AD109" s="883"/>
      <c r="AE109" s="884"/>
      <c r="AF109" s="882" t="s">
        <v>409</v>
      </c>
      <c r="AG109" s="883"/>
      <c r="AH109" s="883"/>
      <c r="AI109" s="883"/>
      <c r="AJ109" s="884"/>
      <c r="AK109" s="882" t="s">
        <v>294</v>
      </c>
      <c r="AL109" s="883"/>
      <c r="AM109" s="883"/>
      <c r="AN109" s="883"/>
      <c r="AO109" s="884"/>
      <c r="AP109" s="882" t="s">
        <v>410</v>
      </c>
      <c r="AQ109" s="883"/>
      <c r="AR109" s="883"/>
      <c r="AS109" s="883"/>
      <c r="AT109" s="885"/>
      <c r="AU109" s="90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408</v>
      </c>
      <c r="BR109" s="883"/>
      <c r="BS109" s="883"/>
      <c r="BT109" s="883"/>
      <c r="BU109" s="884"/>
      <c r="BV109" s="882" t="s">
        <v>409</v>
      </c>
      <c r="BW109" s="883"/>
      <c r="BX109" s="883"/>
      <c r="BY109" s="883"/>
      <c r="BZ109" s="884"/>
      <c r="CA109" s="882" t="s">
        <v>294</v>
      </c>
      <c r="CB109" s="883"/>
      <c r="CC109" s="883"/>
      <c r="CD109" s="883"/>
      <c r="CE109" s="884"/>
      <c r="CF109" s="903" t="s">
        <v>410</v>
      </c>
      <c r="CG109" s="903"/>
      <c r="CH109" s="903"/>
      <c r="CI109" s="903"/>
      <c r="CJ109" s="903"/>
      <c r="CK109" s="882"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408</v>
      </c>
      <c r="DH109" s="883"/>
      <c r="DI109" s="883"/>
      <c r="DJ109" s="883"/>
      <c r="DK109" s="884"/>
      <c r="DL109" s="882" t="s">
        <v>409</v>
      </c>
      <c r="DM109" s="883"/>
      <c r="DN109" s="883"/>
      <c r="DO109" s="883"/>
      <c r="DP109" s="884"/>
      <c r="DQ109" s="882" t="s">
        <v>294</v>
      </c>
      <c r="DR109" s="883"/>
      <c r="DS109" s="883"/>
      <c r="DT109" s="883"/>
      <c r="DU109" s="884"/>
      <c r="DV109" s="882" t="s">
        <v>410</v>
      </c>
      <c r="DW109" s="883"/>
      <c r="DX109" s="883"/>
      <c r="DY109" s="883"/>
      <c r="DZ109" s="885"/>
    </row>
    <row r="110" spans="1:131" s="212" customFormat="1" ht="26.25" customHeight="1" x14ac:dyDescent="0.15">
      <c r="A110" s="886" t="s">
        <v>412</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1674881</v>
      </c>
      <c r="AB110" s="890"/>
      <c r="AC110" s="890"/>
      <c r="AD110" s="890"/>
      <c r="AE110" s="891"/>
      <c r="AF110" s="892">
        <v>1770383</v>
      </c>
      <c r="AG110" s="890"/>
      <c r="AH110" s="890"/>
      <c r="AI110" s="890"/>
      <c r="AJ110" s="891"/>
      <c r="AK110" s="892">
        <v>1774132</v>
      </c>
      <c r="AL110" s="890"/>
      <c r="AM110" s="890"/>
      <c r="AN110" s="890"/>
      <c r="AO110" s="891"/>
      <c r="AP110" s="893">
        <v>22.2</v>
      </c>
      <c r="AQ110" s="894"/>
      <c r="AR110" s="894"/>
      <c r="AS110" s="894"/>
      <c r="AT110" s="895"/>
      <c r="AU110" s="896" t="s">
        <v>69</v>
      </c>
      <c r="AV110" s="897"/>
      <c r="AW110" s="897"/>
      <c r="AX110" s="897"/>
      <c r="AY110" s="897"/>
      <c r="AZ110" s="919" t="s">
        <v>413</v>
      </c>
      <c r="BA110" s="887"/>
      <c r="BB110" s="887"/>
      <c r="BC110" s="887"/>
      <c r="BD110" s="887"/>
      <c r="BE110" s="887"/>
      <c r="BF110" s="887"/>
      <c r="BG110" s="887"/>
      <c r="BH110" s="887"/>
      <c r="BI110" s="887"/>
      <c r="BJ110" s="887"/>
      <c r="BK110" s="887"/>
      <c r="BL110" s="887"/>
      <c r="BM110" s="887"/>
      <c r="BN110" s="887"/>
      <c r="BO110" s="887"/>
      <c r="BP110" s="888"/>
      <c r="BQ110" s="920">
        <v>21762886</v>
      </c>
      <c r="BR110" s="921"/>
      <c r="BS110" s="921"/>
      <c r="BT110" s="921"/>
      <c r="BU110" s="921"/>
      <c r="BV110" s="921">
        <v>21201545</v>
      </c>
      <c r="BW110" s="921"/>
      <c r="BX110" s="921"/>
      <c r="BY110" s="921"/>
      <c r="BZ110" s="921"/>
      <c r="CA110" s="921">
        <v>20234022</v>
      </c>
      <c r="CB110" s="921"/>
      <c r="CC110" s="921"/>
      <c r="CD110" s="921"/>
      <c r="CE110" s="921"/>
      <c r="CF110" s="934">
        <v>252.8</v>
      </c>
      <c r="CG110" s="935"/>
      <c r="CH110" s="935"/>
      <c r="CI110" s="935"/>
      <c r="CJ110" s="935"/>
      <c r="CK110" s="936" t="s">
        <v>414</v>
      </c>
      <c r="CL110" s="937"/>
      <c r="CM110" s="919" t="s">
        <v>415</v>
      </c>
      <c r="CN110" s="887"/>
      <c r="CO110" s="887"/>
      <c r="CP110" s="887"/>
      <c r="CQ110" s="887"/>
      <c r="CR110" s="887"/>
      <c r="CS110" s="887"/>
      <c r="CT110" s="887"/>
      <c r="CU110" s="887"/>
      <c r="CV110" s="887"/>
      <c r="CW110" s="887"/>
      <c r="CX110" s="887"/>
      <c r="CY110" s="887"/>
      <c r="CZ110" s="887"/>
      <c r="DA110" s="887"/>
      <c r="DB110" s="887"/>
      <c r="DC110" s="887"/>
      <c r="DD110" s="887"/>
      <c r="DE110" s="887"/>
      <c r="DF110" s="888"/>
      <c r="DG110" s="920" t="s">
        <v>122</v>
      </c>
      <c r="DH110" s="921"/>
      <c r="DI110" s="921"/>
      <c r="DJ110" s="921"/>
      <c r="DK110" s="921"/>
      <c r="DL110" s="921" t="s">
        <v>122</v>
      </c>
      <c r="DM110" s="921"/>
      <c r="DN110" s="921"/>
      <c r="DO110" s="921"/>
      <c r="DP110" s="921"/>
      <c r="DQ110" s="921" t="s">
        <v>122</v>
      </c>
      <c r="DR110" s="921"/>
      <c r="DS110" s="921"/>
      <c r="DT110" s="921"/>
      <c r="DU110" s="921"/>
      <c r="DV110" s="922" t="s">
        <v>122</v>
      </c>
      <c r="DW110" s="922"/>
      <c r="DX110" s="922"/>
      <c r="DY110" s="922"/>
      <c r="DZ110" s="923"/>
    </row>
    <row r="111" spans="1:131" s="212" customFormat="1" ht="26.25" customHeight="1" x14ac:dyDescent="0.15">
      <c r="A111" s="924" t="s">
        <v>416</v>
      </c>
      <c r="B111" s="925"/>
      <c r="C111" s="925"/>
      <c r="D111" s="925"/>
      <c r="E111" s="925"/>
      <c r="F111" s="925"/>
      <c r="G111" s="925"/>
      <c r="H111" s="925"/>
      <c r="I111" s="925"/>
      <c r="J111" s="925"/>
      <c r="K111" s="925"/>
      <c r="L111" s="925"/>
      <c r="M111" s="925"/>
      <c r="N111" s="925"/>
      <c r="O111" s="925"/>
      <c r="P111" s="925"/>
      <c r="Q111" s="925"/>
      <c r="R111" s="925"/>
      <c r="S111" s="925"/>
      <c r="T111" s="925"/>
      <c r="U111" s="925"/>
      <c r="V111" s="925"/>
      <c r="W111" s="925"/>
      <c r="X111" s="925"/>
      <c r="Y111" s="925"/>
      <c r="Z111" s="926"/>
      <c r="AA111" s="927" t="s">
        <v>122</v>
      </c>
      <c r="AB111" s="928"/>
      <c r="AC111" s="928"/>
      <c r="AD111" s="928"/>
      <c r="AE111" s="929"/>
      <c r="AF111" s="930" t="s">
        <v>122</v>
      </c>
      <c r="AG111" s="928"/>
      <c r="AH111" s="928"/>
      <c r="AI111" s="928"/>
      <c r="AJ111" s="929"/>
      <c r="AK111" s="930" t="s">
        <v>122</v>
      </c>
      <c r="AL111" s="928"/>
      <c r="AM111" s="928"/>
      <c r="AN111" s="928"/>
      <c r="AO111" s="929"/>
      <c r="AP111" s="931" t="s">
        <v>122</v>
      </c>
      <c r="AQ111" s="932"/>
      <c r="AR111" s="932"/>
      <c r="AS111" s="932"/>
      <c r="AT111" s="933"/>
      <c r="AU111" s="898"/>
      <c r="AV111" s="899"/>
      <c r="AW111" s="899"/>
      <c r="AX111" s="899"/>
      <c r="AY111" s="899"/>
      <c r="AZ111" s="912" t="s">
        <v>417</v>
      </c>
      <c r="BA111" s="913"/>
      <c r="BB111" s="913"/>
      <c r="BC111" s="913"/>
      <c r="BD111" s="913"/>
      <c r="BE111" s="913"/>
      <c r="BF111" s="913"/>
      <c r="BG111" s="913"/>
      <c r="BH111" s="913"/>
      <c r="BI111" s="913"/>
      <c r="BJ111" s="913"/>
      <c r="BK111" s="913"/>
      <c r="BL111" s="913"/>
      <c r="BM111" s="913"/>
      <c r="BN111" s="913"/>
      <c r="BO111" s="913"/>
      <c r="BP111" s="914"/>
      <c r="BQ111" s="915" t="s">
        <v>122</v>
      </c>
      <c r="BR111" s="916"/>
      <c r="BS111" s="916"/>
      <c r="BT111" s="916"/>
      <c r="BU111" s="916"/>
      <c r="BV111" s="916" t="s">
        <v>122</v>
      </c>
      <c r="BW111" s="916"/>
      <c r="BX111" s="916"/>
      <c r="BY111" s="916"/>
      <c r="BZ111" s="916"/>
      <c r="CA111" s="916" t="s">
        <v>122</v>
      </c>
      <c r="CB111" s="916"/>
      <c r="CC111" s="916"/>
      <c r="CD111" s="916"/>
      <c r="CE111" s="916"/>
      <c r="CF111" s="910" t="s">
        <v>122</v>
      </c>
      <c r="CG111" s="911"/>
      <c r="CH111" s="911"/>
      <c r="CI111" s="911"/>
      <c r="CJ111" s="911"/>
      <c r="CK111" s="938"/>
      <c r="CL111" s="939"/>
      <c r="CM111" s="912" t="s">
        <v>418</v>
      </c>
      <c r="CN111" s="913"/>
      <c r="CO111" s="913"/>
      <c r="CP111" s="913"/>
      <c r="CQ111" s="913"/>
      <c r="CR111" s="913"/>
      <c r="CS111" s="913"/>
      <c r="CT111" s="913"/>
      <c r="CU111" s="913"/>
      <c r="CV111" s="913"/>
      <c r="CW111" s="913"/>
      <c r="CX111" s="913"/>
      <c r="CY111" s="913"/>
      <c r="CZ111" s="913"/>
      <c r="DA111" s="913"/>
      <c r="DB111" s="913"/>
      <c r="DC111" s="913"/>
      <c r="DD111" s="913"/>
      <c r="DE111" s="913"/>
      <c r="DF111" s="914"/>
      <c r="DG111" s="915" t="s">
        <v>122</v>
      </c>
      <c r="DH111" s="916"/>
      <c r="DI111" s="916"/>
      <c r="DJ111" s="916"/>
      <c r="DK111" s="916"/>
      <c r="DL111" s="916" t="s">
        <v>122</v>
      </c>
      <c r="DM111" s="916"/>
      <c r="DN111" s="916"/>
      <c r="DO111" s="916"/>
      <c r="DP111" s="916"/>
      <c r="DQ111" s="916" t="s">
        <v>122</v>
      </c>
      <c r="DR111" s="916"/>
      <c r="DS111" s="916"/>
      <c r="DT111" s="916"/>
      <c r="DU111" s="916"/>
      <c r="DV111" s="917" t="s">
        <v>122</v>
      </c>
      <c r="DW111" s="917"/>
      <c r="DX111" s="917"/>
      <c r="DY111" s="917"/>
      <c r="DZ111" s="918"/>
    </row>
    <row r="112" spans="1:131" s="212" customFormat="1" ht="26.25" customHeight="1" x14ac:dyDescent="0.15">
      <c r="A112" s="942" t="s">
        <v>419</v>
      </c>
      <c r="B112" s="943"/>
      <c r="C112" s="913" t="s">
        <v>420</v>
      </c>
      <c r="D112" s="913"/>
      <c r="E112" s="913"/>
      <c r="F112" s="913"/>
      <c r="G112" s="913"/>
      <c r="H112" s="913"/>
      <c r="I112" s="913"/>
      <c r="J112" s="913"/>
      <c r="K112" s="913"/>
      <c r="L112" s="913"/>
      <c r="M112" s="913"/>
      <c r="N112" s="913"/>
      <c r="O112" s="913"/>
      <c r="P112" s="913"/>
      <c r="Q112" s="913"/>
      <c r="R112" s="913"/>
      <c r="S112" s="913"/>
      <c r="T112" s="913"/>
      <c r="U112" s="913"/>
      <c r="V112" s="913"/>
      <c r="W112" s="913"/>
      <c r="X112" s="913"/>
      <c r="Y112" s="913"/>
      <c r="Z112" s="914"/>
      <c r="AA112" s="948" t="s">
        <v>122</v>
      </c>
      <c r="AB112" s="949"/>
      <c r="AC112" s="949"/>
      <c r="AD112" s="949"/>
      <c r="AE112" s="950"/>
      <c r="AF112" s="951" t="s">
        <v>122</v>
      </c>
      <c r="AG112" s="949"/>
      <c r="AH112" s="949"/>
      <c r="AI112" s="949"/>
      <c r="AJ112" s="950"/>
      <c r="AK112" s="951" t="s">
        <v>122</v>
      </c>
      <c r="AL112" s="949"/>
      <c r="AM112" s="949"/>
      <c r="AN112" s="949"/>
      <c r="AO112" s="950"/>
      <c r="AP112" s="952" t="s">
        <v>122</v>
      </c>
      <c r="AQ112" s="953"/>
      <c r="AR112" s="953"/>
      <c r="AS112" s="953"/>
      <c r="AT112" s="954"/>
      <c r="AU112" s="898"/>
      <c r="AV112" s="899"/>
      <c r="AW112" s="899"/>
      <c r="AX112" s="899"/>
      <c r="AY112" s="899"/>
      <c r="AZ112" s="912" t="s">
        <v>421</v>
      </c>
      <c r="BA112" s="913"/>
      <c r="BB112" s="913"/>
      <c r="BC112" s="913"/>
      <c r="BD112" s="913"/>
      <c r="BE112" s="913"/>
      <c r="BF112" s="913"/>
      <c r="BG112" s="913"/>
      <c r="BH112" s="913"/>
      <c r="BI112" s="913"/>
      <c r="BJ112" s="913"/>
      <c r="BK112" s="913"/>
      <c r="BL112" s="913"/>
      <c r="BM112" s="913"/>
      <c r="BN112" s="913"/>
      <c r="BO112" s="913"/>
      <c r="BP112" s="914"/>
      <c r="BQ112" s="915">
        <v>4058263</v>
      </c>
      <c r="BR112" s="916"/>
      <c r="BS112" s="916"/>
      <c r="BT112" s="916"/>
      <c r="BU112" s="916"/>
      <c r="BV112" s="916">
        <v>4154937</v>
      </c>
      <c r="BW112" s="916"/>
      <c r="BX112" s="916"/>
      <c r="BY112" s="916"/>
      <c r="BZ112" s="916"/>
      <c r="CA112" s="916">
        <v>4131768</v>
      </c>
      <c r="CB112" s="916"/>
      <c r="CC112" s="916"/>
      <c r="CD112" s="916"/>
      <c r="CE112" s="916"/>
      <c r="CF112" s="910">
        <v>51.6</v>
      </c>
      <c r="CG112" s="911"/>
      <c r="CH112" s="911"/>
      <c r="CI112" s="911"/>
      <c r="CJ112" s="911"/>
      <c r="CK112" s="938"/>
      <c r="CL112" s="939"/>
      <c r="CM112" s="912" t="s">
        <v>422</v>
      </c>
      <c r="CN112" s="913"/>
      <c r="CO112" s="913"/>
      <c r="CP112" s="913"/>
      <c r="CQ112" s="913"/>
      <c r="CR112" s="913"/>
      <c r="CS112" s="913"/>
      <c r="CT112" s="913"/>
      <c r="CU112" s="913"/>
      <c r="CV112" s="913"/>
      <c r="CW112" s="913"/>
      <c r="CX112" s="913"/>
      <c r="CY112" s="913"/>
      <c r="CZ112" s="913"/>
      <c r="DA112" s="913"/>
      <c r="DB112" s="913"/>
      <c r="DC112" s="913"/>
      <c r="DD112" s="913"/>
      <c r="DE112" s="913"/>
      <c r="DF112" s="914"/>
      <c r="DG112" s="915" t="s">
        <v>122</v>
      </c>
      <c r="DH112" s="916"/>
      <c r="DI112" s="916"/>
      <c r="DJ112" s="916"/>
      <c r="DK112" s="916"/>
      <c r="DL112" s="916" t="s">
        <v>122</v>
      </c>
      <c r="DM112" s="916"/>
      <c r="DN112" s="916"/>
      <c r="DO112" s="916"/>
      <c r="DP112" s="916"/>
      <c r="DQ112" s="916" t="s">
        <v>122</v>
      </c>
      <c r="DR112" s="916"/>
      <c r="DS112" s="916"/>
      <c r="DT112" s="916"/>
      <c r="DU112" s="916"/>
      <c r="DV112" s="917" t="s">
        <v>122</v>
      </c>
      <c r="DW112" s="917"/>
      <c r="DX112" s="917"/>
      <c r="DY112" s="917"/>
      <c r="DZ112" s="918"/>
    </row>
    <row r="113" spans="1:130" s="212" customFormat="1" ht="26.25" customHeight="1" x14ac:dyDescent="0.15">
      <c r="A113" s="944"/>
      <c r="B113" s="945"/>
      <c r="C113" s="913" t="s">
        <v>423</v>
      </c>
      <c r="D113" s="913"/>
      <c r="E113" s="913"/>
      <c r="F113" s="913"/>
      <c r="G113" s="913"/>
      <c r="H113" s="913"/>
      <c r="I113" s="913"/>
      <c r="J113" s="913"/>
      <c r="K113" s="913"/>
      <c r="L113" s="913"/>
      <c r="M113" s="913"/>
      <c r="N113" s="913"/>
      <c r="O113" s="913"/>
      <c r="P113" s="913"/>
      <c r="Q113" s="913"/>
      <c r="R113" s="913"/>
      <c r="S113" s="913"/>
      <c r="T113" s="913"/>
      <c r="U113" s="913"/>
      <c r="V113" s="913"/>
      <c r="W113" s="913"/>
      <c r="X113" s="913"/>
      <c r="Y113" s="913"/>
      <c r="Z113" s="914"/>
      <c r="AA113" s="927">
        <v>227998</v>
      </c>
      <c r="AB113" s="928"/>
      <c r="AC113" s="928"/>
      <c r="AD113" s="928"/>
      <c r="AE113" s="929"/>
      <c r="AF113" s="930">
        <v>228203</v>
      </c>
      <c r="AG113" s="928"/>
      <c r="AH113" s="928"/>
      <c r="AI113" s="928"/>
      <c r="AJ113" s="929"/>
      <c r="AK113" s="930">
        <v>242056</v>
      </c>
      <c r="AL113" s="928"/>
      <c r="AM113" s="928"/>
      <c r="AN113" s="928"/>
      <c r="AO113" s="929"/>
      <c r="AP113" s="931">
        <v>3</v>
      </c>
      <c r="AQ113" s="932"/>
      <c r="AR113" s="932"/>
      <c r="AS113" s="932"/>
      <c r="AT113" s="933"/>
      <c r="AU113" s="898"/>
      <c r="AV113" s="899"/>
      <c r="AW113" s="899"/>
      <c r="AX113" s="899"/>
      <c r="AY113" s="899"/>
      <c r="AZ113" s="912" t="s">
        <v>424</v>
      </c>
      <c r="BA113" s="913"/>
      <c r="BB113" s="913"/>
      <c r="BC113" s="913"/>
      <c r="BD113" s="913"/>
      <c r="BE113" s="913"/>
      <c r="BF113" s="913"/>
      <c r="BG113" s="913"/>
      <c r="BH113" s="913"/>
      <c r="BI113" s="913"/>
      <c r="BJ113" s="913"/>
      <c r="BK113" s="913"/>
      <c r="BL113" s="913"/>
      <c r="BM113" s="913"/>
      <c r="BN113" s="913"/>
      <c r="BO113" s="913"/>
      <c r="BP113" s="914"/>
      <c r="BQ113" s="915">
        <v>6284</v>
      </c>
      <c r="BR113" s="916"/>
      <c r="BS113" s="916"/>
      <c r="BT113" s="916"/>
      <c r="BU113" s="916"/>
      <c r="BV113" s="916">
        <v>8846</v>
      </c>
      <c r="BW113" s="916"/>
      <c r="BX113" s="916"/>
      <c r="BY113" s="916"/>
      <c r="BZ113" s="916"/>
      <c r="CA113" s="916">
        <v>10349</v>
      </c>
      <c r="CB113" s="916"/>
      <c r="CC113" s="916"/>
      <c r="CD113" s="916"/>
      <c r="CE113" s="916"/>
      <c r="CF113" s="910">
        <v>0.1</v>
      </c>
      <c r="CG113" s="911"/>
      <c r="CH113" s="911"/>
      <c r="CI113" s="911"/>
      <c r="CJ113" s="911"/>
      <c r="CK113" s="938"/>
      <c r="CL113" s="939"/>
      <c r="CM113" s="912" t="s">
        <v>425</v>
      </c>
      <c r="CN113" s="913"/>
      <c r="CO113" s="913"/>
      <c r="CP113" s="913"/>
      <c r="CQ113" s="913"/>
      <c r="CR113" s="913"/>
      <c r="CS113" s="913"/>
      <c r="CT113" s="913"/>
      <c r="CU113" s="913"/>
      <c r="CV113" s="913"/>
      <c r="CW113" s="913"/>
      <c r="CX113" s="913"/>
      <c r="CY113" s="913"/>
      <c r="CZ113" s="913"/>
      <c r="DA113" s="913"/>
      <c r="DB113" s="913"/>
      <c r="DC113" s="913"/>
      <c r="DD113" s="913"/>
      <c r="DE113" s="913"/>
      <c r="DF113" s="914"/>
      <c r="DG113" s="948" t="s">
        <v>122</v>
      </c>
      <c r="DH113" s="949"/>
      <c r="DI113" s="949"/>
      <c r="DJ113" s="949"/>
      <c r="DK113" s="950"/>
      <c r="DL113" s="951" t="s">
        <v>122</v>
      </c>
      <c r="DM113" s="949"/>
      <c r="DN113" s="949"/>
      <c r="DO113" s="949"/>
      <c r="DP113" s="950"/>
      <c r="DQ113" s="951" t="s">
        <v>122</v>
      </c>
      <c r="DR113" s="949"/>
      <c r="DS113" s="949"/>
      <c r="DT113" s="949"/>
      <c r="DU113" s="950"/>
      <c r="DV113" s="952" t="s">
        <v>122</v>
      </c>
      <c r="DW113" s="953"/>
      <c r="DX113" s="953"/>
      <c r="DY113" s="953"/>
      <c r="DZ113" s="954"/>
    </row>
    <row r="114" spans="1:130" s="212" customFormat="1" ht="26.25" customHeight="1" x14ac:dyDescent="0.15">
      <c r="A114" s="944"/>
      <c r="B114" s="945"/>
      <c r="C114" s="913" t="s">
        <v>426</v>
      </c>
      <c r="D114" s="913"/>
      <c r="E114" s="913"/>
      <c r="F114" s="913"/>
      <c r="G114" s="913"/>
      <c r="H114" s="913"/>
      <c r="I114" s="913"/>
      <c r="J114" s="913"/>
      <c r="K114" s="913"/>
      <c r="L114" s="913"/>
      <c r="M114" s="913"/>
      <c r="N114" s="913"/>
      <c r="O114" s="913"/>
      <c r="P114" s="913"/>
      <c r="Q114" s="913"/>
      <c r="R114" s="913"/>
      <c r="S114" s="913"/>
      <c r="T114" s="913"/>
      <c r="U114" s="913"/>
      <c r="V114" s="913"/>
      <c r="W114" s="913"/>
      <c r="X114" s="913"/>
      <c r="Y114" s="913"/>
      <c r="Z114" s="914"/>
      <c r="AA114" s="948">
        <v>5103</v>
      </c>
      <c r="AB114" s="949"/>
      <c r="AC114" s="949"/>
      <c r="AD114" s="949"/>
      <c r="AE114" s="950"/>
      <c r="AF114" s="951">
        <v>2022</v>
      </c>
      <c r="AG114" s="949"/>
      <c r="AH114" s="949"/>
      <c r="AI114" s="949"/>
      <c r="AJ114" s="950"/>
      <c r="AK114" s="951">
        <v>2082</v>
      </c>
      <c r="AL114" s="949"/>
      <c r="AM114" s="949"/>
      <c r="AN114" s="949"/>
      <c r="AO114" s="950"/>
      <c r="AP114" s="952">
        <v>0</v>
      </c>
      <c r="AQ114" s="953"/>
      <c r="AR114" s="953"/>
      <c r="AS114" s="953"/>
      <c r="AT114" s="954"/>
      <c r="AU114" s="898"/>
      <c r="AV114" s="899"/>
      <c r="AW114" s="899"/>
      <c r="AX114" s="899"/>
      <c r="AY114" s="899"/>
      <c r="AZ114" s="912" t="s">
        <v>427</v>
      </c>
      <c r="BA114" s="913"/>
      <c r="BB114" s="913"/>
      <c r="BC114" s="913"/>
      <c r="BD114" s="913"/>
      <c r="BE114" s="913"/>
      <c r="BF114" s="913"/>
      <c r="BG114" s="913"/>
      <c r="BH114" s="913"/>
      <c r="BI114" s="913"/>
      <c r="BJ114" s="913"/>
      <c r="BK114" s="913"/>
      <c r="BL114" s="913"/>
      <c r="BM114" s="913"/>
      <c r="BN114" s="913"/>
      <c r="BO114" s="913"/>
      <c r="BP114" s="914"/>
      <c r="BQ114" s="915">
        <v>1975648</v>
      </c>
      <c r="BR114" s="916"/>
      <c r="BS114" s="916"/>
      <c r="BT114" s="916"/>
      <c r="BU114" s="916"/>
      <c r="BV114" s="916">
        <v>1940063</v>
      </c>
      <c r="BW114" s="916"/>
      <c r="BX114" s="916"/>
      <c r="BY114" s="916"/>
      <c r="BZ114" s="916"/>
      <c r="CA114" s="916">
        <v>1937405</v>
      </c>
      <c r="CB114" s="916"/>
      <c r="CC114" s="916"/>
      <c r="CD114" s="916"/>
      <c r="CE114" s="916"/>
      <c r="CF114" s="910">
        <v>24.2</v>
      </c>
      <c r="CG114" s="911"/>
      <c r="CH114" s="911"/>
      <c r="CI114" s="911"/>
      <c r="CJ114" s="911"/>
      <c r="CK114" s="938"/>
      <c r="CL114" s="939"/>
      <c r="CM114" s="912" t="s">
        <v>428</v>
      </c>
      <c r="CN114" s="913"/>
      <c r="CO114" s="913"/>
      <c r="CP114" s="913"/>
      <c r="CQ114" s="913"/>
      <c r="CR114" s="913"/>
      <c r="CS114" s="913"/>
      <c r="CT114" s="913"/>
      <c r="CU114" s="913"/>
      <c r="CV114" s="913"/>
      <c r="CW114" s="913"/>
      <c r="CX114" s="913"/>
      <c r="CY114" s="913"/>
      <c r="CZ114" s="913"/>
      <c r="DA114" s="913"/>
      <c r="DB114" s="913"/>
      <c r="DC114" s="913"/>
      <c r="DD114" s="913"/>
      <c r="DE114" s="913"/>
      <c r="DF114" s="914"/>
      <c r="DG114" s="948" t="s">
        <v>122</v>
      </c>
      <c r="DH114" s="949"/>
      <c r="DI114" s="949"/>
      <c r="DJ114" s="949"/>
      <c r="DK114" s="950"/>
      <c r="DL114" s="951" t="s">
        <v>122</v>
      </c>
      <c r="DM114" s="949"/>
      <c r="DN114" s="949"/>
      <c r="DO114" s="949"/>
      <c r="DP114" s="950"/>
      <c r="DQ114" s="951" t="s">
        <v>122</v>
      </c>
      <c r="DR114" s="949"/>
      <c r="DS114" s="949"/>
      <c r="DT114" s="949"/>
      <c r="DU114" s="950"/>
      <c r="DV114" s="952" t="s">
        <v>122</v>
      </c>
      <c r="DW114" s="953"/>
      <c r="DX114" s="953"/>
      <c r="DY114" s="953"/>
      <c r="DZ114" s="954"/>
    </row>
    <row r="115" spans="1:130" s="212" customFormat="1" ht="26.25" customHeight="1" x14ac:dyDescent="0.15">
      <c r="A115" s="944"/>
      <c r="B115" s="945"/>
      <c r="C115" s="913" t="s">
        <v>429</v>
      </c>
      <c r="D115" s="913"/>
      <c r="E115" s="913"/>
      <c r="F115" s="913"/>
      <c r="G115" s="913"/>
      <c r="H115" s="913"/>
      <c r="I115" s="913"/>
      <c r="J115" s="913"/>
      <c r="K115" s="913"/>
      <c r="L115" s="913"/>
      <c r="M115" s="913"/>
      <c r="N115" s="913"/>
      <c r="O115" s="913"/>
      <c r="P115" s="913"/>
      <c r="Q115" s="913"/>
      <c r="R115" s="913"/>
      <c r="S115" s="913"/>
      <c r="T115" s="913"/>
      <c r="U115" s="913"/>
      <c r="V115" s="913"/>
      <c r="W115" s="913"/>
      <c r="X115" s="913"/>
      <c r="Y115" s="913"/>
      <c r="Z115" s="914"/>
      <c r="AA115" s="927" t="s">
        <v>122</v>
      </c>
      <c r="AB115" s="928"/>
      <c r="AC115" s="928"/>
      <c r="AD115" s="928"/>
      <c r="AE115" s="929"/>
      <c r="AF115" s="930" t="s">
        <v>122</v>
      </c>
      <c r="AG115" s="928"/>
      <c r="AH115" s="928"/>
      <c r="AI115" s="928"/>
      <c r="AJ115" s="929"/>
      <c r="AK115" s="930" t="s">
        <v>122</v>
      </c>
      <c r="AL115" s="928"/>
      <c r="AM115" s="928"/>
      <c r="AN115" s="928"/>
      <c r="AO115" s="929"/>
      <c r="AP115" s="931" t="s">
        <v>122</v>
      </c>
      <c r="AQ115" s="932"/>
      <c r="AR115" s="932"/>
      <c r="AS115" s="932"/>
      <c r="AT115" s="933"/>
      <c r="AU115" s="898"/>
      <c r="AV115" s="899"/>
      <c r="AW115" s="899"/>
      <c r="AX115" s="899"/>
      <c r="AY115" s="899"/>
      <c r="AZ115" s="912" t="s">
        <v>430</v>
      </c>
      <c r="BA115" s="913"/>
      <c r="BB115" s="913"/>
      <c r="BC115" s="913"/>
      <c r="BD115" s="913"/>
      <c r="BE115" s="913"/>
      <c r="BF115" s="913"/>
      <c r="BG115" s="913"/>
      <c r="BH115" s="913"/>
      <c r="BI115" s="913"/>
      <c r="BJ115" s="913"/>
      <c r="BK115" s="913"/>
      <c r="BL115" s="913"/>
      <c r="BM115" s="913"/>
      <c r="BN115" s="913"/>
      <c r="BO115" s="913"/>
      <c r="BP115" s="914"/>
      <c r="BQ115" s="915" t="s">
        <v>122</v>
      </c>
      <c r="BR115" s="916"/>
      <c r="BS115" s="916"/>
      <c r="BT115" s="916"/>
      <c r="BU115" s="916"/>
      <c r="BV115" s="916" t="s">
        <v>122</v>
      </c>
      <c r="BW115" s="916"/>
      <c r="BX115" s="916"/>
      <c r="BY115" s="916"/>
      <c r="BZ115" s="916"/>
      <c r="CA115" s="916" t="s">
        <v>122</v>
      </c>
      <c r="CB115" s="916"/>
      <c r="CC115" s="916"/>
      <c r="CD115" s="916"/>
      <c r="CE115" s="916"/>
      <c r="CF115" s="910" t="s">
        <v>122</v>
      </c>
      <c r="CG115" s="911"/>
      <c r="CH115" s="911"/>
      <c r="CI115" s="911"/>
      <c r="CJ115" s="911"/>
      <c r="CK115" s="938"/>
      <c r="CL115" s="939"/>
      <c r="CM115" s="912" t="s">
        <v>431</v>
      </c>
      <c r="CN115" s="913"/>
      <c r="CO115" s="913"/>
      <c r="CP115" s="913"/>
      <c r="CQ115" s="913"/>
      <c r="CR115" s="913"/>
      <c r="CS115" s="913"/>
      <c r="CT115" s="913"/>
      <c r="CU115" s="913"/>
      <c r="CV115" s="913"/>
      <c r="CW115" s="913"/>
      <c r="CX115" s="913"/>
      <c r="CY115" s="913"/>
      <c r="CZ115" s="913"/>
      <c r="DA115" s="913"/>
      <c r="DB115" s="913"/>
      <c r="DC115" s="913"/>
      <c r="DD115" s="913"/>
      <c r="DE115" s="913"/>
      <c r="DF115" s="914"/>
      <c r="DG115" s="948" t="s">
        <v>122</v>
      </c>
      <c r="DH115" s="949"/>
      <c r="DI115" s="949"/>
      <c r="DJ115" s="949"/>
      <c r="DK115" s="950"/>
      <c r="DL115" s="951" t="s">
        <v>122</v>
      </c>
      <c r="DM115" s="949"/>
      <c r="DN115" s="949"/>
      <c r="DO115" s="949"/>
      <c r="DP115" s="950"/>
      <c r="DQ115" s="951" t="s">
        <v>122</v>
      </c>
      <c r="DR115" s="949"/>
      <c r="DS115" s="949"/>
      <c r="DT115" s="949"/>
      <c r="DU115" s="950"/>
      <c r="DV115" s="952" t="s">
        <v>122</v>
      </c>
      <c r="DW115" s="953"/>
      <c r="DX115" s="953"/>
      <c r="DY115" s="953"/>
      <c r="DZ115" s="954"/>
    </row>
    <row r="116" spans="1:130" s="212" customFormat="1" ht="26.25" customHeight="1" x14ac:dyDescent="0.15">
      <c r="A116" s="946"/>
      <c r="B116" s="947"/>
      <c r="C116" s="955" t="s">
        <v>432</v>
      </c>
      <c r="D116" s="955"/>
      <c r="E116" s="955"/>
      <c r="F116" s="955"/>
      <c r="G116" s="955"/>
      <c r="H116" s="955"/>
      <c r="I116" s="955"/>
      <c r="J116" s="955"/>
      <c r="K116" s="955"/>
      <c r="L116" s="955"/>
      <c r="M116" s="955"/>
      <c r="N116" s="955"/>
      <c r="O116" s="955"/>
      <c r="P116" s="955"/>
      <c r="Q116" s="955"/>
      <c r="R116" s="955"/>
      <c r="S116" s="955"/>
      <c r="T116" s="955"/>
      <c r="U116" s="955"/>
      <c r="V116" s="955"/>
      <c r="W116" s="955"/>
      <c r="X116" s="955"/>
      <c r="Y116" s="955"/>
      <c r="Z116" s="956"/>
      <c r="AA116" s="948" t="s">
        <v>122</v>
      </c>
      <c r="AB116" s="949"/>
      <c r="AC116" s="949"/>
      <c r="AD116" s="949"/>
      <c r="AE116" s="950"/>
      <c r="AF116" s="951" t="s">
        <v>122</v>
      </c>
      <c r="AG116" s="949"/>
      <c r="AH116" s="949"/>
      <c r="AI116" s="949"/>
      <c r="AJ116" s="950"/>
      <c r="AK116" s="951" t="s">
        <v>122</v>
      </c>
      <c r="AL116" s="949"/>
      <c r="AM116" s="949"/>
      <c r="AN116" s="949"/>
      <c r="AO116" s="950"/>
      <c r="AP116" s="952" t="s">
        <v>122</v>
      </c>
      <c r="AQ116" s="953"/>
      <c r="AR116" s="953"/>
      <c r="AS116" s="953"/>
      <c r="AT116" s="954"/>
      <c r="AU116" s="898"/>
      <c r="AV116" s="899"/>
      <c r="AW116" s="899"/>
      <c r="AX116" s="899"/>
      <c r="AY116" s="899"/>
      <c r="AZ116" s="957" t="s">
        <v>433</v>
      </c>
      <c r="BA116" s="958"/>
      <c r="BB116" s="958"/>
      <c r="BC116" s="958"/>
      <c r="BD116" s="958"/>
      <c r="BE116" s="958"/>
      <c r="BF116" s="958"/>
      <c r="BG116" s="958"/>
      <c r="BH116" s="958"/>
      <c r="BI116" s="958"/>
      <c r="BJ116" s="958"/>
      <c r="BK116" s="958"/>
      <c r="BL116" s="958"/>
      <c r="BM116" s="958"/>
      <c r="BN116" s="958"/>
      <c r="BO116" s="958"/>
      <c r="BP116" s="959"/>
      <c r="BQ116" s="915" t="s">
        <v>122</v>
      </c>
      <c r="BR116" s="916"/>
      <c r="BS116" s="916"/>
      <c r="BT116" s="916"/>
      <c r="BU116" s="916"/>
      <c r="BV116" s="916" t="s">
        <v>122</v>
      </c>
      <c r="BW116" s="916"/>
      <c r="BX116" s="916"/>
      <c r="BY116" s="916"/>
      <c r="BZ116" s="916"/>
      <c r="CA116" s="916" t="s">
        <v>122</v>
      </c>
      <c r="CB116" s="916"/>
      <c r="CC116" s="916"/>
      <c r="CD116" s="916"/>
      <c r="CE116" s="916"/>
      <c r="CF116" s="910" t="s">
        <v>122</v>
      </c>
      <c r="CG116" s="911"/>
      <c r="CH116" s="911"/>
      <c r="CI116" s="911"/>
      <c r="CJ116" s="911"/>
      <c r="CK116" s="938"/>
      <c r="CL116" s="939"/>
      <c r="CM116" s="912" t="s">
        <v>434</v>
      </c>
      <c r="CN116" s="913"/>
      <c r="CO116" s="913"/>
      <c r="CP116" s="913"/>
      <c r="CQ116" s="913"/>
      <c r="CR116" s="913"/>
      <c r="CS116" s="913"/>
      <c r="CT116" s="913"/>
      <c r="CU116" s="913"/>
      <c r="CV116" s="913"/>
      <c r="CW116" s="913"/>
      <c r="CX116" s="913"/>
      <c r="CY116" s="913"/>
      <c r="CZ116" s="913"/>
      <c r="DA116" s="913"/>
      <c r="DB116" s="913"/>
      <c r="DC116" s="913"/>
      <c r="DD116" s="913"/>
      <c r="DE116" s="913"/>
      <c r="DF116" s="914"/>
      <c r="DG116" s="948" t="s">
        <v>122</v>
      </c>
      <c r="DH116" s="949"/>
      <c r="DI116" s="949"/>
      <c r="DJ116" s="949"/>
      <c r="DK116" s="950"/>
      <c r="DL116" s="951" t="s">
        <v>122</v>
      </c>
      <c r="DM116" s="949"/>
      <c r="DN116" s="949"/>
      <c r="DO116" s="949"/>
      <c r="DP116" s="950"/>
      <c r="DQ116" s="951" t="s">
        <v>122</v>
      </c>
      <c r="DR116" s="949"/>
      <c r="DS116" s="949"/>
      <c r="DT116" s="949"/>
      <c r="DU116" s="950"/>
      <c r="DV116" s="952" t="s">
        <v>122</v>
      </c>
      <c r="DW116" s="953"/>
      <c r="DX116" s="953"/>
      <c r="DY116" s="953"/>
      <c r="DZ116" s="954"/>
    </row>
    <row r="117" spans="1:130" s="212" customFormat="1" ht="26.25" customHeight="1" x14ac:dyDescent="0.15">
      <c r="A117" s="90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67" t="s">
        <v>435</v>
      </c>
      <c r="Z117" s="884"/>
      <c r="AA117" s="968">
        <v>1907982</v>
      </c>
      <c r="AB117" s="969"/>
      <c r="AC117" s="969"/>
      <c r="AD117" s="969"/>
      <c r="AE117" s="970"/>
      <c r="AF117" s="971">
        <v>2000608</v>
      </c>
      <c r="AG117" s="969"/>
      <c r="AH117" s="969"/>
      <c r="AI117" s="969"/>
      <c r="AJ117" s="970"/>
      <c r="AK117" s="971">
        <v>2018270</v>
      </c>
      <c r="AL117" s="969"/>
      <c r="AM117" s="969"/>
      <c r="AN117" s="969"/>
      <c r="AO117" s="970"/>
      <c r="AP117" s="972"/>
      <c r="AQ117" s="973"/>
      <c r="AR117" s="973"/>
      <c r="AS117" s="973"/>
      <c r="AT117" s="974"/>
      <c r="AU117" s="898"/>
      <c r="AV117" s="899"/>
      <c r="AW117" s="899"/>
      <c r="AX117" s="899"/>
      <c r="AY117" s="899"/>
      <c r="AZ117" s="964" t="s">
        <v>436</v>
      </c>
      <c r="BA117" s="965"/>
      <c r="BB117" s="965"/>
      <c r="BC117" s="965"/>
      <c r="BD117" s="965"/>
      <c r="BE117" s="965"/>
      <c r="BF117" s="965"/>
      <c r="BG117" s="965"/>
      <c r="BH117" s="965"/>
      <c r="BI117" s="965"/>
      <c r="BJ117" s="965"/>
      <c r="BK117" s="965"/>
      <c r="BL117" s="965"/>
      <c r="BM117" s="965"/>
      <c r="BN117" s="965"/>
      <c r="BO117" s="965"/>
      <c r="BP117" s="966"/>
      <c r="BQ117" s="915" t="s">
        <v>122</v>
      </c>
      <c r="BR117" s="916"/>
      <c r="BS117" s="916"/>
      <c r="BT117" s="916"/>
      <c r="BU117" s="916"/>
      <c r="BV117" s="916" t="s">
        <v>122</v>
      </c>
      <c r="BW117" s="916"/>
      <c r="BX117" s="916"/>
      <c r="BY117" s="916"/>
      <c r="BZ117" s="916"/>
      <c r="CA117" s="916" t="s">
        <v>122</v>
      </c>
      <c r="CB117" s="916"/>
      <c r="CC117" s="916"/>
      <c r="CD117" s="916"/>
      <c r="CE117" s="916"/>
      <c r="CF117" s="910" t="s">
        <v>122</v>
      </c>
      <c r="CG117" s="911"/>
      <c r="CH117" s="911"/>
      <c r="CI117" s="911"/>
      <c r="CJ117" s="911"/>
      <c r="CK117" s="938"/>
      <c r="CL117" s="939"/>
      <c r="CM117" s="912" t="s">
        <v>437</v>
      </c>
      <c r="CN117" s="913"/>
      <c r="CO117" s="913"/>
      <c r="CP117" s="913"/>
      <c r="CQ117" s="913"/>
      <c r="CR117" s="913"/>
      <c r="CS117" s="913"/>
      <c r="CT117" s="913"/>
      <c r="CU117" s="913"/>
      <c r="CV117" s="913"/>
      <c r="CW117" s="913"/>
      <c r="CX117" s="913"/>
      <c r="CY117" s="913"/>
      <c r="CZ117" s="913"/>
      <c r="DA117" s="913"/>
      <c r="DB117" s="913"/>
      <c r="DC117" s="913"/>
      <c r="DD117" s="913"/>
      <c r="DE117" s="913"/>
      <c r="DF117" s="914"/>
      <c r="DG117" s="948" t="s">
        <v>122</v>
      </c>
      <c r="DH117" s="949"/>
      <c r="DI117" s="949"/>
      <c r="DJ117" s="949"/>
      <c r="DK117" s="950"/>
      <c r="DL117" s="951" t="s">
        <v>122</v>
      </c>
      <c r="DM117" s="949"/>
      <c r="DN117" s="949"/>
      <c r="DO117" s="949"/>
      <c r="DP117" s="950"/>
      <c r="DQ117" s="951" t="s">
        <v>122</v>
      </c>
      <c r="DR117" s="949"/>
      <c r="DS117" s="949"/>
      <c r="DT117" s="949"/>
      <c r="DU117" s="950"/>
      <c r="DV117" s="952" t="s">
        <v>122</v>
      </c>
      <c r="DW117" s="953"/>
      <c r="DX117" s="953"/>
      <c r="DY117" s="953"/>
      <c r="DZ117" s="954"/>
    </row>
    <row r="118" spans="1:130" s="212" customFormat="1" ht="26.25" customHeight="1" x14ac:dyDescent="0.15">
      <c r="A118" s="90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408</v>
      </c>
      <c r="AB118" s="883"/>
      <c r="AC118" s="883"/>
      <c r="AD118" s="883"/>
      <c r="AE118" s="884"/>
      <c r="AF118" s="882" t="s">
        <v>409</v>
      </c>
      <c r="AG118" s="883"/>
      <c r="AH118" s="883"/>
      <c r="AI118" s="883"/>
      <c r="AJ118" s="884"/>
      <c r="AK118" s="882" t="s">
        <v>294</v>
      </c>
      <c r="AL118" s="883"/>
      <c r="AM118" s="883"/>
      <c r="AN118" s="883"/>
      <c r="AO118" s="884"/>
      <c r="AP118" s="960" t="s">
        <v>410</v>
      </c>
      <c r="AQ118" s="961"/>
      <c r="AR118" s="961"/>
      <c r="AS118" s="961"/>
      <c r="AT118" s="962"/>
      <c r="AU118" s="898"/>
      <c r="AV118" s="899"/>
      <c r="AW118" s="899"/>
      <c r="AX118" s="899"/>
      <c r="AY118" s="899"/>
      <c r="AZ118" s="963" t="s">
        <v>438</v>
      </c>
      <c r="BA118" s="955"/>
      <c r="BB118" s="955"/>
      <c r="BC118" s="955"/>
      <c r="BD118" s="955"/>
      <c r="BE118" s="955"/>
      <c r="BF118" s="955"/>
      <c r="BG118" s="955"/>
      <c r="BH118" s="955"/>
      <c r="BI118" s="955"/>
      <c r="BJ118" s="955"/>
      <c r="BK118" s="955"/>
      <c r="BL118" s="955"/>
      <c r="BM118" s="955"/>
      <c r="BN118" s="955"/>
      <c r="BO118" s="955"/>
      <c r="BP118" s="956"/>
      <c r="BQ118" s="989" t="s">
        <v>122</v>
      </c>
      <c r="BR118" s="990"/>
      <c r="BS118" s="990"/>
      <c r="BT118" s="990"/>
      <c r="BU118" s="990"/>
      <c r="BV118" s="990" t="s">
        <v>122</v>
      </c>
      <c r="BW118" s="990"/>
      <c r="BX118" s="990"/>
      <c r="BY118" s="990"/>
      <c r="BZ118" s="990"/>
      <c r="CA118" s="990" t="s">
        <v>122</v>
      </c>
      <c r="CB118" s="990"/>
      <c r="CC118" s="990"/>
      <c r="CD118" s="990"/>
      <c r="CE118" s="990"/>
      <c r="CF118" s="910" t="s">
        <v>122</v>
      </c>
      <c r="CG118" s="911"/>
      <c r="CH118" s="911"/>
      <c r="CI118" s="911"/>
      <c r="CJ118" s="911"/>
      <c r="CK118" s="938"/>
      <c r="CL118" s="939"/>
      <c r="CM118" s="912" t="s">
        <v>439</v>
      </c>
      <c r="CN118" s="913"/>
      <c r="CO118" s="913"/>
      <c r="CP118" s="913"/>
      <c r="CQ118" s="913"/>
      <c r="CR118" s="913"/>
      <c r="CS118" s="913"/>
      <c r="CT118" s="913"/>
      <c r="CU118" s="913"/>
      <c r="CV118" s="913"/>
      <c r="CW118" s="913"/>
      <c r="CX118" s="913"/>
      <c r="CY118" s="913"/>
      <c r="CZ118" s="913"/>
      <c r="DA118" s="913"/>
      <c r="DB118" s="913"/>
      <c r="DC118" s="913"/>
      <c r="DD118" s="913"/>
      <c r="DE118" s="913"/>
      <c r="DF118" s="914"/>
      <c r="DG118" s="948" t="s">
        <v>122</v>
      </c>
      <c r="DH118" s="949"/>
      <c r="DI118" s="949"/>
      <c r="DJ118" s="949"/>
      <c r="DK118" s="950"/>
      <c r="DL118" s="951" t="s">
        <v>122</v>
      </c>
      <c r="DM118" s="949"/>
      <c r="DN118" s="949"/>
      <c r="DO118" s="949"/>
      <c r="DP118" s="950"/>
      <c r="DQ118" s="951" t="s">
        <v>122</v>
      </c>
      <c r="DR118" s="949"/>
      <c r="DS118" s="949"/>
      <c r="DT118" s="949"/>
      <c r="DU118" s="950"/>
      <c r="DV118" s="952" t="s">
        <v>122</v>
      </c>
      <c r="DW118" s="953"/>
      <c r="DX118" s="953"/>
      <c r="DY118" s="953"/>
      <c r="DZ118" s="954"/>
    </row>
    <row r="119" spans="1:130" s="212" customFormat="1" ht="26.25" customHeight="1" x14ac:dyDescent="0.15">
      <c r="A119" s="1046" t="s">
        <v>414</v>
      </c>
      <c r="B119" s="937"/>
      <c r="C119" s="919" t="s">
        <v>415</v>
      </c>
      <c r="D119" s="887"/>
      <c r="E119" s="887"/>
      <c r="F119" s="887"/>
      <c r="G119" s="887"/>
      <c r="H119" s="887"/>
      <c r="I119" s="887"/>
      <c r="J119" s="887"/>
      <c r="K119" s="887"/>
      <c r="L119" s="887"/>
      <c r="M119" s="887"/>
      <c r="N119" s="887"/>
      <c r="O119" s="887"/>
      <c r="P119" s="887"/>
      <c r="Q119" s="887"/>
      <c r="R119" s="887"/>
      <c r="S119" s="887"/>
      <c r="T119" s="887"/>
      <c r="U119" s="887"/>
      <c r="V119" s="887"/>
      <c r="W119" s="887"/>
      <c r="X119" s="887"/>
      <c r="Y119" s="887"/>
      <c r="Z119" s="888"/>
      <c r="AA119" s="889" t="s">
        <v>122</v>
      </c>
      <c r="AB119" s="890"/>
      <c r="AC119" s="890"/>
      <c r="AD119" s="890"/>
      <c r="AE119" s="891"/>
      <c r="AF119" s="892" t="s">
        <v>122</v>
      </c>
      <c r="AG119" s="890"/>
      <c r="AH119" s="890"/>
      <c r="AI119" s="890"/>
      <c r="AJ119" s="891"/>
      <c r="AK119" s="892" t="s">
        <v>122</v>
      </c>
      <c r="AL119" s="890"/>
      <c r="AM119" s="890"/>
      <c r="AN119" s="890"/>
      <c r="AO119" s="891"/>
      <c r="AP119" s="893" t="s">
        <v>122</v>
      </c>
      <c r="AQ119" s="894"/>
      <c r="AR119" s="894"/>
      <c r="AS119" s="894"/>
      <c r="AT119" s="895"/>
      <c r="AU119" s="900"/>
      <c r="AV119" s="901"/>
      <c r="AW119" s="901"/>
      <c r="AX119" s="901"/>
      <c r="AY119" s="901"/>
      <c r="AZ119" s="233" t="s">
        <v>177</v>
      </c>
      <c r="BA119" s="233"/>
      <c r="BB119" s="233"/>
      <c r="BC119" s="233"/>
      <c r="BD119" s="233"/>
      <c r="BE119" s="233"/>
      <c r="BF119" s="233"/>
      <c r="BG119" s="233"/>
      <c r="BH119" s="233"/>
      <c r="BI119" s="233"/>
      <c r="BJ119" s="233"/>
      <c r="BK119" s="233"/>
      <c r="BL119" s="233"/>
      <c r="BM119" s="233"/>
      <c r="BN119" s="233"/>
      <c r="BO119" s="967" t="s">
        <v>440</v>
      </c>
      <c r="BP119" s="995"/>
      <c r="BQ119" s="989">
        <v>27803081</v>
      </c>
      <c r="BR119" s="990"/>
      <c r="BS119" s="990"/>
      <c r="BT119" s="990"/>
      <c r="BU119" s="990"/>
      <c r="BV119" s="990">
        <v>27305391</v>
      </c>
      <c r="BW119" s="990"/>
      <c r="BX119" s="990"/>
      <c r="BY119" s="990"/>
      <c r="BZ119" s="990"/>
      <c r="CA119" s="990">
        <v>26313544</v>
      </c>
      <c r="CB119" s="990"/>
      <c r="CC119" s="990"/>
      <c r="CD119" s="990"/>
      <c r="CE119" s="990"/>
      <c r="CF119" s="991"/>
      <c r="CG119" s="992"/>
      <c r="CH119" s="992"/>
      <c r="CI119" s="992"/>
      <c r="CJ119" s="993"/>
      <c r="CK119" s="940"/>
      <c r="CL119" s="941"/>
      <c r="CM119" s="963" t="s">
        <v>441</v>
      </c>
      <c r="CN119" s="955"/>
      <c r="CO119" s="955"/>
      <c r="CP119" s="955"/>
      <c r="CQ119" s="955"/>
      <c r="CR119" s="955"/>
      <c r="CS119" s="955"/>
      <c r="CT119" s="955"/>
      <c r="CU119" s="955"/>
      <c r="CV119" s="955"/>
      <c r="CW119" s="955"/>
      <c r="CX119" s="955"/>
      <c r="CY119" s="955"/>
      <c r="CZ119" s="955"/>
      <c r="DA119" s="955"/>
      <c r="DB119" s="955"/>
      <c r="DC119" s="955"/>
      <c r="DD119" s="955"/>
      <c r="DE119" s="955"/>
      <c r="DF119" s="956"/>
      <c r="DG119" s="994" t="s">
        <v>122</v>
      </c>
      <c r="DH119" s="976"/>
      <c r="DI119" s="976"/>
      <c r="DJ119" s="976"/>
      <c r="DK119" s="977"/>
      <c r="DL119" s="975" t="s">
        <v>122</v>
      </c>
      <c r="DM119" s="976"/>
      <c r="DN119" s="976"/>
      <c r="DO119" s="976"/>
      <c r="DP119" s="977"/>
      <c r="DQ119" s="975" t="s">
        <v>122</v>
      </c>
      <c r="DR119" s="976"/>
      <c r="DS119" s="976"/>
      <c r="DT119" s="976"/>
      <c r="DU119" s="977"/>
      <c r="DV119" s="978" t="s">
        <v>122</v>
      </c>
      <c r="DW119" s="979"/>
      <c r="DX119" s="979"/>
      <c r="DY119" s="979"/>
      <c r="DZ119" s="980"/>
    </row>
    <row r="120" spans="1:130" s="212" customFormat="1" ht="26.25" customHeight="1" x14ac:dyDescent="0.15">
      <c r="A120" s="1047"/>
      <c r="B120" s="939"/>
      <c r="C120" s="912" t="s">
        <v>418</v>
      </c>
      <c r="D120" s="913"/>
      <c r="E120" s="913"/>
      <c r="F120" s="913"/>
      <c r="G120" s="913"/>
      <c r="H120" s="913"/>
      <c r="I120" s="913"/>
      <c r="J120" s="913"/>
      <c r="K120" s="913"/>
      <c r="L120" s="913"/>
      <c r="M120" s="913"/>
      <c r="N120" s="913"/>
      <c r="O120" s="913"/>
      <c r="P120" s="913"/>
      <c r="Q120" s="913"/>
      <c r="R120" s="913"/>
      <c r="S120" s="913"/>
      <c r="T120" s="913"/>
      <c r="U120" s="913"/>
      <c r="V120" s="913"/>
      <c r="W120" s="913"/>
      <c r="X120" s="913"/>
      <c r="Y120" s="913"/>
      <c r="Z120" s="914"/>
      <c r="AA120" s="948" t="s">
        <v>122</v>
      </c>
      <c r="AB120" s="949"/>
      <c r="AC120" s="949"/>
      <c r="AD120" s="949"/>
      <c r="AE120" s="950"/>
      <c r="AF120" s="951" t="s">
        <v>122</v>
      </c>
      <c r="AG120" s="949"/>
      <c r="AH120" s="949"/>
      <c r="AI120" s="949"/>
      <c r="AJ120" s="950"/>
      <c r="AK120" s="951" t="s">
        <v>122</v>
      </c>
      <c r="AL120" s="949"/>
      <c r="AM120" s="949"/>
      <c r="AN120" s="949"/>
      <c r="AO120" s="950"/>
      <c r="AP120" s="952" t="s">
        <v>122</v>
      </c>
      <c r="AQ120" s="953"/>
      <c r="AR120" s="953"/>
      <c r="AS120" s="953"/>
      <c r="AT120" s="954"/>
      <c r="AU120" s="981" t="s">
        <v>442</v>
      </c>
      <c r="AV120" s="982"/>
      <c r="AW120" s="982"/>
      <c r="AX120" s="982"/>
      <c r="AY120" s="983"/>
      <c r="AZ120" s="919" t="s">
        <v>443</v>
      </c>
      <c r="BA120" s="887"/>
      <c r="BB120" s="887"/>
      <c r="BC120" s="887"/>
      <c r="BD120" s="887"/>
      <c r="BE120" s="887"/>
      <c r="BF120" s="887"/>
      <c r="BG120" s="887"/>
      <c r="BH120" s="887"/>
      <c r="BI120" s="887"/>
      <c r="BJ120" s="887"/>
      <c r="BK120" s="887"/>
      <c r="BL120" s="887"/>
      <c r="BM120" s="887"/>
      <c r="BN120" s="887"/>
      <c r="BO120" s="887"/>
      <c r="BP120" s="888"/>
      <c r="BQ120" s="920">
        <v>12600044</v>
      </c>
      <c r="BR120" s="921"/>
      <c r="BS120" s="921"/>
      <c r="BT120" s="921"/>
      <c r="BU120" s="921"/>
      <c r="BV120" s="921">
        <v>13058870</v>
      </c>
      <c r="BW120" s="921"/>
      <c r="BX120" s="921"/>
      <c r="BY120" s="921"/>
      <c r="BZ120" s="921"/>
      <c r="CA120" s="921">
        <v>13737562</v>
      </c>
      <c r="CB120" s="921"/>
      <c r="CC120" s="921"/>
      <c r="CD120" s="921"/>
      <c r="CE120" s="921"/>
      <c r="CF120" s="934">
        <v>171.6</v>
      </c>
      <c r="CG120" s="935"/>
      <c r="CH120" s="935"/>
      <c r="CI120" s="935"/>
      <c r="CJ120" s="935"/>
      <c r="CK120" s="996" t="s">
        <v>444</v>
      </c>
      <c r="CL120" s="997"/>
      <c r="CM120" s="997"/>
      <c r="CN120" s="997"/>
      <c r="CO120" s="998"/>
      <c r="CP120" s="1004" t="s">
        <v>390</v>
      </c>
      <c r="CQ120" s="1005"/>
      <c r="CR120" s="1005"/>
      <c r="CS120" s="1005"/>
      <c r="CT120" s="1005"/>
      <c r="CU120" s="1005"/>
      <c r="CV120" s="1005"/>
      <c r="CW120" s="1005"/>
      <c r="CX120" s="1005"/>
      <c r="CY120" s="1005"/>
      <c r="CZ120" s="1005"/>
      <c r="DA120" s="1005"/>
      <c r="DB120" s="1005"/>
      <c r="DC120" s="1005"/>
      <c r="DD120" s="1005"/>
      <c r="DE120" s="1005"/>
      <c r="DF120" s="1006"/>
      <c r="DG120" s="920">
        <v>3902742</v>
      </c>
      <c r="DH120" s="921"/>
      <c r="DI120" s="921"/>
      <c r="DJ120" s="921"/>
      <c r="DK120" s="921"/>
      <c r="DL120" s="921">
        <v>4037706</v>
      </c>
      <c r="DM120" s="921"/>
      <c r="DN120" s="921"/>
      <c r="DO120" s="921"/>
      <c r="DP120" s="921"/>
      <c r="DQ120" s="921">
        <v>4048642</v>
      </c>
      <c r="DR120" s="921"/>
      <c r="DS120" s="921"/>
      <c r="DT120" s="921"/>
      <c r="DU120" s="921"/>
      <c r="DV120" s="922">
        <v>50.6</v>
      </c>
      <c r="DW120" s="922"/>
      <c r="DX120" s="922"/>
      <c r="DY120" s="922"/>
      <c r="DZ120" s="923"/>
    </row>
    <row r="121" spans="1:130" s="212" customFormat="1" ht="26.25" customHeight="1" x14ac:dyDescent="0.15">
      <c r="A121" s="1047"/>
      <c r="B121" s="939"/>
      <c r="C121" s="964" t="s">
        <v>445</v>
      </c>
      <c r="D121" s="965"/>
      <c r="E121" s="965"/>
      <c r="F121" s="965"/>
      <c r="G121" s="965"/>
      <c r="H121" s="965"/>
      <c r="I121" s="965"/>
      <c r="J121" s="965"/>
      <c r="K121" s="965"/>
      <c r="L121" s="965"/>
      <c r="M121" s="965"/>
      <c r="N121" s="965"/>
      <c r="O121" s="965"/>
      <c r="P121" s="965"/>
      <c r="Q121" s="965"/>
      <c r="R121" s="965"/>
      <c r="S121" s="965"/>
      <c r="T121" s="965"/>
      <c r="U121" s="965"/>
      <c r="V121" s="965"/>
      <c r="W121" s="965"/>
      <c r="X121" s="965"/>
      <c r="Y121" s="965"/>
      <c r="Z121" s="966"/>
      <c r="AA121" s="948" t="s">
        <v>122</v>
      </c>
      <c r="AB121" s="949"/>
      <c r="AC121" s="949"/>
      <c r="AD121" s="949"/>
      <c r="AE121" s="950"/>
      <c r="AF121" s="951" t="s">
        <v>122</v>
      </c>
      <c r="AG121" s="949"/>
      <c r="AH121" s="949"/>
      <c r="AI121" s="949"/>
      <c r="AJ121" s="950"/>
      <c r="AK121" s="951" t="s">
        <v>122</v>
      </c>
      <c r="AL121" s="949"/>
      <c r="AM121" s="949"/>
      <c r="AN121" s="949"/>
      <c r="AO121" s="950"/>
      <c r="AP121" s="952" t="s">
        <v>122</v>
      </c>
      <c r="AQ121" s="953"/>
      <c r="AR121" s="953"/>
      <c r="AS121" s="953"/>
      <c r="AT121" s="954"/>
      <c r="AU121" s="984"/>
      <c r="AV121" s="985"/>
      <c r="AW121" s="985"/>
      <c r="AX121" s="985"/>
      <c r="AY121" s="986"/>
      <c r="AZ121" s="912" t="s">
        <v>446</v>
      </c>
      <c r="BA121" s="913"/>
      <c r="BB121" s="913"/>
      <c r="BC121" s="913"/>
      <c r="BD121" s="913"/>
      <c r="BE121" s="913"/>
      <c r="BF121" s="913"/>
      <c r="BG121" s="913"/>
      <c r="BH121" s="913"/>
      <c r="BI121" s="913"/>
      <c r="BJ121" s="913"/>
      <c r="BK121" s="913"/>
      <c r="BL121" s="913"/>
      <c r="BM121" s="913"/>
      <c r="BN121" s="913"/>
      <c r="BO121" s="913"/>
      <c r="BP121" s="914"/>
      <c r="BQ121" s="915">
        <v>34272</v>
      </c>
      <c r="BR121" s="916"/>
      <c r="BS121" s="916"/>
      <c r="BT121" s="916"/>
      <c r="BU121" s="916"/>
      <c r="BV121" s="916">
        <v>21613</v>
      </c>
      <c r="BW121" s="916"/>
      <c r="BX121" s="916"/>
      <c r="BY121" s="916"/>
      <c r="BZ121" s="916"/>
      <c r="CA121" s="916">
        <v>10664</v>
      </c>
      <c r="CB121" s="916"/>
      <c r="CC121" s="916"/>
      <c r="CD121" s="916"/>
      <c r="CE121" s="916"/>
      <c r="CF121" s="910">
        <v>0.1</v>
      </c>
      <c r="CG121" s="911"/>
      <c r="CH121" s="911"/>
      <c r="CI121" s="911"/>
      <c r="CJ121" s="911"/>
      <c r="CK121" s="999"/>
      <c r="CL121" s="1000"/>
      <c r="CM121" s="1000"/>
      <c r="CN121" s="1000"/>
      <c r="CO121" s="1001"/>
      <c r="CP121" s="1009" t="s">
        <v>392</v>
      </c>
      <c r="CQ121" s="1010"/>
      <c r="CR121" s="1010"/>
      <c r="CS121" s="1010"/>
      <c r="CT121" s="1010"/>
      <c r="CU121" s="1010"/>
      <c r="CV121" s="1010"/>
      <c r="CW121" s="1010"/>
      <c r="CX121" s="1010"/>
      <c r="CY121" s="1010"/>
      <c r="CZ121" s="1010"/>
      <c r="DA121" s="1010"/>
      <c r="DB121" s="1010"/>
      <c r="DC121" s="1010"/>
      <c r="DD121" s="1010"/>
      <c r="DE121" s="1010"/>
      <c r="DF121" s="1011"/>
      <c r="DG121" s="915">
        <v>155521</v>
      </c>
      <c r="DH121" s="916"/>
      <c r="DI121" s="916"/>
      <c r="DJ121" s="916"/>
      <c r="DK121" s="916"/>
      <c r="DL121" s="916">
        <v>117231</v>
      </c>
      <c r="DM121" s="916"/>
      <c r="DN121" s="916"/>
      <c r="DO121" s="916"/>
      <c r="DP121" s="916"/>
      <c r="DQ121" s="916">
        <v>83126</v>
      </c>
      <c r="DR121" s="916"/>
      <c r="DS121" s="916"/>
      <c r="DT121" s="916"/>
      <c r="DU121" s="916"/>
      <c r="DV121" s="917">
        <v>1</v>
      </c>
      <c r="DW121" s="917"/>
      <c r="DX121" s="917"/>
      <c r="DY121" s="917"/>
      <c r="DZ121" s="918"/>
    </row>
    <row r="122" spans="1:130" s="212" customFormat="1" ht="26.25" customHeight="1" x14ac:dyDescent="0.15">
      <c r="A122" s="1047"/>
      <c r="B122" s="939"/>
      <c r="C122" s="912" t="s">
        <v>428</v>
      </c>
      <c r="D122" s="913"/>
      <c r="E122" s="913"/>
      <c r="F122" s="913"/>
      <c r="G122" s="913"/>
      <c r="H122" s="913"/>
      <c r="I122" s="913"/>
      <c r="J122" s="913"/>
      <c r="K122" s="913"/>
      <c r="L122" s="913"/>
      <c r="M122" s="913"/>
      <c r="N122" s="913"/>
      <c r="O122" s="913"/>
      <c r="P122" s="913"/>
      <c r="Q122" s="913"/>
      <c r="R122" s="913"/>
      <c r="S122" s="913"/>
      <c r="T122" s="913"/>
      <c r="U122" s="913"/>
      <c r="V122" s="913"/>
      <c r="W122" s="913"/>
      <c r="X122" s="913"/>
      <c r="Y122" s="913"/>
      <c r="Z122" s="914"/>
      <c r="AA122" s="948" t="s">
        <v>122</v>
      </c>
      <c r="AB122" s="949"/>
      <c r="AC122" s="949"/>
      <c r="AD122" s="949"/>
      <c r="AE122" s="950"/>
      <c r="AF122" s="951" t="s">
        <v>122</v>
      </c>
      <c r="AG122" s="949"/>
      <c r="AH122" s="949"/>
      <c r="AI122" s="949"/>
      <c r="AJ122" s="950"/>
      <c r="AK122" s="951" t="s">
        <v>122</v>
      </c>
      <c r="AL122" s="949"/>
      <c r="AM122" s="949"/>
      <c r="AN122" s="949"/>
      <c r="AO122" s="950"/>
      <c r="AP122" s="952" t="s">
        <v>122</v>
      </c>
      <c r="AQ122" s="953"/>
      <c r="AR122" s="953"/>
      <c r="AS122" s="953"/>
      <c r="AT122" s="954"/>
      <c r="AU122" s="984"/>
      <c r="AV122" s="985"/>
      <c r="AW122" s="985"/>
      <c r="AX122" s="985"/>
      <c r="AY122" s="986"/>
      <c r="AZ122" s="963" t="s">
        <v>447</v>
      </c>
      <c r="BA122" s="955"/>
      <c r="BB122" s="955"/>
      <c r="BC122" s="955"/>
      <c r="BD122" s="955"/>
      <c r="BE122" s="955"/>
      <c r="BF122" s="955"/>
      <c r="BG122" s="955"/>
      <c r="BH122" s="955"/>
      <c r="BI122" s="955"/>
      <c r="BJ122" s="955"/>
      <c r="BK122" s="955"/>
      <c r="BL122" s="955"/>
      <c r="BM122" s="955"/>
      <c r="BN122" s="955"/>
      <c r="BO122" s="955"/>
      <c r="BP122" s="956"/>
      <c r="BQ122" s="989">
        <v>16840082</v>
      </c>
      <c r="BR122" s="990"/>
      <c r="BS122" s="990"/>
      <c r="BT122" s="990"/>
      <c r="BU122" s="990"/>
      <c r="BV122" s="990">
        <v>15930223</v>
      </c>
      <c r="BW122" s="990"/>
      <c r="BX122" s="990"/>
      <c r="BY122" s="990"/>
      <c r="BZ122" s="990"/>
      <c r="CA122" s="990">
        <v>15234931</v>
      </c>
      <c r="CB122" s="990"/>
      <c r="CC122" s="990"/>
      <c r="CD122" s="990"/>
      <c r="CE122" s="990"/>
      <c r="CF122" s="1007">
        <v>190.3</v>
      </c>
      <c r="CG122" s="1008"/>
      <c r="CH122" s="1008"/>
      <c r="CI122" s="1008"/>
      <c r="CJ122" s="1008"/>
      <c r="CK122" s="999"/>
      <c r="CL122" s="1000"/>
      <c r="CM122" s="1000"/>
      <c r="CN122" s="1000"/>
      <c r="CO122" s="1001"/>
      <c r="CP122" s="1009" t="s">
        <v>393</v>
      </c>
      <c r="CQ122" s="1010"/>
      <c r="CR122" s="1010"/>
      <c r="CS122" s="1010"/>
      <c r="CT122" s="1010"/>
      <c r="CU122" s="1010"/>
      <c r="CV122" s="1010"/>
      <c r="CW122" s="1010"/>
      <c r="CX122" s="1010"/>
      <c r="CY122" s="1010"/>
      <c r="CZ122" s="1010"/>
      <c r="DA122" s="1010"/>
      <c r="DB122" s="1010"/>
      <c r="DC122" s="1010"/>
      <c r="DD122" s="1010"/>
      <c r="DE122" s="1010"/>
      <c r="DF122" s="1011"/>
      <c r="DG122" s="915" t="s">
        <v>122</v>
      </c>
      <c r="DH122" s="916"/>
      <c r="DI122" s="916"/>
      <c r="DJ122" s="916"/>
      <c r="DK122" s="916"/>
      <c r="DL122" s="916" t="s">
        <v>122</v>
      </c>
      <c r="DM122" s="916"/>
      <c r="DN122" s="916"/>
      <c r="DO122" s="916"/>
      <c r="DP122" s="916"/>
      <c r="DQ122" s="916" t="s">
        <v>122</v>
      </c>
      <c r="DR122" s="916"/>
      <c r="DS122" s="916"/>
      <c r="DT122" s="916"/>
      <c r="DU122" s="916"/>
      <c r="DV122" s="917" t="s">
        <v>122</v>
      </c>
      <c r="DW122" s="917"/>
      <c r="DX122" s="917"/>
      <c r="DY122" s="917"/>
      <c r="DZ122" s="918"/>
    </row>
    <row r="123" spans="1:130" s="212" customFormat="1" ht="26.25" customHeight="1" x14ac:dyDescent="0.15">
      <c r="A123" s="1047"/>
      <c r="B123" s="939"/>
      <c r="C123" s="912" t="s">
        <v>434</v>
      </c>
      <c r="D123" s="913"/>
      <c r="E123" s="913"/>
      <c r="F123" s="913"/>
      <c r="G123" s="913"/>
      <c r="H123" s="913"/>
      <c r="I123" s="913"/>
      <c r="J123" s="913"/>
      <c r="K123" s="913"/>
      <c r="L123" s="913"/>
      <c r="M123" s="913"/>
      <c r="N123" s="913"/>
      <c r="O123" s="913"/>
      <c r="P123" s="913"/>
      <c r="Q123" s="913"/>
      <c r="R123" s="913"/>
      <c r="S123" s="913"/>
      <c r="T123" s="913"/>
      <c r="U123" s="913"/>
      <c r="V123" s="913"/>
      <c r="W123" s="913"/>
      <c r="X123" s="913"/>
      <c r="Y123" s="913"/>
      <c r="Z123" s="914"/>
      <c r="AA123" s="948" t="s">
        <v>122</v>
      </c>
      <c r="AB123" s="949"/>
      <c r="AC123" s="949"/>
      <c r="AD123" s="949"/>
      <c r="AE123" s="950"/>
      <c r="AF123" s="951" t="s">
        <v>122</v>
      </c>
      <c r="AG123" s="949"/>
      <c r="AH123" s="949"/>
      <c r="AI123" s="949"/>
      <c r="AJ123" s="950"/>
      <c r="AK123" s="951" t="s">
        <v>122</v>
      </c>
      <c r="AL123" s="949"/>
      <c r="AM123" s="949"/>
      <c r="AN123" s="949"/>
      <c r="AO123" s="950"/>
      <c r="AP123" s="952" t="s">
        <v>122</v>
      </c>
      <c r="AQ123" s="953"/>
      <c r="AR123" s="953"/>
      <c r="AS123" s="953"/>
      <c r="AT123" s="954"/>
      <c r="AU123" s="987"/>
      <c r="AV123" s="988"/>
      <c r="AW123" s="988"/>
      <c r="AX123" s="988"/>
      <c r="AY123" s="988"/>
      <c r="AZ123" s="233" t="s">
        <v>177</v>
      </c>
      <c r="BA123" s="233"/>
      <c r="BB123" s="233"/>
      <c r="BC123" s="233"/>
      <c r="BD123" s="233"/>
      <c r="BE123" s="233"/>
      <c r="BF123" s="233"/>
      <c r="BG123" s="233"/>
      <c r="BH123" s="233"/>
      <c r="BI123" s="233"/>
      <c r="BJ123" s="233"/>
      <c r="BK123" s="233"/>
      <c r="BL123" s="233"/>
      <c r="BM123" s="233"/>
      <c r="BN123" s="233"/>
      <c r="BO123" s="967" t="s">
        <v>448</v>
      </c>
      <c r="BP123" s="995"/>
      <c r="BQ123" s="1053">
        <v>29474398</v>
      </c>
      <c r="BR123" s="1054"/>
      <c r="BS123" s="1054"/>
      <c r="BT123" s="1054"/>
      <c r="BU123" s="1054"/>
      <c r="BV123" s="1054">
        <v>29010706</v>
      </c>
      <c r="BW123" s="1054"/>
      <c r="BX123" s="1054"/>
      <c r="BY123" s="1054"/>
      <c r="BZ123" s="1054"/>
      <c r="CA123" s="1054">
        <v>28983157</v>
      </c>
      <c r="CB123" s="1054"/>
      <c r="CC123" s="1054"/>
      <c r="CD123" s="1054"/>
      <c r="CE123" s="1054"/>
      <c r="CF123" s="991"/>
      <c r="CG123" s="992"/>
      <c r="CH123" s="992"/>
      <c r="CI123" s="992"/>
      <c r="CJ123" s="993"/>
      <c r="CK123" s="999"/>
      <c r="CL123" s="1000"/>
      <c r="CM123" s="1000"/>
      <c r="CN123" s="1000"/>
      <c r="CO123" s="1001"/>
      <c r="CP123" s="1009"/>
      <c r="CQ123" s="1010"/>
      <c r="CR123" s="1010"/>
      <c r="CS123" s="1010"/>
      <c r="CT123" s="1010"/>
      <c r="CU123" s="1010"/>
      <c r="CV123" s="1010"/>
      <c r="CW123" s="1010"/>
      <c r="CX123" s="1010"/>
      <c r="CY123" s="1010"/>
      <c r="CZ123" s="1010"/>
      <c r="DA123" s="1010"/>
      <c r="DB123" s="1010"/>
      <c r="DC123" s="1010"/>
      <c r="DD123" s="1010"/>
      <c r="DE123" s="1010"/>
      <c r="DF123" s="1011"/>
      <c r="DG123" s="948"/>
      <c r="DH123" s="949"/>
      <c r="DI123" s="949"/>
      <c r="DJ123" s="949"/>
      <c r="DK123" s="950"/>
      <c r="DL123" s="951"/>
      <c r="DM123" s="949"/>
      <c r="DN123" s="949"/>
      <c r="DO123" s="949"/>
      <c r="DP123" s="950"/>
      <c r="DQ123" s="951"/>
      <c r="DR123" s="949"/>
      <c r="DS123" s="949"/>
      <c r="DT123" s="949"/>
      <c r="DU123" s="950"/>
      <c r="DV123" s="952"/>
      <c r="DW123" s="953"/>
      <c r="DX123" s="953"/>
      <c r="DY123" s="953"/>
      <c r="DZ123" s="954"/>
    </row>
    <row r="124" spans="1:130" s="212" customFormat="1" ht="26.25" customHeight="1" thickBot="1" x14ac:dyDescent="0.2">
      <c r="A124" s="1047"/>
      <c r="B124" s="939"/>
      <c r="C124" s="912" t="s">
        <v>437</v>
      </c>
      <c r="D124" s="913"/>
      <c r="E124" s="913"/>
      <c r="F124" s="913"/>
      <c r="G124" s="913"/>
      <c r="H124" s="913"/>
      <c r="I124" s="913"/>
      <c r="J124" s="913"/>
      <c r="K124" s="913"/>
      <c r="L124" s="913"/>
      <c r="M124" s="913"/>
      <c r="N124" s="913"/>
      <c r="O124" s="913"/>
      <c r="P124" s="913"/>
      <c r="Q124" s="913"/>
      <c r="R124" s="913"/>
      <c r="S124" s="913"/>
      <c r="T124" s="913"/>
      <c r="U124" s="913"/>
      <c r="V124" s="913"/>
      <c r="W124" s="913"/>
      <c r="X124" s="913"/>
      <c r="Y124" s="913"/>
      <c r="Z124" s="914"/>
      <c r="AA124" s="948" t="s">
        <v>122</v>
      </c>
      <c r="AB124" s="949"/>
      <c r="AC124" s="949"/>
      <c r="AD124" s="949"/>
      <c r="AE124" s="950"/>
      <c r="AF124" s="951" t="s">
        <v>122</v>
      </c>
      <c r="AG124" s="949"/>
      <c r="AH124" s="949"/>
      <c r="AI124" s="949"/>
      <c r="AJ124" s="950"/>
      <c r="AK124" s="951" t="s">
        <v>122</v>
      </c>
      <c r="AL124" s="949"/>
      <c r="AM124" s="949"/>
      <c r="AN124" s="949"/>
      <c r="AO124" s="950"/>
      <c r="AP124" s="952" t="s">
        <v>122</v>
      </c>
      <c r="AQ124" s="953"/>
      <c r="AR124" s="953"/>
      <c r="AS124" s="953"/>
      <c r="AT124" s="954"/>
      <c r="AU124" s="1049" t="s">
        <v>449</v>
      </c>
      <c r="AV124" s="1050"/>
      <c r="AW124" s="1050"/>
      <c r="AX124" s="1050"/>
      <c r="AY124" s="1050"/>
      <c r="AZ124" s="1050"/>
      <c r="BA124" s="1050"/>
      <c r="BB124" s="1050"/>
      <c r="BC124" s="1050"/>
      <c r="BD124" s="1050"/>
      <c r="BE124" s="1050"/>
      <c r="BF124" s="1050"/>
      <c r="BG124" s="1050"/>
      <c r="BH124" s="1050"/>
      <c r="BI124" s="1050"/>
      <c r="BJ124" s="1050"/>
      <c r="BK124" s="1050"/>
      <c r="BL124" s="1050"/>
      <c r="BM124" s="1050"/>
      <c r="BN124" s="1050"/>
      <c r="BO124" s="1050"/>
      <c r="BP124" s="1051"/>
      <c r="BQ124" s="1052" t="s">
        <v>122</v>
      </c>
      <c r="BR124" s="1017"/>
      <c r="BS124" s="1017"/>
      <c r="BT124" s="1017"/>
      <c r="BU124" s="1017"/>
      <c r="BV124" s="1017" t="s">
        <v>122</v>
      </c>
      <c r="BW124" s="1017"/>
      <c r="BX124" s="1017"/>
      <c r="BY124" s="1017"/>
      <c r="BZ124" s="1017"/>
      <c r="CA124" s="1017" t="s">
        <v>122</v>
      </c>
      <c r="CB124" s="1017"/>
      <c r="CC124" s="1017"/>
      <c r="CD124" s="1017"/>
      <c r="CE124" s="1017"/>
      <c r="CF124" s="1018"/>
      <c r="CG124" s="1019"/>
      <c r="CH124" s="1019"/>
      <c r="CI124" s="1019"/>
      <c r="CJ124" s="1020"/>
      <c r="CK124" s="1002"/>
      <c r="CL124" s="1002"/>
      <c r="CM124" s="1002"/>
      <c r="CN124" s="1002"/>
      <c r="CO124" s="1003"/>
      <c r="CP124" s="1009" t="s">
        <v>450</v>
      </c>
      <c r="CQ124" s="1010"/>
      <c r="CR124" s="1010"/>
      <c r="CS124" s="1010"/>
      <c r="CT124" s="1010"/>
      <c r="CU124" s="1010"/>
      <c r="CV124" s="1010"/>
      <c r="CW124" s="1010"/>
      <c r="CX124" s="1010"/>
      <c r="CY124" s="1010"/>
      <c r="CZ124" s="1010"/>
      <c r="DA124" s="1010"/>
      <c r="DB124" s="1010"/>
      <c r="DC124" s="1010"/>
      <c r="DD124" s="1010"/>
      <c r="DE124" s="1010"/>
      <c r="DF124" s="1011"/>
      <c r="DG124" s="994" t="s">
        <v>122</v>
      </c>
      <c r="DH124" s="976"/>
      <c r="DI124" s="976"/>
      <c r="DJ124" s="976"/>
      <c r="DK124" s="977"/>
      <c r="DL124" s="975" t="s">
        <v>122</v>
      </c>
      <c r="DM124" s="976"/>
      <c r="DN124" s="976"/>
      <c r="DO124" s="976"/>
      <c r="DP124" s="977"/>
      <c r="DQ124" s="975" t="s">
        <v>122</v>
      </c>
      <c r="DR124" s="976"/>
      <c r="DS124" s="976"/>
      <c r="DT124" s="976"/>
      <c r="DU124" s="977"/>
      <c r="DV124" s="978" t="s">
        <v>122</v>
      </c>
      <c r="DW124" s="979"/>
      <c r="DX124" s="979"/>
      <c r="DY124" s="979"/>
      <c r="DZ124" s="980"/>
    </row>
    <row r="125" spans="1:130" s="212" customFormat="1" ht="26.25" customHeight="1" x14ac:dyDescent="0.15">
      <c r="A125" s="1047"/>
      <c r="B125" s="939"/>
      <c r="C125" s="912" t="s">
        <v>439</v>
      </c>
      <c r="D125" s="913"/>
      <c r="E125" s="913"/>
      <c r="F125" s="913"/>
      <c r="G125" s="913"/>
      <c r="H125" s="913"/>
      <c r="I125" s="913"/>
      <c r="J125" s="913"/>
      <c r="K125" s="913"/>
      <c r="L125" s="913"/>
      <c r="M125" s="913"/>
      <c r="N125" s="913"/>
      <c r="O125" s="913"/>
      <c r="P125" s="913"/>
      <c r="Q125" s="913"/>
      <c r="R125" s="913"/>
      <c r="S125" s="913"/>
      <c r="T125" s="913"/>
      <c r="U125" s="913"/>
      <c r="V125" s="913"/>
      <c r="W125" s="913"/>
      <c r="X125" s="913"/>
      <c r="Y125" s="913"/>
      <c r="Z125" s="914"/>
      <c r="AA125" s="948" t="s">
        <v>122</v>
      </c>
      <c r="AB125" s="949"/>
      <c r="AC125" s="949"/>
      <c r="AD125" s="949"/>
      <c r="AE125" s="950"/>
      <c r="AF125" s="951" t="s">
        <v>122</v>
      </c>
      <c r="AG125" s="949"/>
      <c r="AH125" s="949"/>
      <c r="AI125" s="949"/>
      <c r="AJ125" s="950"/>
      <c r="AK125" s="951" t="s">
        <v>122</v>
      </c>
      <c r="AL125" s="949"/>
      <c r="AM125" s="949"/>
      <c r="AN125" s="949"/>
      <c r="AO125" s="950"/>
      <c r="AP125" s="952" t="s">
        <v>122</v>
      </c>
      <c r="AQ125" s="953"/>
      <c r="AR125" s="953"/>
      <c r="AS125" s="953"/>
      <c r="AT125" s="954"/>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2" t="s">
        <v>451</v>
      </c>
      <c r="CL125" s="997"/>
      <c r="CM125" s="997"/>
      <c r="CN125" s="997"/>
      <c r="CO125" s="998"/>
      <c r="CP125" s="919" t="s">
        <v>452</v>
      </c>
      <c r="CQ125" s="887"/>
      <c r="CR125" s="887"/>
      <c r="CS125" s="887"/>
      <c r="CT125" s="887"/>
      <c r="CU125" s="887"/>
      <c r="CV125" s="887"/>
      <c r="CW125" s="887"/>
      <c r="CX125" s="887"/>
      <c r="CY125" s="887"/>
      <c r="CZ125" s="887"/>
      <c r="DA125" s="887"/>
      <c r="DB125" s="887"/>
      <c r="DC125" s="887"/>
      <c r="DD125" s="887"/>
      <c r="DE125" s="887"/>
      <c r="DF125" s="888"/>
      <c r="DG125" s="920" t="s">
        <v>122</v>
      </c>
      <c r="DH125" s="921"/>
      <c r="DI125" s="921"/>
      <c r="DJ125" s="921"/>
      <c r="DK125" s="921"/>
      <c r="DL125" s="921" t="s">
        <v>122</v>
      </c>
      <c r="DM125" s="921"/>
      <c r="DN125" s="921"/>
      <c r="DO125" s="921"/>
      <c r="DP125" s="921"/>
      <c r="DQ125" s="921" t="s">
        <v>122</v>
      </c>
      <c r="DR125" s="921"/>
      <c r="DS125" s="921"/>
      <c r="DT125" s="921"/>
      <c r="DU125" s="921"/>
      <c r="DV125" s="922" t="s">
        <v>122</v>
      </c>
      <c r="DW125" s="922"/>
      <c r="DX125" s="922"/>
      <c r="DY125" s="922"/>
      <c r="DZ125" s="923"/>
    </row>
    <row r="126" spans="1:130" s="212" customFormat="1" ht="26.25" customHeight="1" thickBot="1" x14ac:dyDescent="0.2">
      <c r="A126" s="1047"/>
      <c r="B126" s="939"/>
      <c r="C126" s="912" t="s">
        <v>441</v>
      </c>
      <c r="D126" s="913"/>
      <c r="E126" s="913"/>
      <c r="F126" s="913"/>
      <c r="G126" s="913"/>
      <c r="H126" s="913"/>
      <c r="I126" s="913"/>
      <c r="J126" s="913"/>
      <c r="K126" s="913"/>
      <c r="L126" s="913"/>
      <c r="M126" s="913"/>
      <c r="N126" s="913"/>
      <c r="O126" s="913"/>
      <c r="P126" s="913"/>
      <c r="Q126" s="913"/>
      <c r="R126" s="913"/>
      <c r="S126" s="913"/>
      <c r="T126" s="913"/>
      <c r="U126" s="913"/>
      <c r="V126" s="913"/>
      <c r="W126" s="913"/>
      <c r="X126" s="913"/>
      <c r="Y126" s="913"/>
      <c r="Z126" s="914"/>
      <c r="AA126" s="948" t="s">
        <v>122</v>
      </c>
      <c r="AB126" s="949"/>
      <c r="AC126" s="949"/>
      <c r="AD126" s="949"/>
      <c r="AE126" s="950"/>
      <c r="AF126" s="951" t="s">
        <v>122</v>
      </c>
      <c r="AG126" s="949"/>
      <c r="AH126" s="949"/>
      <c r="AI126" s="949"/>
      <c r="AJ126" s="950"/>
      <c r="AK126" s="951" t="s">
        <v>122</v>
      </c>
      <c r="AL126" s="949"/>
      <c r="AM126" s="949"/>
      <c r="AN126" s="949"/>
      <c r="AO126" s="950"/>
      <c r="AP126" s="952" t="s">
        <v>122</v>
      </c>
      <c r="AQ126" s="953"/>
      <c r="AR126" s="953"/>
      <c r="AS126" s="953"/>
      <c r="AT126" s="95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3"/>
      <c r="CL126" s="1000"/>
      <c r="CM126" s="1000"/>
      <c r="CN126" s="1000"/>
      <c r="CO126" s="1001"/>
      <c r="CP126" s="912" t="s">
        <v>453</v>
      </c>
      <c r="CQ126" s="913"/>
      <c r="CR126" s="913"/>
      <c r="CS126" s="913"/>
      <c r="CT126" s="913"/>
      <c r="CU126" s="913"/>
      <c r="CV126" s="913"/>
      <c r="CW126" s="913"/>
      <c r="CX126" s="913"/>
      <c r="CY126" s="913"/>
      <c r="CZ126" s="913"/>
      <c r="DA126" s="913"/>
      <c r="DB126" s="913"/>
      <c r="DC126" s="913"/>
      <c r="DD126" s="913"/>
      <c r="DE126" s="913"/>
      <c r="DF126" s="914"/>
      <c r="DG126" s="915" t="s">
        <v>122</v>
      </c>
      <c r="DH126" s="916"/>
      <c r="DI126" s="916"/>
      <c r="DJ126" s="916"/>
      <c r="DK126" s="916"/>
      <c r="DL126" s="916" t="s">
        <v>122</v>
      </c>
      <c r="DM126" s="916"/>
      <c r="DN126" s="916"/>
      <c r="DO126" s="916"/>
      <c r="DP126" s="916"/>
      <c r="DQ126" s="916" t="s">
        <v>122</v>
      </c>
      <c r="DR126" s="916"/>
      <c r="DS126" s="916"/>
      <c r="DT126" s="916"/>
      <c r="DU126" s="916"/>
      <c r="DV126" s="917" t="s">
        <v>122</v>
      </c>
      <c r="DW126" s="917"/>
      <c r="DX126" s="917"/>
      <c r="DY126" s="917"/>
      <c r="DZ126" s="918"/>
    </row>
    <row r="127" spans="1:130" s="212" customFormat="1" ht="26.25" customHeight="1" x14ac:dyDescent="0.15">
      <c r="A127" s="1048"/>
      <c r="B127" s="941"/>
      <c r="C127" s="963" t="s">
        <v>454</v>
      </c>
      <c r="D127" s="955"/>
      <c r="E127" s="955"/>
      <c r="F127" s="955"/>
      <c r="G127" s="955"/>
      <c r="H127" s="955"/>
      <c r="I127" s="955"/>
      <c r="J127" s="955"/>
      <c r="K127" s="955"/>
      <c r="L127" s="955"/>
      <c r="M127" s="955"/>
      <c r="N127" s="955"/>
      <c r="O127" s="955"/>
      <c r="P127" s="955"/>
      <c r="Q127" s="955"/>
      <c r="R127" s="955"/>
      <c r="S127" s="955"/>
      <c r="T127" s="955"/>
      <c r="U127" s="955"/>
      <c r="V127" s="955"/>
      <c r="W127" s="955"/>
      <c r="X127" s="955"/>
      <c r="Y127" s="955"/>
      <c r="Z127" s="956"/>
      <c r="AA127" s="948" t="s">
        <v>122</v>
      </c>
      <c r="AB127" s="949"/>
      <c r="AC127" s="949"/>
      <c r="AD127" s="949"/>
      <c r="AE127" s="950"/>
      <c r="AF127" s="951" t="s">
        <v>122</v>
      </c>
      <c r="AG127" s="949"/>
      <c r="AH127" s="949"/>
      <c r="AI127" s="949"/>
      <c r="AJ127" s="950"/>
      <c r="AK127" s="951" t="s">
        <v>122</v>
      </c>
      <c r="AL127" s="949"/>
      <c r="AM127" s="949"/>
      <c r="AN127" s="949"/>
      <c r="AO127" s="950"/>
      <c r="AP127" s="952" t="s">
        <v>122</v>
      </c>
      <c r="AQ127" s="953"/>
      <c r="AR127" s="953"/>
      <c r="AS127" s="953"/>
      <c r="AT127" s="954"/>
      <c r="AU127" s="214"/>
      <c r="AV127" s="214"/>
      <c r="AW127" s="214"/>
      <c r="AX127" s="1021" t="s">
        <v>455</v>
      </c>
      <c r="AY127" s="1022"/>
      <c r="AZ127" s="1022"/>
      <c r="BA127" s="1022"/>
      <c r="BB127" s="1022"/>
      <c r="BC127" s="1022"/>
      <c r="BD127" s="1022"/>
      <c r="BE127" s="1023"/>
      <c r="BF127" s="1024" t="s">
        <v>456</v>
      </c>
      <c r="BG127" s="1022"/>
      <c r="BH127" s="1022"/>
      <c r="BI127" s="1022"/>
      <c r="BJ127" s="1022"/>
      <c r="BK127" s="1022"/>
      <c r="BL127" s="1023"/>
      <c r="BM127" s="1024" t="s">
        <v>457</v>
      </c>
      <c r="BN127" s="1022"/>
      <c r="BO127" s="1022"/>
      <c r="BP127" s="1022"/>
      <c r="BQ127" s="1022"/>
      <c r="BR127" s="1022"/>
      <c r="BS127" s="1023"/>
      <c r="BT127" s="1024" t="s">
        <v>458</v>
      </c>
      <c r="BU127" s="1022"/>
      <c r="BV127" s="1022"/>
      <c r="BW127" s="1022"/>
      <c r="BX127" s="1022"/>
      <c r="BY127" s="1022"/>
      <c r="BZ127" s="1045"/>
      <c r="CA127" s="214"/>
      <c r="CB127" s="214"/>
      <c r="CC127" s="214"/>
      <c r="CD127" s="237"/>
      <c r="CE127" s="237"/>
      <c r="CF127" s="237"/>
      <c r="CG127" s="214"/>
      <c r="CH127" s="214"/>
      <c r="CI127" s="214"/>
      <c r="CJ127" s="236"/>
      <c r="CK127" s="1013"/>
      <c r="CL127" s="1000"/>
      <c r="CM127" s="1000"/>
      <c r="CN127" s="1000"/>
      <c r="CO127" s="1001"/>
      <c r="CP127" s="912" t="s">
        <v>459</v>
      </c>
      <c r="CQ127" s="913"/>
      <c r="CR127" s="913"/>
      <c r="CS127" s="913"/>
      <c r="CT127" s="913"/>
      <c r="CU127" s="913"/>
      <c r="CV127" s="913"/>
      <c r="CW127" s="913"/>
      <c r="CX127" s="913"/>
      <c r="CY127" s="913"/>
      <c r="CZ127" s="913"/>
      <c r="DA127" s="913"/>
      <c r="DB127" s="913"/>
      <c r="DC127" s="913"/>
      <c r="DD127" s="913"/>
      <c r="DE127" s="913"/>
      <c r="DF127" s="914"/>
      <c r="DG127" s="915" t="s">
        <v>122</v>
      </c>
      <c r="DH127" s="916"/>
      <c r="DI127" s="916"/>
      <c r="DJ127" s="916"/>
      <c r="DK127" s="916"/>
      <c r="DL127" s="916" t="s">
        <v>122</v>
      </c>
      <c r="DM127" s="916"/>
      <c r="DN127" s="916"/>
      <c r="DO127" s="916"/>
      <c r="DP127" s="916"/>
      <c r="DQ127" s="916" t="s">
        <v>122</v>
      </c>
      <c r="DR127" s="916"/>
      <c r="DS127" s="916"/>
      <c r="DT127" s="916"/>
      <c r="DU127" s="916"/>
      <c r="DV127" s="917" t="s">
        <v>122</v>
      </c>
      <c r="DW127" s="917"/>
      <c r="DX127" s="917"/>
      <c r="DY127" s="917"/>
      <c r="DZ127" s="918"/>
    </row>
    <row r="128" spans="1:130" s="212" customFormat="1" ht="26.25" customHeight="1" thickBot="1" x14ac:dyDescent="0.2">
      <c r="A128" s="1031" t="s">
        <v>460</v>
      </c>
      <c r="B128" s="1032"/>
      <c r="C128" s="1032"/>
      <c r="D128" s="1032"/>
      <c r="E128" s="1032"/>
      <c r="F128" s="1032"/>
      <c r="G128" s="1032"/>
      <c r="H128" s="1032"/>
      <c r="I128" s="1032"/>
      <c r="J128" s="1032"/>
      <c r="K128" s="1032"/>
      <c r="L128" s="1032"/>
      <c r="M128" s="1032"/>
      <c r="N128" s="1032"/>
      <c r="O128" s="1032"/>
      <c r="P128" s="1032"/>
      <c r="Q128" s="1032"/>
      <c r="R128" s="1032"/>
      <c r="S128" s="1032"/>
      <c r="T128" s="1032"/>
      <c r="U128" s="1032"/>
      <c r="V128" s="1032"/>
      <c r="W128" s="1033" t="s">
        <v>461</v>
      </c>
      <c r="X128" s="1033"/>
      <c r="Y128" s="1033"/>
      <c r="Z128" s="1034"/>
      <c r="AA128" s="1035">
        <v>28681</v>
      </c>
      <c r="AB128" s="1036"/>
      <c r="AC128" s="1036"/>
      <c r="AD128" s="1036"/>
      <c r="AE128" s="1037"/>
      <c r="AF128" s="1038">
        <v>13039</v>
      </c>
      <c r="AG128" s="1036"/>
      <c r="AH128" s="1036"/>
      <c r="AI128" s="1036"/>
      <c r="AJ128" s="1037"/>
      <c r="AK128" s="1038">
        <v>11183</v>
      </c>
      <c r="AL128" s="1036"/>
      <c r="AM128" s="1036"/>
      <c r="AN128" s="1036"/>
      <c r="AO128" s="1037"/>
      <c r="AP128" s="1039"/>
      <c r="AQ128" s="1040"/>
      <c r="AR128" s="1040"/>
      <c r="AS128" s="1040"/>
      <c r="AT128" s="1041"/>
      <c r="AU128" s="214"/>
      <c r="AV128" s="214"/>
      <c r="AW128" s="214"/>
      <c r="AX128" s="886" t="s">
        <v>462</v>
      </c>
      <c r="AY128" s="887"/>
      <c r="AZ128" s="887"/>
      <c r="BA128" s="887"/>
      <c r="BB128" s="887"/>
      <c r="BC128" s="887"/>
      <c r="BD128" s="887"/>
      <c r="BE128" s="888"/>
      <c r="BF128" s="1042" t="s">
        <v>122</v>
      </c>
      <c r="BG128" s="1043"/>
      <c r="BH128" s="1043"/>
      <c r="BI128" s="1043"/>
      <c r="BJ128" s="1043"/>
      <c r="BK128" s="1043"/>
      <c r="BL128" s="1044"/>
      <c r="BM128" s="1042">
        <v>13.46</v>
      </c>
      <c r="BN128" s="1043"/>
      <c r="BO128" s="1043"/>
      <c r="BP128" s="1043"/>
      <c r="BQ128" s="1043"/>
      <c r="BR128" s="1043"/>
      <c r="BS128" s="1044"/>
      <c r="BT128" s="1042">
        <v>20</v>
      </c>
      <c r="BU128" s="1043"/>
      <c r="BV128" s="1043"/>
      <c r="BW128" s="1043"/>
      <c r="BX128" s="1043"/>
      <c r="BY128" s="1043"/>
      <c r="BZ128" s="1066"/>
      <c r="CA128" s="237"/>
      <c r="CB128" s="237"/>
      <c r="CC128" s="237"/>
      <c r="CD128" s="237"/>
      <c r="CE128" s="237"/>
      <c r="CF128" s="237"/>
      <c r="CG128" s="214"/>
      <c r="CH128" s="214"/>
      <c r="CI128" s="214"/>
      <c r="CJ128" s="236"/>
      <c r="CK128" s="1014"/>
      <c r="CL128" s="1015"/>
      <c r="CM128" s="1015"/>
      <c r="CN128" s="1015"/>
      <c r="CO128" s="1016"/>
      <c r="CP128" s="1025" t="s">
        <v>463</v>
      </c>
      <c r="CQ128" s="713"/>
      <c r="CR128" s="713"/>
      <c r="CS128" s="713"/>
      <c r="CT128" s="713"/>
      <c r="CU128" s="713"/>
      <c r="CV128" s="713"/>
      <c r="CW128" s="713"/>
      <c r="CX128" s="713"/>
      <c r="CY128" s="713"/>
      <c r="CZ128" s="713"/>
      <c r="DA128" s="713"/>
      <c r="DB128" s="713"/>
      <c r="DC128" s="713"/>
      <c r="DD128" s="713"/>
      <c r="DE128" s="713"/>
      <c r="DF128" s="1026"/>
      <c r="DG128" s="1027" t="s">
        <v>122</v>
      </c>
      <c r="DH128" s="1028"/>
      <c r="DI128" s="1028"/>
      <c r="DJ128" s="1028"/>
      <c r="DK128" s="1028"/>
      <c r="DL128" s="1028" t="s">
        <v>122</v>
      </c>
      <c r="DM128" s="1028"/>
      <c r="DN128" s="1028"/>
      <c r="DO128" s="1028"/>
      <c r="DP128" s="1028"/>
      <c r="DQ128" s="1028" t="s">
        <v>122</v>
      </c>
      <c r="DR128" s="1028"/>
      <c r="DS128" s="1028"/>
      <c r="DT128" s="1028"/>
      <c r="DU128" s="1028"/>
      <c r="DV128" s="1029" t="s">
        <v>122</v>
      </c>
      <c r="DW128" s="1029"/>
      <c r="DX128" s="1029"/>
      <c r="DY128" s="1029"/>
      <c r="DZ128" s="1030"/>
    </row>
    <row r="129" spans="1:131" s="212" customFormat="1" ht="26.25" customHeight="1" x14ac:dyDescent="0.15">
      <c r="A129" s="924" t="s">
        <v>102</v>
      </c>
      <c r="B129" s="925"/>
      <c r="C129" s="925"/>
      <c r="D129" s="925"/>
      <c r="E129" s="925"/>
      <c r="F129" s="925"/>
      <c r="G129" s="925"/>
      <c r="H129" s="925"/>
      <c r="I129" s="925"/>
      <c r="J129" s="925"/>
      <c r="K129" s="925"/>
      <c r="L129" s="925"/>
      <c r="M129" s="925"/>
      <c r="N129" s="925"/>
      <c r="O129" s="925"/>
      <c r="P129" s="925"/>
      <c r="Q129" s="925"/>
      <c r="R129" s="925"/>
      <c r="S129" s="925"/>
      <c r="T129" s="925"/>
      <c r="U129" s="925"/>
      <c r="V129" s="925"/>
      <c r="W129" s="1060" t="s">
        <v>464</v>
      </c>
      <c r="X129" s="1061"/>
      <c r="Y129" s="1061"/>
      <c r="Z129" s="1062"/>
      <c r="AA129" s="948">
        <v>9195681</v>
      </c>
      <c r="AB129" s="949"/>
      <c r="AC129" s="949"/>
      <c r="AD129" s="949"/>
      <c r="AE129" s="950"/>
      <c r="AF129" s="951">
        <v>9302578</v>
      </c>
      <c r="AG129" s="949"/>
      <c r="AH129" s="949"/>
      <c r="AI129" s="949"/>
      <c r="AJ129" s="950"/>
      <c r="AK129" s="951">
        <v>9298553</v>
      </c>
      <c r="AL129" s="949"/>
      <c r="AM129" s="949"/>
      <c r="AN129" s="949"/>
      <c r="AO129" s="950"/>
      <c r="AP129" s="1063"/>
      <c r="AQ129" s="1064"/>
      <c r="AR129" s="1064"/>
      <c r="AS129" s="1064"/>
      <c r="AT129" s="1065"/>
      <c r="AU129" s="215"/>
      <c r="AV129" s="215"/>
      <c r="AW129" s="215"/>
      <c r="AX129" s="1055" t="s">
        <v>465</v>
      </c>
      <c r="AY129" s="913"/>
      <c r="AZ129" s="913"/>
      <c r="BA129" s="913"/>
      <c r="BB129" s="913"/>
      <c r="BC129" s="913"/>
      <c r="BD129" s="913"/>
      <c r="BE129" s="914"/>
      <c r="BF129" s="1056" t="s">
        <v>122</v>
      </c>
      <c r="BG129" s="1057"/>
      <c r="BH129" s="1057"/>
      <c r="BI129" s="1057"/>
      <c r="BJ129" s="1057"/>
      <c r="BK129" s="1057"/>
      <c r="BL129" s="1058"/>
      <c r="BM129" s="1056">
        <v>18.46</v>
      </c>
      <c r="BN129" s="1057"/>
      <c r="BO129" s="1057"/>
      <c r="BP129" s="1057"/>
      <c r="BQ129" s="1057"/>
      <c r="BR129" s="1057"/>
      <c r="BS129" s="1058"/>
      <c r="BT129" s="1056">
        <v>30</v>
      </c>
      <c r="BU129" s="1057"/>
      <c r="BV129" s="1057"/>
      <c r="BW129" s="1057"/>
      <c r="BX129" s="1057"/>
      <c r="BY129" s="1057"/>
      <c r="BZ129" s="105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4" t="s">
        <v>466</v>
      </c>
      <c r="B130" s="925"/>
      <c r="C130" s="925"/>
      <c r="D130" s="925"/>
      <c r="E130" s="925"/>
      <c r="F130" s="925"/>
      <c r="G130" s="925"/>
      <c r="H130" s="925"/>
      <c r="I130" s="925"/>
      <c r="J130" s="925"/>
      <c r="K130" s="925"/>
      <c r="L130" s="925"/>
      <c r="M130" s="925"/>
      <c r="N130" s="925"/>
      <c r="O130" s="925"/>
      <c r="P130" s="925"/>
      <c r="Q130" s="925"/>
      <c r="R130" s="925"/>
      <c r="S130" s="925"/>
      <c r="T130" s="925"/>
      <c r="U130" s="925"/>
      <c r="V130" s="925"/>
      <c r="W130" s="1060" t="s">
        <v>467</v>
      </c>
      <c r="X130" s="1061"/>
      <c r="Y130" s="1061"/>
      <c r="Z130" s="1062"/>
      <c r="AA130" s="948">
        <v>1242485</v>
      </c>
      <c r="AB130" s="949"/>
      <c r="AC130" s="949"/>
      <c r="AD130" s="949"/>
      <c r="AE130" s="950"/>
      <c r="AF130" s="951">
        <v>1286919</v>
      </c>
      <c r="AG130" s="949"/>
      <c r="AH130" s="949"/>
      <c r="AI130" s="949"/>
      <c r="AJ130" s="950"/>
      <c r="AK130" s="951">
        <v>1294873</v>
      </c>
      <c r="AL130" s="949"/>
      <c r="AM130" s="949"/>
      <c r="AN130" s="949"/>
      <c r="AO130" s="950"/>
      <c r="AP130" s="1063"/>
      <c r="AQ130" s="1064"/>
      <c r="AR130" s="1064"/>
      <c r="AS130" s="1064"/>
      <c r="AT130" s="1065"/>
      <c r="AU130" s="215"/>
      <c r="AV130" s="215"/>
      <c r="AW130" s="215"/>
      <c r="AX130" s="1055" t="s">
        <v>468</v>
      </c>
      <c r="AY130" s="913"/>
      <c r="AZ130" s="913"/>
      <c r="BA130" s="913"/>
      <c r="BB130" s="913"/>
      <c r="BC130" s="913"/>
      <c r="BD130" s="913"/>
      <c r="BE130" s="914"/>
      <c r="BF130" s="1091">
        <v>8.5</v>
      </c>
      <c r="BG130" s="1092"/>
      <c r="BH130" s="1092"/>
      <c r="BI130" s="1092"/>
      <c r="BJ130" s="1092"/>
      <c r="BK130" s="1092"/>
      <c r="BL130" s="1093"/>
      <c r="BM130" s="1091">
        <v>25</v>
      </c>
      <c r="BN130" s="1092"/>
      <c r="BO130" s="1092"/>
      <c r="BP130" s="1092"/>
      <c r="BQ130" s="1092"/>
      <c r="BR130" s="1092"/>
      <c r="BS130" s="1093"/>
      <c r="BT130" s="1091">
        <v>35</v>
      </c>
      <c r="BU130" s="1092"/>
      <c r="BV130" s="1092"/>
      <c r="BW130" s="1092"/>
      <c r="BX130" s="1092"/>
      <c r="BY130" s="1092"/>
      <c r="BZ130" s="109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5"/>
      <c r="B131" s="1096"/>
      <c r="C131" s="1096"/>
      <c r="D131" s="1096"/>
      <c r="E131" s="1096"/>
      <c r="F131" s="1096"/>
      <c r="G131" s="1096"/>
      <c r="H131" s="1096"/>
      <c r="I131" s="1096"/>
      <c r="J131" s="1096"/>
      <c r="K131" s="1096"/>
      <c r="L131" s="1096"/>
      <c r="M131" s="1096"/>
      <c r="N131" s="1096"/>
      <c r="O131" s="1096"/>
      <c r="P131" s="1096"/>
      <c r="Q131" s="1096"/>
      <c r="R131" s="1096"/>
      <c r="S131" s="1096"/>
      <c r="T131" s="1096"/>
      <c r="U131" s="1096"/>
      <c r="V131" s="1096"/>
      <c r="W131" s="1097" t="s">
        <v>469</v>
      </c>
      <c r="X131" s="1098"/>
      <c r="Y131" s="1098"/>
      <c r="Z131" s="1099"/>
      <c r="AA131" s="994">
        <v>7953196</v>
      </c>
      <c r="AB131" s="976"/>
      <c r="AC131" s="976"/>
      <c r="AD131" s="976"/>
      <c r="AE131" s="977"/>
      <c r="AF131" s="975">
        <v>8015659</v>
      </c>
      <c r="AG131" s="976"/>
      <c r="AH131" s="976"/>
      <c r="AI131" s="976"/>
      <c r="AJ131" s="977"/>
      <c r="AK131" s="975">
        <v>8003680</v>
      </c>
      <c r="AL131" s="976"/>
      <c r="AM131" s="976"/>
      <c r="AN131" s="976"/>
      <c r="AO131" s="977"/>
      <c r="AP131" s="1100"/>
      <c r="AQ131" s="1101"/>
      <c r="AR131" s="1101"/>
      <c r="AS131" s="1101"/>
      <c r="AT131" s="1102"/>
      <c r="AU131" s="215"/>
      <c r="AV131" s="215"/>
      <c r="AW131" s="215"/>
      <c r="AX131" s="1073" t="s">
        <v>470</v>
      </c>
      <c r="AY131" s="713"/>
      <c r="AZ131" s="713"/>
      <c r="BA131" s="713"/>
      <c r="BB131" s="713"/>
      <c r="BC131" s="713"/>
      <c r="BD131" s="713"/>
      <c r="BE131" s="1026"/>
      <c r="BF131" s="1074" t="s">
        <v>122</v>
      </c>
      <c r="BG131" s="1075"/>
      <c r="BH131" s="1075"/>
      <c r="BI131" s="1075"/>
      <c r="BJ131" s="1075"/>
      <c r="BK131" s="1075"/>
      <c r="BL131" s="1076"/>
      <c r="BM131" s="1074">
        <v>350</v>
      </c>
      <c r="BN131" s="1075"/>
      <c r="BO131" s="1075"/>
      <c r="BP131" s="1075"/>
      <c r="BQ131" s="1075"/>
      <c r="BR131" s="1075"/>
      <c r="BS131" s="1076"/>
      <c r="BT131" s="1077"/>
      <c r="BU131" s="1078"/>
      <c r="BV131" s="1078"/>
      <c r="BW131" s="1078"/>
      <c r="BX131" s="1078"/>
      <c r="BY131" s="1078"/>
      <c r="BZ131" s="107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80" t="s">
        <v>471</v>
      </c>
      <c r="B132" s="1081"/>
      <c r="C132" s="1081"/>
      <c r="D132" s="1081"/>
      <c r="E132" s="1081"/>
      <c r="F132" s="1081"/>
      <c r="G132" s="1081"/>
      <c r="H132" s="1081"/>
      <c r="I132" s="1081"/>
      <c r="J132" s="1081"/>
      <c r="K132" s="1081"/>
      <c r="L132" s="1081"/>
      <c r="M132" s="1081"/>
      <c r="N132" s="1081"/>
      <c r="O132" s="1081"/>
      <c r="P132" s="1081"/>
      <c r="Q132" s="1081"/>
      <c r="R132" s="1081"/>
      <c r="S132" s="1081"/>
      <c r="T132" s="1081"/>
      <c r="U132" s="1081"/>
      <c r="V132" s="1084" t="s">
        <v>472</v>
      </c>
      <c r="W132" s="1084"/>
      <c r="X132" s="1084"/>
      <c r="Y132" s="1084"/>
      <c r="Z132" s="1085"/>
      <c r="AA132" s="1086">
        <v>8.007045218</v>
      </c>
      <c r="AB132" s="1087"/>
      <c r="AC132" s="1087"/>
      <c r="AD132" s="1087"/>
      <c r="AE132" s="1088"/>
      <c r="AF132" s="1089">
        <v>8.7410155550000006</v>
      </c>
      <c r="AG132" s="1087"/>
      <c r="AH132" s="1087"/>
      <c r="AI132" s="1087"/>
      <c r="AJ132" s="1088"/>
      <c r="AK132" s="1089">
        <v>8.8985816520000007</v>
      </c>
      <c r="AL132" s="1087"/>
      <c r="AM132" s="1087"/>
      <c r="AN132" s="1087"/>
      <c r="AO132" s="1088"/>
      <c r="AP132" s="991"/>
      <c r="AQ132" s="992"/>
      <c r="AR132" s="992"/>
      <c r="AS132" s="992"/>
      <c r="AT132" s="109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2"/>
      <c r="B133" s="1083"/>
      <c r="C133" s="1083"/>
      <c r="D133" s="1083"/>
      <c r="E133" s="1083"/>
      <c r="F133" s="1083"/>
      <c r="G133" s="1083"/>
      <c r="H133" s="1083"/>
      <c r="I133" s="1083"/>
      <c r="J133" s="1083"/>
      <c r="K133" s="1083"/>
      <c r="L133" s="1083"/>
      <c r="M133" s="1083"/>
      <c r="N133" s="1083"/>
      <c r="O133" s="1083"/>
      <c r="P133" s="1083"/>
      <c r="Q133" s="1083"/>
      <c r="R133" s="1083"/>
      <c r="S133" s="1083"/>
      <c r="T133" s="1083"/>
      <c r="U133" s="1083"/>
      <c r="V133" s="1067" t="s">
        <v>473</v>
      </c>
      <c r="W133" s="1067"/>
      <c r="X133" s="1067"/>
      <c r="Y133" s="1067"/>
      <c r="Z133" s="1068"/>
      <c r="AA133" s="1069">
        <v>7.2</v>
      </c>
      <c r="AB133" s="1070"/>
      <c r="AC133" s="1070"/>
      <c r="AD133" s="1070"/>
      <c r="AE133" s="1071"/>
      <c r="AF133" s="1069">
        <v>7.9</v>
      </c>
      <c r="AG133" s="1070"/>
      <c r="AH133" s="1070"/>
      <c r="AI133" s="1070"/>
      <c r="AJ133" s="1071"/>
      <c r="AK133" s="1069">
        <v>8.5</v>
      </c>
      <c r="AL133" s="1070"/>
      <c r="AM133" s="1070"/>
      <c r="AN133" s="1070"/>
      <c r="AO133" s="1071"/>
      <c r="AP133" s="1018"/>
      <c r="AQ133" s="1019"/>
      <c r="AR133" s="1019"/>
      <c r="AS133" s="1019"/>
      <c r="AT133" s="107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9K7PAkvebpZG4D7e+7P7gSJyPukmCPdeMrnuQp5IGsSu49Zfy+wcwYwN/5HZ4W728Ku08dLH0vf/0s3I6DHazg==" saltValue="oac8T0d7zv62aYvmUFMHD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4"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okbb37OCa3oV/CFC0r1kzlIlvzVf2Q1XV5HWL41Gb7U2qtD6k+KT5sR4PylIbe3JhUID5L7nPtNgMBE3w1TTOA==" saltValue="I08uMpW9uqHyAtIAMnlQ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8"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UQP6J5yeQgc3pgziMbm93NCEMcuK4pWv/tIQtuLOtsPoKW83M+2rcj6O521GoHtNJ2xp3Y5uzo4uV7iRi5ELw==" saltValue="BE5ZfEoqDEauXIqv2GQss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4" t="s">
        <v>477</v>
      </c>
      <c r="AP7" s="253"/>
      <c r="AQ7" s="254" t="s">
        <v>478</v>
      </c>
      <c r="AR7" s="255"/>
    </row>
    <row r="8" spans="1:46" x14ac:dyDescent="0.15">
      <c r="A8" s="247"/>
      <c r="AK8" s="256"/>
      <c r="AL8" s="257"/>
      <c r="AM8" s="257"/>
      <c r="AN8" s="258"/>
      <c r="AO8" s="1105"/>
      <c r="AP8" s="259" t="s">
        <v>479</v>
      </c>
      <c r="AQ8" s="260" t="s">
        <v>480</v>
      </c>
      <c r="AR8" s="261" t="s">
        <v>481</v>
      </c>
    </row>
    <row r="9" spans="1:46" x14ac:dyDescent="0.15">
      <c r="A9" s="247"/>
      <c r="AK9" s="1106" t="s">
        <v>482</v>
      </c>
      <c r="AL9" s="1107"/>
      <c r="AM9" s="1107"/>
      <c r="AN9" s="1108"/>
      <c r="AO9" s="262">
        <v>2577274</v>
      </c>
      <c r="AP9" s="262">
        <v>98776</v>
      </c>
      <c r="AQ9" s="263">
        <v>98214</v>
      </c>
      <c r="AR9" s="264">
        <v>0.6</v>
      </c>
    </row>
    <row r="10" spans="1:46" ht="13.5" customHeight="1" x14ac:dyDescent="0.15">
      <c r="A10" s="247"/>
      <c r="AK10" s="1106" t="s">
        <v>483</v>
      </c>
      <c r="AL10" s="1107"/>
      <c r="AM10" s="1107"/>
      <c r="AN10" s="1108"/>
      <c r="AO10" s="265">
        <v>336723</v>
      </c>
      <c r="AP10" s="265">
        <v>12905</v>
      </c>
      <c r="AQ10" s="266">
        <v>8330</v>
      </c>
      <c r="AR10" s="267">
        <v>54.9</v>
      </c>
    </row>
    <row r="11" spans="1:46" ht="13.5" customHeight="1" x14ac:dyDescent="0.15">
      <c r="A11" s="247"/>
      <c r="AK11" s="1106" t="s">
        <v>484</v>
      </c>
      <c r="AL11" s="1107"/>
      <c r="AM11" s="1107"/>
      <c r="AN11" s="1108"/>
      <c r="AO11" s="265">
        <v>50236</v>
      </c>
      <c r="AP11" s="265">
        <v>1925</v>
      </c>
      <c r="AQ11" s="266">
        <v>2236</v>
      </c>
      <c r="AR11" s="267">
        <v>-13.9</v>
      </c>
    </row>
    <row r="12" spans="1:46" ht="13.5" customHeight="1" x14ac:dyDescent="0.15">
      <c r="A12" s="247"/>
      <c r="AK12" s="1106" t="s">
        <v>485</v>
      </c>
      <c r="AL12" s="1107"/>
      <c r="AM12" s="1107"/>
      <c r="AN12" s="1108"/>
      <c r="AO12" s="265" t="s">
        <v>486</v>
      </c>
      <c r="AP12" s="265" t="s">
        <v>486</v>
      </c>
      <c r="AQ12" s="266">
        <v>12</v>
      </c>
      <c r="AR12" s="267" t="s">
        <v>486</v>
      </c>
    </row>
    <row r="13" spans="1:46" ht="13.5" customHeight="1" x14ac:dyDescent="0.15">
      <c r="A13" s="247"/>
      <c r="AK13" s="1106" t="s">
        <v>487</v>
      </c>
      <c r="AL13" s="1107"/>
      <c r="AM13" s="1107"/>
      <c r="AN13" s="1108"/>
      <c r="AO13" s="265">
        <v>56161</v>
      </c>
      <c r="AP13" s="265">
        <v>2152</v>
      </c>
      <c r="AQ13" s="266">
        <v>3111</v>
      </c>
      <c r="AR13" s="267">
        <v>-30.8</v>
      </c>
    </row>
    <row r="14" spans="1:46" ht="13.5" customHeight="1" x14ac:dyDescent="0.15">
      <c r="A14" s="247"/>
      <c r="AK14" s="1106" t="s">
        <v>488</v>
      </c>
      <c r="AL14" s="1107"/>
      <c r="AM14" s="1107"/>
      <c r="AN14" s="1108"/>
      <c r="AO14" s="265">
        <v>21268</v>
      </c>
      <c r="AP14" s="265">
        <v>815</v>
      </c>
      <c r="AQ14" s="266">
        <v>1882</v>
      </c>
      <c r="AR14" s="267">
        <v>-56.7</v>
      </c>
    </row>
    <row r="15" spans="1:46" ht="13.5" customHeight="1" x14ac:dyDescent="0.15">
      <c r="A15" s="247"/>
      <c r="AK15" s="1109" t="s">
        <v>489</v>
      </c>
      <c r="AL15" s="1110"/>
      <c r="AM15" s="1110"/>
      <c r="AN15" s="1111"/>
      <c r="AO15" s="265">
        <v>-147181</v>
      </c>
      <c r="AP15" s="265">
        <v>-5641</v>
      </c>
      <c r="AQ15" s="266">
        <v>-6411</v>
      </c>
      <c r="AR15" s="267">
        <v>-12</v>
      </c>
    </row>
    <row r="16" spans="1:46" x14ac:dyDescent="0.15">
      <c r="A16" s="247"/>
      <c r="AK16" s="1109" t="s">
        <v>177</v>
      </c>
      <c r="AL16" s="1110"/>
      <c r="AM16" s="1110"/>
      <c r="AN16" s="1111"/>
      <c r="AO16" s="265">
        <v>2894481</v>
      </c>
      <c r="AP16" s="265">
        <v>110934</v>
      </c>
      <c r="AQ16" s="266">
        <v>107373</v>
      </c>
      <c r="AR16" s="267">
        <v>3.3</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12" t="s">
        <v>494</v>
      </c>
      <c r="AL21" s="1113"/>
      <c r="AM21" s="1113"/>
      <c r="AN21" s="1114"/>
      <c r="AO21" s="277">
        <v>8.36</v>
      </c>
      <c r="AP21" s="278">
        <v>9.17</v>
      </c>
      <c r="AQ21" s="279">
        <v>-0.81</v>
      </c>
      <c r="AS21" s="280"/>
      <c r="AT21" s="276"/>
    </row>
    <row r="22" spans="1:46" s="248" customFormat="1" x14ac:dyDescent="0.15">
      <c r="A22" s="276"/>
      <c r="AK22" s="1112" t="s">
        <v>495</v>
      </c>
      <c r="AL22" s="1113"/>
      <c r="AM22" s="1113"/>
      <c r="AN22" s="1114"/>
      <c r="AO22" s="281">
        <v>98.6</v>
      </c>
      <c r="AP22" s="282">
        <v>97.5</v>
      </c>
      <c r="AQ22" s="283">
        <v>1.1000000000000001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3" t="s">
        <v>496</v>
      </c>
      <c r="B26" s="1103"/>
      <c r="C26" s="1103"/>
      <c r="D26" s="1103"/>
      <c r="E26" s="1103"/>
      <c r="F26" s="1103"/>
      <c r="G26" s="1103"/>
      <c r="H26" s="1103"/>
      <c r="I26" s="1103"/>
      <c r="J26" s="1103"/>
      <c r="K26" s="1103"/>
      <c r="L26" s="1103"/>
      <c r="M26" s="1103"/>
      <c r="N26" s="1103"/>
      <c r="O26" s="1103"/>
      <c r="P26" s="1103"/>
      <c r="Q26" s="1103"/>
      <c r="R26" s="1103"/>
      <c r="S26" s="1103"/>
      <c r="T26" s="1103"/>
      <c r="U26" s="1103"/>
      <c r="V26" s="1103"/>
      <c r="W26" s="1103"/>
      <c r="X26" s="1103"/>
      <c r="Y26" s="1103"/>
      <c r="Z26" s="1103"/>
      <c r="AA26" s="1103"/>
      <c r="AB26" s="1103"/>
      <c r="AC26" s="1103"/>
      <c r="AD26" s="1103"/>
      <c r="AE26" s="1103"/>
      <c r="AF26" s="1103"/>
      <c r="AG26" s="1103"/>
      <c r="AH26" s="1103"/>
      <c r="AI26" s="1103"/>
      <c r="AJ26" s="1103"/>
      <c r="AK26" s="1103"/>
      <c r="AL26" s="1103"/>
      <c r="AM26" s="1103"/>
      <c r="AN26" s="1103"/>
      <c r="AO26" s="1103"/>
      <c r="AP26" s="1103"/>
      <c r="AQ26" s="1103"/>
      <c r="AR26" s="1103"/>
      <c r="AS26" s="1103"/>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4" t="s">
        <v>477</v>
      </c>
      <c r="AP30" s="253"/>
      <c r="AQ30" s="254" t="s">
        <v>478</v>
      </c>
      <c r="AR30" s="255"/>
    </row>
    <row r="31" spans="1:46" x14ac:dyDescent="0.15">
      <c r="A31" s="247"/>
      <c r="AK31" s="256"/>
      <c r="AL31" s="257"/>
      <c r="AM31" s="257"/>
      <c r="AN31" s="258"/>
      <c r="AO31" s="1105"/>
      <c r="AP31" s="259" t="s">
        <v>479</v>
      </c>
      <c r="AQ31" s="260" t="s">
        <v>480</v>
      </c>
      <c r="AR31" s="261" t="s">
        <v>481</v>
      </c>
    </row>
    <row r="32" spans="1:46" ht="27" customHeight="1" x14ac:dyDescent="0.15">
      <c r="A32" s="247"/>
      <c r="AK32" s="1120" t="s">
        <v>499</v>
      </c>
      <c r="AL32" s="1121"/>
      <c r="AM32" s="1121"/>
      <c r="AN32" s="1122"/>
      <c r="AO32" s="291">
        <v>1774132</v>
      </c>
      <c r="AP32" s="291">
        <v>67995</v>
      </c>
      <c r="AQ32" s="292">
        <v>55954</v>
      </c>
      <c r="AR32" s="293">
        <v>21.5</v>
      </c>
    </row>
    <row r="33" spans="1:46" ht="13.5" customHeight="1" x14ac:dyDescent="0.15">
      <c r="A33" s="247"/>
      <c r="AK33" s="1120" t="s">
        <v>500</v>
      </c>
      <c r="AL33" s="1121"/>
      <c r="AM33" s="1121"/>
      <c r="AN33" s="1122"/>
      <c r="AO33" s="291" t="s">
        <v>486</v>
      </c>
      <c r="AP33" s="291" t="s">
        <v>486</v>
      </c>
      <c r="AQ33" s="292" t="s">
        <v>486</v>
      </c>
      <c r="AR33" s="293" t="s">
        <v>486</v>
      </c>
    </row>
    <row r="34" spans="1:46" ht="27" customHeight="1" x14ac:dyDescent="0.15">
      <c r="A34" s="247"/>
      <c r="AK34" s="1120" t="s">
        <v>501</v>
      </c>
      <c r="AL34" s="1121"/>
      <c r="AM34" s="1121"/>
      <c r="AN34" s="1122"/>
      <c r="AO34" s="291" t="s">
        <v>486</v>
      </c>
      <c r="AP34" s="291" t="s">
        <v>486</v>
      </c>
      <c r="AQ34" s="292">
        <v>1</v>
      </c>
      <c r="AR34" s="293" t="s">
        <v>486</v>
      </c>
    </row>
    <row r="35" spans="1:46" ht="27" customHeight="1" x14ac:dyDescent="0.15">
      <c r="A35" s="247"/>
      <c r="AK35" s="1120" t="s">
        <v>502</v>
      </c>
      <c r="AL35" s="1121"/>
      <c r="AM35" s="1121"/>
      <c r="AN35" s="1122"/>
      <c r="AO35" s="291">
        <v>242056</v>
      </c>
      <c r="AP35" s="291">
        <v>9277</v>
      </c>
      <c r="AQ35" s="292">
        <v>17691</v>
      </c>
      <c r="AR35" s="293">
        <v>-47.6</v>
      </c>
    </row>
    <row r="36" spans="1:46" ht="27" customHeight="1" x14ac:dyDescent="0.15">
      <c r="A36" s="247"/>
      <c r="AK36" s="1120" t="s">
        <v>503</v>
      </c>
      <c r="AL36" s="1121"/>
      <c r="AM36" s="1121"/>
      <c r="AN36" s="1122"/>
      <c r="AO36" s="291">
        <v>2082</v>
      </c>
      <c r="AP36" s="291">
        <v>80</v>
      </c>
      <c r="AQ36" s="292">
        <v>2603</v>
      </c>
      <c r="AR36" s="293">
        <v>-96.9</v>
      </c>
    </row>
    <row r="37" spans="1:46" ht="13.5" customHeight="1" x14ac:dyDescent="0.15">
      <c r="A37" s="247"/>
      <c r="AK37" s="1120" t="s">
        <v>504</v>
      </c>
      <c r="AL37" s="1121"/>
      <c r="AM37" s="1121"/>
      <c r="AN37" s="1122"/>
      <c r="AO37" s="291" t="s">
        <v>486</v>
      </c>
      <c r="AP37" s="291" t="s">
        <v>486</v>
      </c>
      <c r="AQ37" s="292">
        <v>579</v>
      </c>
      <c r="AR37" s="293" t="s">
        <v>486</v>
      </c>
    </row>
    <row r="38" spans="1:46" ht="27" customHeight="1" x14ac:dyDescent="0.15">
      <c r="A38" s="247"/>
      <c r="AK38" s="1123" t="s">
        <v>505</v>
      </c>
      <c r="AL38" s="1124"/>
      <c r="AM38" s="1124"/>
      <c r="AN38" s="1125"/>
      <c r="AO38" s="294" t="s">
        <v>486</v>
      </c>
      <c r="AP38" s="294" t="s">
        <v>486</v>
      </c>
      <c r="AQ38" s="295">
        <v>4</v>
      </c>
      <c r="AR38" s="283" t="s">
        <v>486</v>
      </c>
      <c r="AS38" s="290"/>
    </row>
    <row r="39" spans="1:46" x14ac:dyDescent="0.15">
      <c r="A39" s="247"/>
      <c r="AK39" s="1123" t="s">
        <v>506</v>
      </c>
      <c r="AL39" s="1124"/>
      <c r="AM39" s="1124"/>
      <c r="AN39" s="1125"/>
      <c r="AO39" s="291">
        <v>-11183</v>
      </c>
      <c r="AP39" s="291">
        <v>-429</v>
      </c>
      <c r="AQ39" s="292">
        <v>-4663</v>
      </c>
      <c r="AR39" s="293">
        <v>-90.8</v>
      </c>
      <c r="AS39" s="290"/>
    </row>
    <row r="40" spans="1:46" ht="27" customHeight="1" x14ac:dyDescent="0.15">
      <c r="A40" s="247"/>
      <c r="AK40" s="1120" t="s">
        <v>507</v>
      </c>
      <c r="AL40" s="1121"/>
      <c r="AM40" s="1121"/>
      <c r="AN40" s="1122"/>
      <c r="AO40" s="291">
        <v>-1294873</v>
      </c>
      <c r="AP40" s="291">
        <v>-49627</v>
      </c>
      <c r="AQ40" s="292">
        <v>-48945</v>
      </c>
      <c r="AR40" s="293">
        <v>1.4</v>
      </c>
      <c r="AS40" s="290"/>
    </row>
    <row r="41" spans="1:46" x14ac:dyDescent="0.15">
      <c r="A41" s="247"/>
      <c r="AK41" s="1126" t="s">
        <v>287</v>
      </c>
      <c r="AL41" s="1127"/>
      <c r="AM41" s="1127"/>
      <c r="AN41" s="1128"/>
      <c r="AO41" s="291">
        <v>712214</v>
      </c>
      <c r="AP41" s="291">
        <v>27296</v>
      </c>
      <c r="AQ41" s="292">
        <v>23225</v>
      </c>
      <c r="AR41" s="293">
        <v>17.5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15" t="s">
        <v>477</v>
      </c>
      <c r="AN49" s="1117" t="s">
        <v>510</v>
      </c>
      <c r="AO49" s="1118"/>
      <c r="AP49" s="1118"/>
      <c r="AQ49" s="1118"/>
      <c r="AR49" s="1119"/>
    </row>
    <row r="50" spans="1:44" x14ac:dyDescent="0.15">
      <c r="A50" s="247"/>
      <c r="AK50" s="305"/>
      <c r="AL50" s="306"/>
      <c r="AM50" s="1116"/>
      <c r="AN50" s="307" t="s">
        <v>511</v>
      </c>
      <c r="AO50" s="308" t="s">
        <v>512</v>
      </c>
      <c r="AP50" s="309" t="s">
        <v>513</v>
      </c>
      <c r="AQ50" s="310" t="s">
        <v>514</v>
      </c>
      <c r="AR50" s="311" t="s">
        <v>515</v>
      </c>
    </row>
    <row r="51" spans="1:44" x14ac:dyDescent="0.15">
      <c r="A51" s="247"/>
      <c r="AK51" s="303" t="s">
        <v>516</v>
      </c>
      <c r="AL51" s="304"/>
      <c r="AM51" s="312">
        <v>3407280</v>
      </c>
      <c r="AN51" s="313">
        <v>124163</v>
      </c>
      <c r="AO51" s="314">
        <v>15.7</v>
      </c>
      <c r="AP51" s="315">
        <v>92632</v>
      </c>
      <c r="AQ51" s="316">
        <v>-1.5</v>
      </c>
      <c r="AR51" s="317">
        <v>17.2</v>
      </c>
    </row>
    <row r="52" spans="1:44" x14ac:dyDescent="0.15">
      <c r="A52" s="247"/>
      <c r="AK52" s="318"/>
      <c r="AL52" s="319" t="s">
        <v>517</v>
      </c>
      <c r="AM52" s="320">
        <v>1943676</v>
      </c>
      <c r="AN52" s="321">
        <v>70829</v>
      </c>
      <c r="AO52" s="322">
        <v>-25.7</v>
      </c>
      <c r="AP52" s="323">
        <v>47978</v>
      </c>
      <c r="AQ52" s="324">
        <v>-2</v>
      </c>
      <c r="AR52" s="325">
        <v>-23.7</v>
      </c>
    </row>
    <row r="53" spans="1:44" x14ac:dyDescent="0.15">
      <c r="A53" s="247"/>
      <c r="AK53" s="303" t="s">
        <v>518</v>
      </c>
      <c r="AL53" s="304"/>
      <c r="AM53" s="312">
        <v>5788326</v>
      </c>
      <c r="AN53" s="313">
        <v>213749</v>
      </c>
      <c r="AO53" s="314">
        <v>72.2</v>
      </c>
      <c r="AP53" s="315">
        <v>69604</v>
      </c>
      <c r="AQ53" s="316">
        <v>-24.9</v>
      </c>
      <c r="AR53" s="317">
        <v>97.1</v>
      </c>
    </row>
    <row r="54" spans="1:44" x14ac:dyDescent="0.15">
      <c r="A54" s="247"/>
      <c r="AK54" s="318"/>
      <c r="AL54" s="319" t="s">
        <v>517</v>
      </c>
      <c r="AM54" s="320">
        <v>2133868</v>
      </c>
      <c r="AN54" s="321">
        <v>78799</v>
      </c>
      <c r="AO54" s="322">
        <v>11.3</v>
      </c>
      <c r="AP54" s="323">
        <v>36247</v>
      </c>
      <c r="AQ54" s="324">
        <v>-24.5</v>
      </c>
      <c r="AR54" s="325">
        <v>35.799999999999997</v>
      </c>
    </row>
    <row r="55" spans="1:44" x14ac:dyDescent="0.15">
      <c r="A55" s="247"/>
      <c r="AK55" s="303" t="s">
        <v>519</v>
      </c>
      <c r="AL55" s="304"/>
      <c r="AM55" s="312">
        <v>1995678</v>
      </c>
      <c r="AN55" s="313">
        <v>74616</v>
      </c>
      <c r="AO55" s="314">
        <v>-65.099999999999994</v>
      </c>
      <c r="AP55" s="315">
        <v>68410</v>
      </c>
      <c r="AQ55" s="316">
        <v>-1.7</v>
      </c>
      <c r="AR55" s="317">
        <v>-63.4</v>
      </c>
    </row>
    <row r="56" spans="1:44" x14ac:dyDescent="0.15">
      <c r="A56" s="247"/>
      <c r="AK56" s="318"/>
      <c r="AL56" s="319" t="s">
        <v>517</v>
      </c>
      <c r="AM56" s="320">
        <v>1185326</v>
      </c>
      <c r="AN56" s="321">
        <v>44318</v>
      </c>
      <c r="AO56" s="322">
        <v>-43.8</v>
      </c>
      <c r="AP56" s="323">
        <v>35086</v>
      </c>
      <c r="AQ56" s="324">
        <v>-3.2</v>
      </c>
      <c r="AR56" s="325">
        <v>-40.6</v>
      </c>
    </row>
    <row r="57" spans="1:44" x14ac:dyDescent="0.15">
      <c r="A57" s="247"/>
      <c r="AK57" s="303" t="s">
        <v>520</v>
      </c>
      <c r="AL57" s="304"/>
      <c r="AM57" s="312">
        <v>1960235</v>
      </c>
      <c r="AN57" s="313">
        <v>73899</v>
      </c>
      <c r="AO57" s="314">
        <v>-1</v>
      </c>
      <c r="AP57" s="315">
        <v>73019</v>
      </c>
      <c r="AQ57" s="316">
        <v>6.7</v>
      </c>
      <c r="AR57" s="317">
        <v>-7.7</v>
      </c>
    </row>
    <row r="58" spans="1:44" x14ac:dyDescent="0.15">
      <c r="A58" s="247"/>
      <c r="AK58" s="318"/>
      <c r="AL58" s="319" t="s">
        <v>517</v>
      </c>
      <c r="AM58" s="320">
        <v>1178374</v>
      </c>
      <c r="AN58" s="321">
        <v>44423</v>
      </c>
      <c r="AO58" s="322">
        <v>0.2</v>
      </c>
      <c r="AP58" s="323">
        <v>39427</v>
      </c>
      <c r="AQ58" s="324">
        <v>12.4</v>
      </c>
      <c r="AR58" s="325">
        <v>-12.2</v>
      </c>
    </row>
    <row r="59" spans="1:44" x14ac:dyDescent="0.15">
      <c r="A59" s="247"/>
      <c r="AK59" s="303" t="s">
        <v>521</v>
      </c>
      <c r="AL59" s="304"/>
      <c r="AM59" s="312">
        <v>1321745</v>
      </c>
      <c r="AN59" s="313">
        <v>50657</v>
      </c>
      <c r="AO59" s="314">
        <v>-31.5</v>
      </c>
      <c r="AP59" s="315">
        <v>76590</v>
      </c>
      <c r="AQ59" s="316">
        <v>4.9000000000000004</v>
      </c>
      <c r="AR59" s="317">
        <v>-36.4</v>
      </c>
    </row>
    <row r="60" spans="1:44" x14ac:dyDescent="0.15">
      <c r="A60" s="247"/>
      <c r="AK60" s="318"/>
      <c r="AL60" s="319" t="s">
        <v>517</v>
      </c>
      <c r="AM60" s="320">
        <v>887855</v>
      </c>
      <c r="AN60" s="321">
        <v>34028</v>
      </c>
      <c r="AO60" s="322">
        <v>-23.4</v>
      </c>
      <c r="AP60" s="323">
        <v>42387</v>
      </c>
      <c r="AQ60" s="324">
        <v>7.5</v>
      </c>
      <c r="AR60" s="325">
        <v>-30.9</v>
      </c>
    </row>
    <row r="61" spans="1:44" x14ac:dyDescent="0.15">
      <c r="A61" s="247"/>
      <c r="AK61" s="303" t="s">
        <v>522</v>
      </c>
      <c r="AL61" s="326"/>
      <c r="AM61" s="312">
        <v>2894653</v>
      </c>
      <c r="AN61" s="313">
        <v>107417</v>
      </c>
      <c r="AO61" s="314">
        <v>-1.9</v>
      </c>
      <c r="AP61" s="315">
        <v>76051</v>
      </c>
      <c r="AQ61" s="327">
        <v>-3.3</v>
      </c>
      <c r="AR61" s="317">
        <v>1.4</v>
      </c>
    </row>
    <row r="62" spans="1:44" x14ac:dyDescent="0.15">
      <c r="A62" s="247"/>
      <c r="AK62" s="318"/>
      <c r="AL62" s="319" t="s">
        <v>517</v>
      </c>
      <c r="AM62" s="320">
        <v>1465820</v>
      </c>
      <c r="AN62" s="321">
        <v>54479</v>
      </c>
      <c r="AO62" s="322">
        <v>-16.3</v>
      </c>
      <c r="AP62" s="323">
        <v>40225</v>
      </c>
      <c r="AQ62" s="324">
        <v>-2</v>
      </c>
      <c r="AR62" s="325">
        <v>-14.3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Mn7+Ms/v+Q5m4PTHkfL1L84ebp13gR1mZe3ufqOfJXQjzQwf9PuJEhZrNEpX3I4z0AwgFy9aR2jIQB6hlvjqaw==" saltValue="qv0+JTGFbVsxwh+z89Ic/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CIkceNNVVcDhTO+xXyMUH8+MXeN9KbmzfJ68z72L/eSXT7Mm6NCOXGsUvOMoupPwqXXm8Qv+HJDKXWgBWO5x8A==" saltValue="gnsGy9h6pnwrpqCYSSeh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BJFRt5ohegXTLUYBYH+s8B5/CkU1BHyq2gBU9ZeKYqRCercLEMK/MM5lww0t5EYBJQ2HaXCjse9zfmzhBB/ouw==" saltValue="Fzj/fWaUIRkcudyKQ9Nc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9" t="s">
        <v>3</v>
      </c>
      <c r="D47" s="1129"/>
      <c r="E47" s="1130"/>
      <c r="F47" s="11">
        <v>39.65</v>
      </c>
      <c r="G47" s="12">
        <v>38.26</v>
      </c>
      <c r="H47" s="12">
        <v>39.409999999999997</v>
      </c>
      <c r="I47" s="12">
        <v>38.97</v>
      </c>
      <c r="J47" s="13">
        <v>39.01</v>
      </c>
    </row>
    <row r="48" spans="2:10" ht="57.75" customHeight="1" x14ac:dyDescent="0.15">
      <c r="B48" s="14"/>
      <c r="C48" s="1131" t="s">
        <v>4</v>
      </c>
      <c r="D48" s="1131"/>
      <c r="E48" s="1132"/>
      <c r="F48" s="15">
        <v>6.04</v>
      </c>
      <c r="G48" s="16">
        <v>13.26</v>
      </c>
      <c r="H48" s="16">
        <v>10.79</v>
      </c>
      <c r="I48" s="16">
        <v>7.16</v>
      </c>
      <c r="J48" s="17">
        <v>15.15</v>
      </c>
    </row>
    <row r="49" spans="2:10" ht="57.75" customHeight="1" thickBot="1" x14ac:dyDescent="0.2">
      <c r="B49" s="18"/>
      <c r="C49" s="1133" t="s">
        <v>5</v>
      </c>
      <c r="D49" s="1133"/>
      <c r="E49" s="1134"/>
      <c r="F49" s="19" t="s">
        <v>529</v>
      </c>
      <c r="G49" s="20">
        <v>7.44</v>
      </c>
      <c r="H49" s="20" t="s">
        <v>530</v>
      </c>
      <c r="I49" s="20" t="s">
        <v>531</v>
      </c>
      <c r="J49" s="21">
        <v>8</v>
      </c>
    </row>
    <row r="50" spans="2:10" x14ac:dyDescent="0.15"/>
  </sheetData>
  <sheetProtection algorithmName="SHA-512" hashValue="oeKQmOhBe7ZezaP7AVdatJb9Cfkke+JSyMsEClat3RnMD3YDdBfDTLO8emE4sQNnYqx95nYrt7BzsYV2dFQEeQ==" saltValue="cxU89VJuoqwxUBsctUQN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2026-03-13T08:25:23Z</cp:lastPrinted>
  <dcterms:created xsi:type="dcterms:W3CDTF">2026-02-23T09:08:22Z</dcterms:created>
  <dcterms:modified xsi:type="dcterms:W3CDTF">2026-04-01T00:49:32Z</dcterms:modified>
  <cp:category/>
</cp:coreProperties>
</file>