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bookViews>
    <workbookView xWindow="2037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U36" i="10"/>
  <c r="BE35" i="10"/>
  <c r="CO34" i="10"/>
  <c r="CO35" i="10" s="1"/>
  <c r="BW34" i="10"/>
  <c r="BW35" i="10" s="1"/>
  <c r="BW36" i="10" s="1"/>
  <c r="BW37" i="10" s="1"/>
  <c r="BW38" i="10" s="1"/>
  <c r="BW39" i="10" s="1"/>
  <c r="BW40" i="10" s="1"/>
  <c r="BW41" i="10" s="1"/>
  <c r="BW42" i="10" s="1"/>
  <c r="BW43" i="10" s="1"/>
  <c r="C34" i="10"/>
  <c r="C35" i="10" s="1"/>
  <c r="C36" i="10" l="1"/>
  <c r="C37"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<sst xmlns="http://schemas.openxmlformats.org/spreadsheetml/2006/main" count="1135" uniqueCount="583">
  <si>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</si>
  <si>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</si>
  <si>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</si>
  <si>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</si>
  <si>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</si>
  <si>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</si>
  <si>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</si>
  <si>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</si>
  <si>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</si>
  <si>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</si>
  <si>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</si>
  <si>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</si>
  <si>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</si>
  <si>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</si>
  <si>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</si>
  <si>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</si>
  <si>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</si>
  <si>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</si>
  <si>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</si>
  <si>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</si>
  <si>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</si>
  <si>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</si>
  <si>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</si>
  <si>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</si>
  <si>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</si>
  <si>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</si>
  <si>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</si>
  <si>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</si>
  <si>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</si>
  <si>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</si>
  <si>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</si>
  <si>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</si>
  <si>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</si>
  <si>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</si>
  <si>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</si>
  <si>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</si>
  <si>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</si>
  <si>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</si>
  <si>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</si>
  <si>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</si>
  <si>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</si>
  <si>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</si>
  <si>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</si>
  <si>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</si>
  <si>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</si>
  <si>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</si>
  <si>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</si>
  <si>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</si>
  <si>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</si>
  <si>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</si>
  <si>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</si>
  <si>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</si>
  <si>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</si>
  <si>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</si>
  <si>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</si>
  <si>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</si>
  <si>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</si>
  <si>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</si>
  <si>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</si>
  <si>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</si>
  <si>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</si>
  <si>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</si>
  <si>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</si>
  <si>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</si>
  <si>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</si>
  <si>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</si>
  <si>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</si>
  <si>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</si>
  <si>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</si>
  <si>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</si>
  <si>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</si>
  <si>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</si>
  <si>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</si>
  <si>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</si>
  <si>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</si>
  <si>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</si>
  <si>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</si>
  <si>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</si>
  <si>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</si>
  <si>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</si>
  <si>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</si>
  <si>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</si>
  <si>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</si>
  <si>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</si>
  <si>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</si>
  <si>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</si>
  <si>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</si>
  <si>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</si>
  <si>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</si>
  <si>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</si>
  <si>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</si>
  <si>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</si>
  <si>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</si>
  <si>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</si>
  <si>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</si>
  <si>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</si>
  <si>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</si>
  <si>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</si>
  <si>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</si>
  <si>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</si>
  <si>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</si>
  <si>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</si>
  <si>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</si>
  <si>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</si>
  <si>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</si>
  <si>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</si>
  <si>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</si>
  <si>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</si>
  <si>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</si>
  <si>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</si>
  <si>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</si>
  <si>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</si>
  <si>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</si>
  <si>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</si>
  <si>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</si>
  <si>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</si>
  <si>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</si>
  <si>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</si>
  <si>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</si>
  <si>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</si>
  <si>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</si>
  <si>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</si>
  <si>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</si>
  <si>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</si>
  <si>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</si>
  <si>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</si>
  <si>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</si>
  <si>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</si>
  <si>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</si>
  <si>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</si>
  <si>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</si>
  <si>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</si>
  <si>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</si>
  <si>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</si>
  <si>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</si>
  <si>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</si>
  <si>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</si>
  <si>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</si>
  <si>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</si>
  <si>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</si>
  <si>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</si>
  <si>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</si>
  <si>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</si>
  <si>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</si>
  <si>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</si>
  <si>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</si>
  <si>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</si>
  <si>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</si>
  <si>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</si>
  <si>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</si>
  <si>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</si>
  <si>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</si>
  <si>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</si>
  <si>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</si>
  <si>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</si>
  <si>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</si>
  <si>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</si>
  <si>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</si>
  <si>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</si>
  <si>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</si>
  <si>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</si>
  <si>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</si>
  <si>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</si>
  <si>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</si>
  <si>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</si>
  <si>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</si>
  <si>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</si>
  <si>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</si>
  <si>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</si>
  <si>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</si>
  <si>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</si>
  <si>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</si>
  <si>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</si>
  <si>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</si>
  <si>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</si>
  <si>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</si>
  <si>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</si>
  <si>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</si>
  <si>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</si>
  <si>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</si>
  <si>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</si>
  <si>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</si>
  <si>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</si>
  <si>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</si>
  <si>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</si>
  <si>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</si>
  <si>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</si>
  <si>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</si>
  <si>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</si>
  <si>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</si>
  <si>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</si>
  <si>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</si>
  <si>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</si>
  <si>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</si>
  <si>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</si>
  <si>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</si>
  <si>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</si>
  <si>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</si>
  <si>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</si>
  <si>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</si>
  <si>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</si>
  <si>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</si>
  <si>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</si>
  <si>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</si>
  <si>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</si>
  <si>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</si>
  <si>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</si>
  <si>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</si>
  <si>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</si>
  <si>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</si>
  <si>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</si>
  <si>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</si>
  <si>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</si>
  <si>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</si>
  <si>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</si>
  <si>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</si>
  <si>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</si>
  <si>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</si>
  <si>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</si>
  <si>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</si>
  <si>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</si>
  <si>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</si>
  <si>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</si>
  <si>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</si>
  <si>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</si>
  <si>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</si>
  <si>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</si>
  <si>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</si>
  <si>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</si>
  <si>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</si>
  <si>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</si>
  <si>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</si>
  <si>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</si>
  <si>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</si>
  <si>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</si>
  <si>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</si>
  <si>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</si>
  <si>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</si>
  <si>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</si>
  <si>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</si>
  <si>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</si>
  <si>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</si>
  <si>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</si>
  <si>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</si>
  <si>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</si>
  <si>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</si>
  <si>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</si>
  <si>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</si>
  <si>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</si>
  <si>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</si>
  <si>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</si>
  <si>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</si>
  <si>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</si>
  <si>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</si>
  <si>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</si>
  <si>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</si>
  <si>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</si>
  <si>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</si>
  <si>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</si>
  <si>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</si>
  <si>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</si>
  <si>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</si>
  <si>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</si>
  <si>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</si>
  <si>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</si>
  <si>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</si>
  <si>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</si>
  <si>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</si>
  <si>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</si>
  <si>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</si>
  <si>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</si>
  <si>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</si>
  <si>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</si>
  <si>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</si>
  <si>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</si>
  <si>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</si>
  <si>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</si>
  <si>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</si>
  <si>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</si>
  <si>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</si>
  <si>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</si>
  <si>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</si>
  <si>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</si>
  <si>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</si>
  <si>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</si>
  <si>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</si>
  <si>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</si>
  <si>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</si>
  <si>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</si>
  <si>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</si>
  <si>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</si>
  <si>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</si>
  <si>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</si>
  <si>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</si>
  <si>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</si>
  <si>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</si>
  <si>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</si>
  <si>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</si>
  <si>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</si>
  <si>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</si>
  <si>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</si>
  <si>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</si>
  <si>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</si>
  <si>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</si>
  <si>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</si>
  <si>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</si>
  <si>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</si>
  <si>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</si>
  <si>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</si>
  <si>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</si>
  <si>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</si>
  <si>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</si>
  <si>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</si>
  <si>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</si>
  <si>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</si>
  <si>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</si>
  <si>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</si>
  <si>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</si>
  <si>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</si>
  <si>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</si>
  <si>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</si>
  <si>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</si>
  <si>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</si>
  <si>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</si>
  <si>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</si>
  <si>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</si>
  <si>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</si>
  <si>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</si>
  <si>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</si>
  <si>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</si>
  <si>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</si>
  <si>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</si>
  <si>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</si>
  <si>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</si>
  <si>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</si>
  <si>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</si>
  <si>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</si>
  <si>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</si>
  <si>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</si>
  <si>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</si>
  <si>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</si>
  <si>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</si>
  <si>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</si>
  <si>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</si>
  <si>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</si>
  <si>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</si>
  <si>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</si>
  <si>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</si>
  <si>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</si>
  <si>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</si>
  <si>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</si>
  <si>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</si>
  <si>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</si>
  <si>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</si>
  <si>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</si>
  <si>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</si>
  <si>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</si>
  <si>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</si>
  <si>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</si>
  <si>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</si>
  <si>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</si>
  <si>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</si>
  <si>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</si>
  <si>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</si>
  <si>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</si>
  <si>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</si>
  <si>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</si>
  <si>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</si>
  <si>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</si>
  <si>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</si>
  <si>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</si>
  <si>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</si>
  <si>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</si>
  <si>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</si>
  <si>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</si>
  <si>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</si>
  <si>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</si>
  <si>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</si>
  <si>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</si>
  <si>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</si>
  <si>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</si>
  <si>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</si>
  <si>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</si>
  <si>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</si>
  <si>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</si>
  <si>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</si>
  <si>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</si>
  <si>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</si>
  <si>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</si>
  <si>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</si>
  <si>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</si>
  <si>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</si>
  <si>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</si>
  <si>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</si>
  <si>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</si>
  <si>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</si>
  <si>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</si>
  <si>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公共下水道事業会計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</si>
  <si>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</si>
  <si>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</si>
  <si>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</si>
  <si>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</si>
  <si>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</si>
  <si>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</si>
  <si>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</si>
  <si>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</si>
  <si>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</si>
  <si>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</si>
  <si>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</si>
  <si>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</si>
  <si>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</si>
  <si>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</si>
  <si>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</si>
  <si>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</si>
  <si>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</si>
  <si>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</si>
  <si>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</si>
  <si>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</si>
  <si>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</si>
  <si>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</si>
  <si>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</si>
  <si>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</si>
  <si>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</si>
  <si>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</si>
  <si>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</si>
  <si>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</si>
  <si>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</si>
  <si>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</si>
  <si>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</si>
  <si>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</si>
  <si>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</si>
  <si>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</si>
  <si>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</si>
  <si>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</si>
  <si>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</si>
  <si>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</si>
  <si>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</si>
  <si>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</si>
  <si>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</si>
  <si>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</si>
  <si>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</si>
  <si>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</si>
  <si>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</si>
  <si>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</si>
  <si>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</si>
  <si>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</si>
  <si>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</si>
  <si>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</si>
  <si>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</si>
  <si>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</si>
  <si>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</si>
  <si>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</si>
  <si>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</si>
  <si>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</si>
  <si>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</si>
  <si>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</si>
  <si>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</si>
  <si>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</si>
  <si>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</si>
  <si>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</si>
  <si>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</si>
  <si>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</si>
  <si>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</si>
  <si>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</si>
  <si>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</si>
  <si>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</si>
  <si>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</si>
  <si>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</si>
  <si>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</si>
  <si>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</si>
  <si>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</si>
  <si>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</si>
  <si>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</si>
  <si>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</si>
  <si>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</si>
  <si>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</si>
  <si>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</si>
  <si>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</si>
  <si>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</si>
  <si>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</si>
  <si>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</si>
  <si>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</si>
  <si>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</si>
  <si>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</si>
  <si>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</si>
  <si>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</si>
  <si>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</si>
  <si>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</si>
  <si>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</si>
  <si>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</si>
  <si>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</si>
  <si>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</si>
  <si>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</si>
  <si>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</si>
  <si>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</si>
  <si>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</si>
  <si>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</si>
  <si>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</si>
  <si>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</si>
  <si>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</si>
  <si>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</si>
  <si>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</si>
  <si>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</si>
  <si>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</si>
  <si>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</si>
  <si>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</si>
  <si>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</si>
  <si>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</si>
  <si>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</si>
  <si>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</si>
  <si>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</si>
  <si>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</si>
  <si>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</si>
  <si>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</si>
  <si>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</si>
  <si>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</si>
  <si>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</si>
  <si>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</si>
  <si>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</si>
  <si>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</si>
  <si>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</si>
  <si>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</si>
  <si>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</si>
  <si>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</si>
  <si>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</si>
  <si>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</si>
  <si>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</si>
  <si>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</si>
  <si>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</si>
  <si>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</si>
  <si>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</si>
  <si>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</si>
  <si>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</si>
  <si>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</si>
  <si>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</si>
  <si>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5.49</t>
  </si>
  <si>
    <t>▲ 1.15</t>
  </si>
  <si>
    <t>▲ 2.00</t>
  </si>
  <si>
    <t>国民健康保険事業特別会計</t>
  </si>
  <si>
    <t>▲ 0.36</t>
  </si>
  <si>
    <t>▲ 0.45</t>
  </si>
  <si>
    <t>▲ 1.81</t>
  </si>
  <si>
    <t>▲ 1.77</t>
  </si>
  <si>
    <t>▲ 1.67</t>
  </si>
  <si>
    <t>一般会計</t>
  </si>
  <si>
    <t>公共下水道事業会計</t>
  </si>
  <si>
    <t>水道事業会計</t>
  </si>
  <si>
    <t>東部地区工業用水道事業会計</t>
  </si>
  <si>
    <t>後期高齢者医療事業特別会計</t>
  </si>
  <si>
    <t>住宅新築資金等貸付事業特別会計</t>
  </si>
  <si>
    <t>▲ 0.02</t>
  </si>
  <si>
    <t>▲ 0.00</t>
  </si>
  <si>
    <t>市営駐車場事業特別会計</t>
  </si>
  <si>
    <t>その他会計（赤字）</t>
  </si>
  <si>
    <t>その他会計（黒字）</t>
  </si>
  <si>
    <t>R02</t>
    <phoneticPr fontId="5"/>
  </si>
  <si>
    <t>R03</t>
    <phoneticPr fontId="5"/>
  </si>
  <si>
    <t>R04</t>
    <phoneticPr fontId="5"/>
  </si>
  <si>
    <t>R05</t>
    <phoneticPr fontId="5"/>
  </si>
  <si>
    <t>R06</t>
    <phoneticPr fontId="5"/>
  </si>
  <si>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10"/>
  </si>
  <si>
    <t>吉富町外一市中学校組合</t>
    <rPh sb="0" eb="2">
      <t>ヨシトミ</t>
    </rPh>
    <rPh sb="2" eb="3">
      <t>マチ</t>
    </rPh>
    <rPh sb="3" eb="4">
      <t>ソト</t>
    </rPh>
    <rPh sb="4" eb="6">
      <t>イッシ</t>
    </rPh>
    <rPh sb="6" eb="9">
      <t>チュウガッコウ</t>
    </rPh>
    <rPh sb="9" eb="11">
      <t>クミアイ</t>
    </rPh>
    <phoneticPr fontId="10"/>
  </si>
  <si>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0"/>
  </si>
  <si>
    <t>豊前市外二町財産組合</t>
    <rPh sb="0" eb="3">
      <t>ブゼンシ</t>
    </rPh>
    <rPh sb="3" eb="4">
      <t>ソト</t>
    </rPh>
    <rPh sb="4" eb="6">
      <t>ニチョウ</t>
    </rPh>
    <rPh sb="6" eb="8">
      <t>ザイサン</t>
    </rPh>
    <rPh sb="8" eb="10">
      <t>クミアイ</t>
    </rPh>
    <phoneticPr fontId="10"/>
  </si>
  <si>
    <t>京築広域市町村圏事務組合</t>
    <rPh sb="0" eb="2">
      <t>ケイチク</t>
    </rPh>
    <rPh sb="2" eb="4">
      <t>コウイキ</t>
    </rPh>
    <rPh sb="4" eb="7">
      <t>シチョウソン</t>
    </rPh>
    <rPh sb="7" eb="8">
      <t>ケン</t>
    </rPh>
    <rPh sb="8" eb="10">
      <t>ジム</t>
    </rPh>
    <rPh sb="10" eb="12">
      <t>クミアイ</t>
    </rPh>
    <phoneticPr fontId="10"/>
  </si>
  <si>
    <t>豊前市外二町清掃施設組合</t>
  </si>
  <si>
    <t>福岡県自治振興組合（一般会計）</t>
    <rPh sb="0" eb="3">
      <t>フクオカケン</t>
    </rPh>
    <rPh sb="3" eb="5">
      <t>ジチ</t>
    </rPh>
    <rPh sb="5" eb="7">
      <t>シンコウ</t>
    </rPh>
    <rPh sb="7" eb="9">
      <t>クミアイ</t>
    </rPh>
    <rPh sb="10" eb="12">
      <t>イッパン</t>
    </rPh>
    <rPh sb="12" eb="14">
      <t>カイケイ</t>
    </rPh>
    <phoneticPr fontId="10"/>
  </si>
  <si>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</si>
  <si>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</si>
  <si>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</si>
  <si>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</si>
  <si>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</si>
  <si>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京築地区水道企業団</t>
    <rPh sb="0" eb="2">
      <t>ケイチク</t>
    </rPh>
    <rPh sb="2" eb="4">
      <t>チク</t>
    </rPh>
    <rPh sb="4" eb="6">
      <t>スイドウ</t>
    </rPh>
    <rPh sb="6" eb="8">
      <t>キギョウ</t>
    </rPh>
    <rPh sb="8" eb="9">
      <t>ダン</t>
    </rPh>
    <phoneticPr fontId="10"/>
  </si>
  <si>
    <t>ぶぜん街づくり会社</t>
    <rPh sb="3" eb="4">
      <t>マチ</t>
    </rPh>
    <rPh sb="7" eb="9">
      <t>カイシャ</t>
    </rPh>
    <phoneticPr fontId="10"/>
  </si>
  <si>
    <t>豊前市土地開発公社</t>
    <rPh sb="0" eb="3">
      <t>ブゼンシ</t>
    </rPh>
    <rPh sb="3" eb="5">
      <t>トチ</t>
    </rPh>
    <rPh sb="5" eb="7">
      <t>カイハツ</t>
    </rPh>
    <rPh sb="7" eb="9">
      <t>コウシャ</t>
    </rPh>
    <phoneticPr fontId="10"/>
  </si>
  <si>
    <t>〇</t>
    <phoneticPr fontId="2"/>
  </si>
  <si>
    <t>-</t>
    <phoneticPr fontId="2"/>
  </si>
  <si>
    <t>法適用企業</t>
    <rPh sb="0" eb="3">
      <t>ホウテキヨウ</t>
    </rPh>
    <rPh sb="3" eb="5">
      <t>キギョウ</t>
    </rPh>
    <phoneticPr fontId="2"/>
  </si>
  <si>
    <t>公共施設等整備基金</t>
    <phoneticPr fontId="5"/>
  </si>
  <si>
    <t>学校施設整備基金</t>
    <rPh sb="0" eb="4">
      <t>ガッコウシセツ</t>
    </rPh>
    <rPh sb="4" eb="6">
      <t>セイビ</t>
    </rPh>
    <rPh sb="6" eb="8">
      <t>キキン</t>
    </rPh>
    <phoneticPr fontId="5"/>
  </si>
  <si>
    <t>退職手当基金</t>
    <rPh sb="0" eb="2">
      <t>タイショク</t>
    </rPh>
    <rPh sb="2" eb="4">
      <t>テアテ</t>
    </rPh>
    <rPh sb="4" eb="6">
      <t>キキン</t>
    </rPh>
    <phoneticPr fontId="5"/>
  </si>
  <si>
    <t>ふるさとづくり応援基金</t>
    <phoneticPr fontId="2"/>
  </si>
  <si>
    <t>総合文化施設整備基金</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</si>
</sst>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xmlns:c16r2="http://schemas.microsoft.com/office/drawing/2015/06/chart">
            <c:ext xmlns:c16="http://schemas.microsoft.com/office/drawing/2014/chart" uri="{C3380CC4-5D6E-409C-BE32-E72D297353CC}">
              <c16:uniqueId val="{00000000-3786-476E-84B1-832C7E722B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43160</c:v>
                </c:pt>
                <c:pt idx="1">
                  <c:v>49967</c:v>
                </c:pt>
                <c:pt idx="2">
                  <c:v>44903</c:v>
                </c:pt>
                <c:pt idx="3">
                  <c:v>33671</c:v>
                </c:pt>
                <c:pt idx="4">
                  <c:v>56439</c:v>
                </c:pt>
              </c:numCache>
            </c:numRef>
          </c:val>
          <c:smooth val="0"/>
          <c:extLst xmlns:c16r2="http://schemas.microsoft.com/office/drawing/2015/06/chart">
            <c:ext xmlns:c16="http://schemas.microsoft.com/office/drawing/2014/chart" uri="{C3380CC4-5D6E-409C-BE32-E72D297353CC}">
              <c16:uniqueId val="{00000001-3786-476E-84B1-832C7E722BDB}"/>
            </c:ext>
          </c:extLst>
        </c:ser>
        <c:dLbls>
          <c:showLegendKey val="0"/>
          <c:showVal val="0"/>
          <c:showCatName val="0"/>
          <c:showSerName val="0"/>
          <c:showPercent val="0"/>
          <c:showBubbleSize val="0"/>
        </c:dLbls>
        <c:marker val="1"/>
        <c:smooth val="0"/>
        <c:axId val="651806320"/>
        <c:axId val="651807496"/>
      </c:lineChart>
      <c:catAx>
        <c:axId val="651806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1807496"/>
        <c:crosses val="autoZero"/>
        <c:auto val="1"/>
        <c:lblAlgn val="ctr"/>
        <c:lblOffset val="100"/>
        <c:tickLblSkip val="1"/>
        <c:tickMarkSkip val="1"/>
        <c:noMultiLvlLbl val="0"/>
      </c:catAx>
      <c:valAx>
        <c:axId val="6518074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1806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2.2599999999999998</c:v>
                </c:pt>
                <c:pt idx="1">
                  <c:v>5.98</c:v>
                </c:pt>
                <c:pt idx="2">
                  <c:v>5.34</c:v>
                </c:pt>
                <c:pt idx="3">
                  <c:v>7.34</c:v>
                </c:pt>
                <c:pt idx="4">
                  <c:v>7.48</c:v>
                </c:pt>
              </c:numCache>
            </c:numRef>
          </c:val>
          <c:extLst xmlns:c16r2="http://schemas.microsoft.com/office/drawing/2015/06/chart">
            <c:ext xmlns:c16="http://schemas.microsoft.com/office/drawing/2014/chart" uri="{C3380CC4-5D6E-409C-BE32-E72D297353CC}">
              <c16:uniqueId val="{00000000-5180-4EE8-815B-BEFE3D0901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21.22</c:v>
                </c:pt>
                <c:pt idx="1">
                  <c:v>21.12</c:v>
                </c:pt>
                <c:pt idx="2">
                  <c:v>20.49</c:v>
                </c:pt>
                <c:pt idx="3">
                  <c:v>19.89</c:v>
                </c:pt>
                <c:pt idx="4">
                  <c:v>20.89</c:v>
                </c:pt>
              </c:numCache>
            </c:numRef>
          </c:val>
          <c:extLst xmlns:c16r2="http://schemas.microsoft.com/office/drawing/2015/06/chart">
            <c:ext xmlns:c16="http://schemas.microsoft.com/office/drawing/2014/chart" uri="{C3380CC4-5D6E-409C-BE32-E72D297353CC}">
              <c16:uniqueId val="{00000001-5180-4EE8-815B-BEFE3D090186}"/>
            </c:ext>
          </c:extLst>
        </c:ser>
        <c:dLbls>
          <c:showLegendKey val="0"/>
          <c:showVal val="0"/>
          <c:showCatName val="0"/>
          <c:showSerName val="0"/>
          <c:showPercent val="0"/>
          <c:showBubbleSize val="0"/>
        </c:dLbls>
        <c:gapWidth val="250"/>
        <c:overlap val="100"/>
        <c:axId val="651807104"/>
        <c:axId val="651810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0.83</c:v>
                </c:pt>
                <c:pt idx="1">
                  <c:v>3.29</c:v>
                </c:pt>
                <c:pt idx="2">
                  <c:v>-5.49</c:v>
                </c:pt>
                <c:pt idx="3">
                  <c:v>-1.1499999999999999</c:v>
                </c:pt>
                <c:pt idx="4">
                  <c:v>-2</c:v>
                </c:pt>
              </c:numCache>
            </c:numRef>
          </c:val>
          <c:smooth val="0"/>
          <c:extLst xmlns:c16r2="http://schemas.microsoft.com/office/drawing/2015/06/chart">
            <c:ext xmlns:c16="http://schemas.microsoft.com/office/drawing/2014/chart" uri="{C3380CC4-5D6E-409C-BE32-E72D297353CC}">
              <c16:uniqueId val="{00000002-5180-4EE8-815B-BEFE3D090186}"/>
            </c:ext>
          </c:extLst>
        </c:ser>
        <c:dLbls>
          <c:showLegendKey val="0"/>
          <c:showVal val="0"/>
          <c:showCatName val="0"/>
          <c:showSerName val="0"/>
          <c:showPercent val="0"/>
          <c:showBubbleSize val="0"/>
        </c:dLbls>
        <c:marker val="1"/>
        <c:smooth val="0"/>
        <c:axId val="651807104"/>
        <c:axId val="651810240"/>
      </c:lineChart>
      <c:catAx>
        <c:axId val="65180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1810240"/>
        <c:crosses val="autoZero"/>
        <c:auto val="1"/>
        <c:lblAlgn val="ctr"/>
        <c:lblOffset val="100"/>
        <c:tickLblSkip val="1"/>
        <c:tickMarkSkip val="1"/>
        <c:noMultiLvlLbl val="0"/>
      </c:catAx>
      <c:valAx>
        <c:axId val="65181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B38-44AA-84E8-612010FFD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B38-44AA-84E8-612010FFDC1C}"/>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0B38-44AA-84E8-612010FFDC1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0.02</c:v>
                </c:pt>
                <c:pt idx="1">
                  <c:v>#N/A</c:v>
                </c:pt>
                <c:pt idx="2">
                  <c:v>#N/A</c:v>
                </c:pt>
                <c:pt idx="3">
                  <c:v>0</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3-0B38-44AA-84E8-612010FFDC1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0.22</c:v>
                </c:pt>
                <c:pt idx="4">
                  <c:v>#N/A</c:v>
                </c:pt>
                <c:pt idx="5">
                  <c:v>0.25</c:v>
                </c:pt>
                <c:pt idx="6">
                  <c:v>#N/A</c:v>
                </c:pt>
                <c:pt idx="7">
                  <c:v>0.25</c:v>
                </c:pt>
                <c:pt idx="8">
                  <c:v>#N/A</c:v>
                </c:pt>
                <c:pt idx="9">
                  <c:v>0.28000000000000003</c:v>
                </c:pt>
              </c:numCache>
            </c:numRef>
          </c:val>
          <c:extLst xmlns:c16r2="http://schemas.microsoft.com/office/drawing/2015/06/chart">
            <c:ext xmlns:c16="http://schemas.microsoft.com/office/drawing/2014/chart" uri="{C3380CC4-5D6E-409C-BE32-E72D297353CC}">
              <c16:uniqueId val="{00000004-0B38-44AA-84E8-612010FFDC1C}"/>
            </c:ext>
          </c:extLst>
        </c:ser>
        <c:ser>
          <c:idx val="5"/>
          <c:order val="5"/>
          <c:tx>
            <c:strRef>
              <c:f>データシート!$A$32</c:f>
              <c:strCache>
                <c:ptCount val="1"/>
                <c:pt idx="0">
                  <c:v>東部地区工業用水道事業会計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1.33</c:v>
                </c:pt>
                <c:pt idx="4">
                  <c:v>#N/A</c:v>
                </c:pt>
                <c:pt idx="5">
                  <c:v>1.42</c:v>
                </c:pt>
                <c:pt idx="6">
                  <c:v>#N/A</c:v>
                </c:pt>
                <c:pt idx="7">
                  <c:v>1.43</c:v>
                </c:pt>
                <c:pt idx="8">
                  <c:v>#N/A</c:v>
                </c:pt>
                <c:pt idx="9">
                  <c:v>1.06</c:v>
                </c:pt>
              </c:numCache>
            </c:numRef>
          </c:val>
          <c:extLst xmlns:c16r2="http://schemas.microsoft.com/office/drawing/2015/06/chart">
            <c:ext xmlns:c16="http://schemas.microsoft.com/office/drawing/2014/chart" uri="{C3380CC4-5D6E-409C-BE32-E72D297353CC}">
              <c16:uniqueId val="{00000005-0B38-44AA-84E8-612010FFDC1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c:v>
                </c:pt>
                <c:pt idx="2">
                  <c:v>#N/A</c:v>
                </c:pt>
                <c:pt idx="3">
                  <c:v>2.42</c:v>
                </c:pt>
                <c:pt idx="4">
                  <c:v>#N/A</c:v>
                </c:pt>
                <c:pt idx="5">
                  <c:v>2.11</c:v>
                </c:pt>
                <c:pt idx="6">
                  <c:v>#N/A</c:v>
                </c:pt>
                <c:pt idx="7">
                  <c:v>1.8</c:v>
                </c:pt>
                <c:pt idx="8">
                  <c:v>#N/A</c:v>
                </c:pt>
                <c:pt idx="9">
                  <c:v>1.6</c:v>
                </c:pt>
              </c:numCache>
            </c:numRef>
          </c:val>
          <c:extLst xmlns:c16r2="http://schemas.microsoft.com/office/drawing/2015/06/chart">
            <c:ext xmlns:c16="http://schemas.microsoft.com/office/drawing/2014/chart" uri="{C3380CC4-5D6E-409C-BE32-E72D297353CC}">
              <c16:uniqueId val="{00000006-0B38-44AA-84E8-612010FFDC1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5.79</c:v>
                </c:pt>
                <c:pt idx="2">
                  <c:v>#N/A</c:v>
                </c:pt>
                <c:pt idx="3">
                  <c:v>5.38</c:v>
                </c:pt>
                <c:pt idx="4">
                  <c:v>#N/A</c:v>
                </c:pt>
                <c:pt idx="5">
                  <c:v>5.38</c:v>
                </c:pt>
                <c:pt idx="6">
                  <c:v>#N/A</c:v>
                </c:pt>
                <c:pt idx="7">
                  <c:v>5.41</c:v>
                </c:pt>
                <c:pt idx="8">
                  <c:v>#N/A</c:v>
                </c:pt>
                <c:pt idx="9">
                  <c:v>5.49</c:v>
                </c:pt>
              </c:numCache>
            </c:numRef>
          </c:val>
          <c:extLst xmlns:c16r2="http://schemas.microsoft.com/office/drawing/2015/06/chart">
            <c:ext xmlns:c16="http://schemas.microsoft.com/office/drawing/2014/chart" uri="{C3380CC4-5D6E-409C-BE32-E72D297353CC}">
              <c16:uniqueId val="{00000007-0B38-44AA-84E8-612010FFDC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2.2799999999999998</c:v>
                </c:pt>
                <c:pt idx="2">
                  <c:v>#N/A</c:v>
                </c:pt>
                <c:pt idx="3">
                  <c:v>5.98</c:v>
                </c:pt>
                <c:pt idx="4">
                  <c:v>#N/A</c:v>
                </c:pt>
                <c:pt idx="5">
                  <c:v>5.32</c:v>
                </c:pt>
                <c:pt idx="6">
                  <c:v>#N/A</c:v>
                </c:pt>
                <c:pt idx="7">
                  <c:v>7.3</c:v>
                </c:pt>
                <c:pt idx="8">
                  <c:v>#N/A</c:v>
                </c:pt>
                <c:pt idx="9">
                  <c:v>7.43</c:v>
                </c:pt>
              </c:numCache>
            </c:numRef>
          </c:val>
          <c:extLst xmlns:c16r2="http://schemas.microsoft.com/office/drawing/2015/06/chart">
            <c:ext xmlns:c16="http://schemas.microsoft.com/office/drawing/2014/chart" uri="{C3380CC4-5D6E-409C-BE32-E72D297353CC}">
              <c16:uniqueId val="{00000008-0B38-44AA-84E8-612010FFDC1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0.36</c:v>
                </c:pt>
                <c:pt idx="1">
                  <c:v>#N/A</c:v>
                </c:pt>
                <c:pt idx="2">
                  <c:v>0.45</c:v>
                </c:pt>
                <c:pt idx="3">
                  <c:v>#N/A</c:v>
                </c:pt>
                <c:pt idx="4">
                  <c:v>1.81</c:v>
                </c:pt>
                <c:pt idx="5">
                  <c:v>#N/A</c:v>
                </c:pt>
                <c:pt idx="6">
                  <c:v>1.77</c:v>
                </c:pt>
                <c:pt idx="7">
                  <c:v>#N/A</c:v>
                </c:pt>
                <c:pt idx="8">
                  <c:v>1.67</c:v>
                </c:pt>
                <c:pt idx="9">
                  <c:v>#N/A</c:v>
                </c:pt>
              </c:numCache>
            </c:numRef>
          </c:val>
          <c:extLst xmlns:c16r2="http://schemas.microsoft.com/office/drawing/2015/06/chart">
            <c:ext xmlns:c16="http://schemas.microsoft.com/office/drawing/2014/chart" uri="{C3380CC4-5D6E-409C-BE32-E72D297353CC}">
              <c16:uniqueId val="{00000009-0B38-44AA-84E8-612010FFDC1C}"/>
            </c:ext>
          </c:extLst>
        </c:ser>
        <c:dLbls>
          <c:showLegendKey val="0"/>
          <c:showVal val="0"/>
          <c:showCatName val="0"/>
          <c:showSerName val="0"/>
          <c:showPercent val="0"/>
          <c:showBubbleSize val="0"/>
        </c:dLbls>
        <c:gapWidth val="150"/>
        <c:overlap val="100"/>
        <c:axId val="651807888"/>
        <c:axId val="651811416"/>
      </c:barChart>
      <c:catAx>
        <c:axId val="65180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11416"/>
        <c:crosses val="autoZero"/>
        <c:auto val="1"/>
        <c:lblAlgn val="ctr"/>
        <c:lblOffset val="100"/>
        <c:tickLblSkip val="1"/>
        <c:tickMarkSkip val="1"/>
        <c:noMultiLvlLbl val="0"/>
      </c:catAx>
      <c:valAx>
        <c:axId val="651811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7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948</c:v>
                </c:pt>
                <c:pt idx="5">
                  <c:v>927</c:v>
                </c:pt>
                <c:pt idx="8">
                  <c:v>869</c:v>
                </c:pt>
                <c:pt idx="11">
                  <c:v>844</c:v>
                </c:pt>
                <c:pt idx="14">
                  <c:v>811</c:v>
                </c:pt>
              </c:numCache>
            </c:numRef>
          </c:val>
          <c:extLst xmlns:c16r2="http://schemas.microsoft.com/office/drawing/2015/06/chart">
            <c:ext xmlns:c16="http://schemas.microsoft.com/office/drawing/2014/chart" uri="{C3380CC4-5D6E-409C-BE32-E72D297353CC}">
              <c16:uniqueId val="{00000000-7EFC-4BF9-89E0-AB15E13F22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EFC-4BF9-89E0-AB15E13F22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84</c:v>
                </c:pt>
                <c:pt idx="3">
                  <c:v>72</c:v>
                </c:pt>
                <c:pt idx="6">
                  <c:v>30</c:v>
                </c:pt>
                <c:pt idx="9">
                  <c:v>53</c:v>
                </c:pt>
                <c:pt idx="12">
                  <c:v>40</c:v>
                </c:pt>
              </c:numCache>
            </c:numRef>
          </c:val>
          <c:extLst xmlns:c16r2="http://schemas.microsoft.com/office/drawing/2015/06/chart">
            <c:ext xmlns:c16="http://schemas.microsoft.com/office/drawing/2014/chart" uri="{C3380CC4-5D6E-409C-BE32-E72D297353CC}">
              <c16:uniqueId val="{00000002-7EFC-4BF9-89E0-AB15E13F22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EFC-4BF9-89E0-AB15E13F22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261</c:v>
                </c:pt>
                <c:pt idx="3">
                  <c:v>257</c:v>
                </c:pt>
                <c:pt idx="6">
                  <c:v>254</c:v>
                </c:pt>
                <c:pt idx="9">
                  <c:v>234</c:v>
                </c:pt>
                <c:pt idx="12">
                  <c:v>223</c:v>
                </c:pt>
              </c:numCache>
            </c:numRef>
          </c:val>
          <c:extLst xmlns:c16r2="http://schemas.microsoft.com/office/drawing/2015/06/chart">
            <c:ext xmlns:c16="http://schemas.microsoft.com/office/drawing/2014/chart" uri="{C3380CC4-5D6E-409C-BE32-E72D297353CC}">
              <c16:uniqueId val="{00000004-7EFC-4BF9-89E0-AB15E13F22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EFC-4BF9-89E0-AB15E13F22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EFC-4BF9-89E0-AB15E13F22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1193</c:v>
                </c:pt>
                <c:pt idx="3">
                  <c:v>1173</c:v>
                </c:pt>
                <c:pt idx="6">
                  <c:v>1179</c:v>
                </c:pt>
                <c:pt idx="9">
                  <c:v>1061</c:v>
                </c:pt>
                <c:pt idx="12">
                  <c:v>1029</c:v>
                </c:pt>
              </c:numCache>
            </c:numRef>
          </c:val>
          <c:extLst xmlns:c16r2="http://schemas.microsoft.com/office/drawing/2015/06/chart">
            <c:ext xmlns:c16="http://schemas.microsoft.com/office/drawing/2014/chart" uri="{C3380CC4-5D6E-409C-BE32-E72D297353CC}">
              <c16:uniqueId val="{00000007-7EFC-4BF9-89E0-AB15E13F22E9}"/>
            </c:ext>
          </c:extLst>
        </c:ser>
        <c:dLbls>
          <c:showLegendKey val="0"/>
          <c:showVal val="0"/>
          <c:showCatName val="0"/>
          <c:showSerName val="0"/>
          <c:showPercent val="0"/>
          <c:showBubbleSize val="0"/>
        </c:dLbls>
        <c:gapWidth val="100"/>
        <c:overlap val="100"/>
        <c:axId val="651812200"/>
        <c:axId val="6518086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590</c:v>
                </c:pt>
                <c:pt idx="2">
                  <c:v>#N/A</c:v>
                </c:pt>
                <c:pt idx="3">
                  <c:v>#N/A</c:v>
                </c:pt>
                <c:pt idx="4">
                  <c:v>575</c:v>
                </c:pt>
                <c:pt idx="5">
                  <c:v>#N/A</c:v>
                </c:pt>
                <c:pt idx="6">
                  <c:v>#N/A</c:v>
                </c:pt>
                <c:pt idx="7">
                  <c:v>594</c:v>
                </c:pt>
                <c:pt idx="8">
                  <c:v>#N/A</c:v>
                </c:pt>
                <c:pt idx="9">
                  <c:v>#N/A</c:v>
                </c:pt>
                <c:pt idx="10">
                  <c:v>504</c:v>
                </c:pt>
                <c:pt idx="11">
                  <c:v>#N/A</c:v>
                </c:pt>
                <c:pt idx="12">
                  <c:v>#N/A</c:v>
                </c:pt>
                <c:pt idx="13">
                  <c:v>481</c:v>
                </c:pt>
                <c:pt idx="14">
                  <c:v>#N/A</c:v>
                </c:pt>
              </c:numCache>
            </c:numRef>
          </c:val>
          <c:smooth val="0"/>
          <c:extLst xmlns:c16r2="http://schemas.microsoft.com/office/drawing/2015/06/chart">
            <c:ext xmlns:c16="http://schemas.microsoft.com/office/drawing/2014/chart" uri="{C3380CC4-5D6E-409C-BE32-E72D297353CC}">
              <c16:uniqueId val="{00000008-7EFC-4BF9-89E0-AB15E13F22E9}"/>
            </c:ext>
          </c:extLst>
        </c:ser>
        <c:dLbls>
          <c:showLegendKey val="0"/>
          <c:showVal val="0"/>
          <c:showCatName val="0"/>
          <c:showSerName val="0"/>
          <c:showPercent val="0"/>
          <c:showBubbleSize val="0"/>
        </c:dLbls>
        <c:marker val="1"/>
        <c:smooth val="0"/>
        <c:axId val="651812200"/>
        <c:axId val="651808672"/>
      </c:lineChart>
      <c:catAx>
        <c:axId val="651812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08672"/>
        <c:crosses val="autoZero"/>
        <c:auto val="1"/>
        <c:lblAlgn val="ctr"/>
        <c:lblOffset val="100"/>
        <c:tickLblSkip val="1"/>
        <c:tickMarkSkip val="1"/>
        <c:noMultiLvlLbl val="0"/>
      </c:catAx>
      <c:valAx>
        <c:axId val="651808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12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9144</c:v>
                </c:pt>
                <c:pt idx="5">
                  <c:v>8714</c:v>
                </c:pt>
                <c:pt idx="8">
                  <c:v>8160</c:v>
                </c:pt>
                <c:pt idx="11">
                  <c:v>7601</c:v>
                </c:pt>
                <c:pt idx="14">
                  <c:v>7039</c:v>
                </c:pt>
              </c:numCache>
            </c:numRef>
          </c:val>
          <c:extLst xmlns:c16r2="http://schemas.microsoft.com/office/drawing/2015/06/chart">
            <c:ext xmlns:c16="http://schemas.microsoft.com/office/drawing/2014/chart" uri="{C3380CC4-5D6E-409C-BE32-E72D297353CC}">
              <c16:uniqueId val="{00000000-AA3C-4FD9-A177-FD72AF055E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470</c:v>
                </c:pt>
                <c:pt idx="5">
                  <c:v>425</c:v>
                </c:pt>
                <c:pt idx="8">
                  <c:v>384</c:v>
                </c:pt>
                <c:pt idx="11">
                  <c:v>347</c:v>
                </c:pt>
                <c:pt idx="14">
                  <c:v>314</c:v>
                </c:pt>
              </c:numCache>
            </c:numRef>
          </c:val>
          <c:extLst xmlns:c16r2="http://schemas.microsoft.com/office/drawing/2015/06/chart">
            <c:ext xmlns:c16="http://schemas.microsoft.com/office/drawing/2014/chart" uri="{C3380CC4-5D6E-409C-BE32-E72D297353CC}">
              <c16:uniqueId val="{00000001-AA3C-4FD9-A177-FD72AF055E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2732</c:v>
                </c:pt>
                <c:pt idx="5">
                  <c:v>3419</c:v>
                </c:pt>
                <c:pt idx="8">
                  <c:v>3716</c:v>
                </c:pt>
                <c:pt idx="11">
                  <c:v>4157</c:v>
                </c:pt>
                <c:pt idx="14">
                  <c:v>4354</c:v>
                </c:pt>
              </c:numCache>
            </c:numRef>
          </c:val>
          <c:extLst xmlns:c16r2="http://schemas.microsoft.com/office/drawing/2015/06/chart">
            <c:ext xmlns:c16="http://schemas.microsoft.com/office/drawing/2014/chart" uri="{C3380CC4-5D6E-409C-BE32-E72D297353CC}">
              <c16:uniqueId val="{00000002-AA3C-4FD9-A177-FD72AF055E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3C-4FD9-A177-FD72AF055E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3C-4FD9-A177-FD72AF055E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3C-4FD9-A177-FD72AF055E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1833</c:v>
                </c:pt>
                <c:pt idx="3">
                  <c:v>1810</c:v>
                </c:pt>
                <c:pt idx="6">
                  <c:v>1824</c:v>
                </c:pt>
                <c:pt idx="9">
                  <c:v>1851</c:v>
                </c:pt>
                <c:pt idx="12">
                  <c:v>1816</c:v>
                </c:pt>
              </c:numCache>
            </c:numRef>
          </c:val>
          <c:extLst xmlns:c16r2="http://schemas.microsoft.com/office/drawing/2015/06/chart">
            <c:ext xmlns:c16="http://schemas.microsoft.com/office/drawing/2014/chart" uri="{C3380CC4-5D6E-409C-BE32-E72D297353CC}">
              <c16:uniqueId val="{00000006-AA3C-4FD9-A177-FD72AF055E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262</c:v>
                </c:pt>
                <c:pt idx="3">
                  <c:v>195</c:v>
                </c:pt>
                <c:pt idx="6">
                  <c:v>153</c:v>
                </c:pt>
                <c:pt idx="9">
                  <c:v>310</c:v>
                </c:pt>
                <c:pt idx="12">
                  <c:v>284</c:v>
                </c:pt>
              </c:numCache>
            </c:numRef>
          </c:val>
          <c:extLst xmlns:c16r2="http://schemas.microsoft.com/office/drawing/2015/06/chart">
            <c:ext xmlns:c16="http://schemas.microsoft.com/office/drawing/2014/chart" uri="{C3380CC4-5D6E-409C-BE32-E72D297353CC}">
              <c16:uniqueId val="{00000007-AA3C-4FD9-A177-FD72AF055E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2659</c:v>
                </c:pt>
                <c:pt idx="3">
                  <c:v>2338</c:v>
                </c:pt>
                <c:pt idx="6">
                  <c:v>2103</c:v>
                </c:pt>
                <c:pt idx="9">
                  <c:v>1867</c:v>
                </c:pt>
                <c:pt idx="12">
                  <c:v>1658</c:v>
                </c:pt>
              </c:numCache>
            </c:numRef>
          </c:val>
          <c:extLst xmlns:c16r2="http://schemas.microsoft.com/office/drawing/2015/06/chart">
            <c:ext xmlns:c16="http://schemas.microsoft.com/office/drawing/2014/chart" uri="{C3380CC4-5D6E-409C-BE32-E72D297353CC}">
              <c16:uniqueId val="{00000008-AA3C-4FD9-A177-FD72AF055E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145</c:v>
                </c:pt>
                <c:pt idx="3">
                  <c:v>145</c:v>
                </c:pt>
                <c:pt idx="6">
                  <c:v>145</c:v>
                </c:pt>
                <c:pt idx="9">
                  <c:v>144</c:v>
                </c:pt>
                <c:pt idx="12">
                  <c:v>144</c:v>
                </c:pt>
              </c:numCache>
            </c:numRef>
          </c:val>
          <c:extLst xmlns:c16r2="http://schemas.microsoft.com/office/drawing/2015/06/chart">
            <c:ext xmlns:c16="http://schemas.microsoft.com/office/drawing/2014/chart" uri="{C3380CC4-5D6E-409C-BE32-E72D297353CC}">
              <c16:uniqueId val="{00000009-AA3C-4FD9-A177-FD72AF055E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9705</c:v>
                </c:pt>
                <c:pt idx="3">
                  <c:v>9422</c:v>
                </c:pt>
                <c:pt idx="6">
                  <c:v>8677</c:v>
                </c:pt>
                <c:pt idx="9">
                  <c:v>7581</c:v>
                </c:pt>
                <c:pt idx="12">
                  <c:v>7115</c:v>
                </c:pt>
              </c:numCache>
            </c:numRef>
          </c:val>
          <c:extLst xmlns:c16r2="http://schemas.microsoft.com/office/drawing/2015/06/chart">
            <c:ext xmlns:c16="http://schemas.microsoft.com/office/drawing/2014/chart" uri="{C3380CC4-5D6E-409C-BE32-E72D297353CC}">
              <c16:uniqueId val="{0000000A-AA3C-4FD9-A177-FD72AF055E24}"/>
            </c:ext>
          </c:extLst>
        </c:ser>
        <c:dLbls>
          <c:showLegendKey val="0"/>
          <c:showVal val="0"/>
          <c:showCatName val="0"/>
          <c:showSerName val="0"/>
          <c:showPercent val="0"/>
          <c:showBubbleSize val="0"/>
        </c:dLbls>
        <c:gapWidth val="100"/>
        <c:overlap val="100"/>
        <c:axId val="651809064"/>
        <c:axId val="651809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2258</c:v>
                </c:pt>
                <c:pt idx="2">
                  <c:v>#N/A</c:v>
                </c:pt>
                <c:pt idx="3">
                  <c:v>#N/A</c:v>
                </c:pt>
                <c:pt idx="4">
                  <c:v>1351</c:v>
                </c:pt>
                <c:pt idx="5">
                  <c:v>#N/A</c:v>
                </c:pt>
                <c:pt idx="6">
                  <c:v>#N/A</c:v>
                </c:pt>
                <c:pt idx="7">
                  <c:v>642</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A3C-4FD9-A177-FD72AF055E24}"/>
            </c:ext>
          </c:extLst>
        </c:ser>
        <c:dLbls>
          <c:showLegendKey val="0"/>
          <c:showVal val="0"/>
          <c:showCatName val="0"/>
          <c:showSerName val="0"/>
          <c:showPercent val="0"/>
          <c:showBubbleSize val="0"/>
        </c:dLbls>
        <c:marker val="1"/>
        <c:smooth val="0"/>
        <c:axId val="651809064"/>
        <c:axId val="651809456"/>
      </c:lineChart>
      <c:catAx>
        <c:axId val="65180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1809456"/>
        <c:crosses val="autoZero"/>
        <c:auto val="1"/>
        <c:lblAlgn val="ctr"/>
        <c:lblOffset val="100"/>
        <c:tickLblSkip val="1"/>
        <c:tickMarkSkip val="1"/>
        <c:noMultiLvlLbl val="0"/>
      </c:catAx>
      <c:valAx>
        <c:axId val="651809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1463</c:v>
                </c:pt>
                <c:pt idx="1">
                  <c:v>1432</c:v>
                </c:pt>
                <c:pt idx="2">
                  <c:v>1534</c:v>
                </c:pt>
              </c:numCache>
            </c:numRef>
          </c:val>
          <c:extLst xmlns:c16r2="http://schemas.microsoft.com/office/drawing/2015/06/chart">
            <c:ext xmlns:c16="http://schemas.microsoft.com/office/drawing/2014/chart" uri="{C3380CC4-5D6E-409C-BE32-E72D297353CC}">
              <c16:uniqueId val="{00000000-F302-46E1-9FFF-C7642CF097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475</c:v>
                </c:pt>
                <c:pt idx="1">
                  <c:v>507</c:v>
                </c:pt>
                <c:pt idx="2">
                  <c:v>532</c:v>
                </c:pt>
              </c:numCache>
            </c:numRef>
          </c:val>
          <c:extLst xmlns:c16r2="http://schemas.microsoft.com/office/drawing/2015/06/chart">
            <c:ext xmlns:c16="http://schemas.microsoft.com/office/drawing/2014/chart" uri="{C3380CC4-5D6E-409C-BE32-E72D297353CC}">
              <c16:uniqueId val="{00000001-F302-46E1-9FFF-C7642CF097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1584</c:v>
                </c:pt>
                <c:pt idx="1">
                  <c:v>2028</c:v>
                </c:pt>
                <c:pt idx="2">
                  <c:v>2363</c:v>
                </c:pt>
              </c:numCache>
            </c:numRef>
          </c:val>
          <c:extLst xmlns:c16r2="http://schemas.microsoft.com/office/drawing/2015/06/chart">
            <c:ext xmlns:c16="http://schemas.microsoft.com/office/drawing/2014/chart" uri="{C3380CC4-5D6E-409C-BE32-E72D297353CC}">
              <c16:uniqueId val="{00000002-F302-46E1-9FFF-C7642CF0976C}"/>
            </c:ext>
          </c:extLst>
        </c:ser>
        <c:dLbls>
          <c:showLegendKey val="0"/>
          <c:showVal val="0"/>
          <c:showCatName val="0"/>
          <c:showSerName val="0"/>
          <c:showPercent val="0"/>
          <c:showBubbleSize val="0"/>
        </c:dLbls>
        <c:gapWidth val="120"/>
        <c:overlap val="100"/>
        <c:axId val="594927496"/>
        <c:axId val="594922792"/>
      </c:barChart>
      <c:catAx>
        <c:axId val="594927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4922792"/>
        <c:crosses val="autoZero"/>
        <c:auto val="1"/>
        <c:lblAlgn val="ctr"/>
        <c:lblOffset val="100"/>
        <c:tickLblSkip val="1"/>
        <c:tickMarkSkip val="1"/>
        <c:noMultiLvlLbl val="0"/>
      </c:catAx>
      <c:valAx>
        <c:axId val="594922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4927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据置期間を圧縮した借入を実施していることにより元利償還金は減少傾向に</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地方債の元利償還金は１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億円台となった。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学校再編成事業が</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されており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地方債残高が大きく増加する見込みである。事業実施に備え計画的に地方債残高を減少させ公債費の縮減に努める。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満期一括償還地方債がないため基金への積立なし。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充当可能財源等が将来負担額を上回ったため算出されなかった。</a:t>
          </a:r>
          <a:endParaRPr lang="ja-JP" altLang="ja-JP" sz="1400">
            <a:effectLst/>
          </a:endParaRPr>
        </a:p>
        <a:p>
          <a:r>
            <a:rPr kumimoji="1" lang="ja-JP" altLang="ja-JP" sz="1100">
              <a:solidFill>
                <a:schemeClr val="dk1"/>
              </a:solidFill>
              <a:effectLst/>
              <a:latin typeface="+mn-lt"/>
              <a:ea typeface="+mn-ea"/>
              <a:cs typeface="+mn-cs"/>
            </a:rPr>
            <a:t>学校再編成事業が</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されており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地方債残高が大きく増加する見込みである。</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に伴い将来負担比率も高くなる見込みである。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学校施設整備基金</a:t>
          </a:r>
          <a:r>
            <a:rPr kumimoji="1" lang="ja-JP" altLang="ja-JP" sz="1100">
              <a:solidFill>
                <a:schemeClr val="dk1"/>
              </a:solidFill>
              <a:effectLst/>
              <a:latin typeface="+mn-lt"/>
              <a:ea typeface="+mn-ea"/>
              <a:cs typeface="+mn-cs"/>
            </a:rPr>
            <a:t>及び公共施設等整備基金の積み立てにより、基金全体としては</a:t>
          </a:r>
          <a:r>
            <a:rPr kumimoji="1" lang="ja-JP" altLang="en-US" sz="1100">
              <a:solidFill>
                <a:schemeClr val="dk1"/>
              </a:solidFill>
              <a:effectLst/>
              <a:latin typeface="+mn-lt"/>
              <a:ea typeface="+mn-ea"/>
              <a:cs typeface="+mn-cs"/>
            </a:rPr>
            <a:t>４６３</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退職手当の財源を原則退職手当基金繰入金より充当することとし、今後短期間で多数の退職者が見込まれているため、財源確保のために継続して退職手当基金を積み立てる。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学校再編関係事業</a:t>
          </a:r>
          <a:r>
            <a:rPr kumimoji="1" lang="ja-JP" altLang="ja-JP" sz="1100">
              <a:solidFill>
                <a:schemeClr val="dk1"/>
              </a:solidFill>
              <a:effectLst/>
              <a:latin typeface="+mn-lt"/>
              <a:ea typeface="+mn-ea"/>
              <a:cs typeface="+mn-cs"/>
            </a:rPr>
            <a:t>の財源を</a:t>
          </a:r>
          <a:r>
            <a:rPr kumimoji="1" lang="ja-JP" altLang="en-US" sz="1100">
              <a:solidFill>
                <a:schemeClr val="dk1"/>
              </a:solidFill>
              <a:effectLst/>
              <a:latin typeface="+mn-lt"/>
              <a:ea typeface="+mn-ea"/>
              <a:cs typeface="+mn-cs"/>
            </a:rPr>
            <a:t>学校施設整備</a:t>
          </a:r>
          <a:r>
            <a:rPr kumimoji="1" lang="ja-JP" altLang="ja-JP" sz="1100">
              <a:solidFill>
                <a:schemeClr val="dk1"/>
              </a:solidFill>
              <a:effectLst/>
              <a:latin typeface="+mn-lt"/>
              <a:ea typeface="+mn-ea"/>
              <a:cs typeface="+mn-cs"/>
            </a:rPr>
            <a:t>基金繰入金</a:t>
          </a:r>
          <a:r>
            <a:rPr kumimoji="1" lang="ja-JP" altLang="en-US" sz="1100">
              <a:solidFill>
                <a:schemeClr val="dk1"/>
              </a:solidFill>
              <a:effectLst/>
              <a:latin typeface="+mn-lt"/>
              <a:ea typeface="+mn-ea"/>
              <a:cs typeface="+mn-cs"/>
            </a:rPr>
            <a:t>及び公共施設等整備基金繰入金</a:t>
          </a:r>
          <a:r>
            <a:rPr kumimoji="1" lang="ja-JP" altLang="ja-JP" sz="1100">
              <a:solidFill>
                <a:schemeClr val="dk1"/>
              </a:solidFill>
              <a:effectLst/>
              <a:latin typeface="+mn-lt"/>
              <a:ea typeface="+mn-ea"/>
              <a:cs typeface="+mn-cs"/>
            </a:rPr>
            <a:t>より充当することとし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、基金の減額が見込まれる。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公共施設等整備基金・・・・・将来の庁舎建替え等に必要な資金を積立てる。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学校施設整備基金・・・・・・将来の学校施設の更新等に</a:t>
          </a:r>
          <a:r>
            <a:rPr kumimoji="1" lang="ja-JP" altLang="en-US" sz="1100">
              <a:solidFill>
                <a:schemeClr val="dk1"/>
              </a:solidFill>
              <a:effectLst/>
              <a:latin typeface="+mn-lt"/>
              <a:ea typeface="+mn-ea"/>
              <a:cs typeface="+mn-cs"/>
            </a:rPr>
            <a:t>必要な資金を積立てる。</a:t>
          </a:r>
          <a:endParaRPr lang="ja-JP" altLang="ja-JP" sz="1400">
            <a:effectLst/>
          </a:endParaRPr>
        </a:p>
        <a:p>
          <a:r>
            <a:rPr kumimoji="1" lang="ja-JP" altLang="ja-JP" sz="1100">
              <a:solidFill>
                <a:schemeClr val="dk1"/>
              </a:solidFill>
              <a:effectLst/>
              <a:latin typeface="+mn-lt"/>
              <a:ea typeface="+mn-ea"/>
              <a:cs typeface="+mn-cs"/>
            </a:rPr>
            <a:t>退職手当基金・・・・・・・・職員の退職手当を必要に応じて安定的に確保する。</a:t>
          </a:r>
          <a:endParaRPr lang="ja-JP" altLang="ja-JP" sz="1400">
            <a:effectLst/>
          </a:endParaRPr>
        </a:p>
        <a:p>
          <a:r>
            <a:rPr kumimoji="1" lang="ja-JP" altLang="ja-JP" sz="1100">
              <a:solidFill>
                <a:schemeClr val="dk1"/>
              </a:solidFill>
              <a:effectLst/>
              <a:latin typeface="+mn-lt"/>
              <a:ea typeface="+mn-ea"/>
              <a:cs typeface="+mn-cs"/>
            </a:rPr>
            <a:t>総合文化施設整備基金・・・・総合文化施設整備事業に必要な資金を積立てる。</a:t>
          </a:r>
          <a:endParaRPr lang="ja-JP" altLang="ja-JP" sz="1400">
            <a:effectLst/>
          </a:endParaRPr>
        </a:p>
        <a:p>
          <a:r>
            <a:rPr kumimoji="1" lang="ja-JP" altLang="ja-JP" sz="1100">
              <a:solidFill>
                <a:schemeClr val="dk1"/>
              </a:solidFill>
              <a:effectLst/>
              <a:latin typeface="+mn-lt"/>
              <a:ea typeface="+mn-ea"/>
              <a:cs typeface="+mn-cs"/>
            </a:rPr>
            <a:t>ふるさとづくり応援基金・・・活力ある地域社会の実現のための事業、地域資源や文化の保全・継承を図ること等を目的とする。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公共施設等整備基金・・・・・将来の公共施設の更新等に備えて積み立てたことによる増加</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整備基金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・・・・・将来の</a:t>
          </a:r>
          <a:r>
            <a:rPr kumimoji="1" lang="ja-JP" altLang="en-US" sz="1100">
              <a:solidFill>
                <a:schemeClr val="dk1"/>
              </a:solidFill>
              <a:effectLst/>
              <a:latin typeface="+mn-lt"/>
              <a:ea typeface="+mn-ea"/>
              <a:cs typeface="+mn-cs"/>
            </a:rPr>
            <a:t>学校</a:t>
          </a:r>
          <a:r>
            <a:rPr kumimoji="1" lang="ja-JP" altLang="ja-JP" sz="1100">
              <a:solidFill>
                <a:schemeClr val="dk1"/>
              </a:solidFill>
              <a:effectLst/>
              <a:latin typeface="+mn-lt"/>
              <a:ea typeface="+mn-ea"/>
              <a:cs typeface="+mn-cs"/>
            </a:rPr>
            <a:t>施設の更新等に備えて積み立てたことによる増加</a:t>
          </a:r>
          <a:endParaRPr lang="ja-JP" altLang="ja-JP" sz="1400">
            <a:effectLst/>
          </a:endParaRPr>
        </a:p>
        <a:p>
          <a:r>
            <a:rPr kumimoji="1" lang="ja-JP" altLang="ja-JP" sz="1100">
              <a:solidFill>
                <a:schemeClr val="dk1"/>
              </a:solidFill>
              <a:effectLst/>
              <a:latin typeface="+mn-lt"/>
              <a:ea typeface="+mn-ea"/>
              <a:cs typeface="+mn-cs"/>
            </a:rPr>
            <a:t>退職手当基金・・・・・・・・退職</a:t>
          </a:r>
          <a:r>
            <a:rPr kumimoji="1" lang="ja-JP" altLang="en-US" sz="1100">
              <a:solidFill>
                <a:schemeClr val="dk1"/>
              </a:solidFill>
              <a:effectLst/>
              <a:latin typeface="+mn-lt"/>
              <a:ea typeface="+mn-ea"/>
              <a:cs typeface="+mn-cs"/>
            </a:rPr>
            <a:t>手当に充当し、取り崩した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減少</a:t>
          </a:r>
          <a:endParaRPr lang="ja-JP" altLang="ja-JP" sz="1400">
            <a:effectLst/>
          </a:endParaRPr>
        </a:p>
        <a:p>
          <a:r>
            <a:rPr kumimoji="1" lang="ja-JP" altLang="ja-JP" sz="1100">
              <a:solidFill>
                <a:schemeClr val="dk1"/>
              </a:solidFill>
              <a:effectLst/>
              <a:latin typeface="+mn-lt"/>
              <a:ea typeface="+mn-ea"/>
              <a:cs typeface="+mn-cs"/>
            </a:rPr>
            <a:t>ふるさとづくり応援基金・・・ふるさと納税寄附金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積み立てたことによる増加</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公共施設等整備基金・・・・・将来の学校再編成等公共施設の更新に必要な資金を計画的に積立てる予定</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学校施設整備基金・・・・・・</a:t>
          </a:r>
          <a:r>
            <a:rPr kumimoji="1" lang="ja-JP" altLang="en-US" sz="1100">
              <a:solidFill>
                <a:schemeClr val="dk1"/>
              </a:solidFill>
              <a:effectLst/>
              <a:latin typeface="+mn-lt"/>
              <a:ea typeface="+mn-ea"/>
              <a:cs typeface="+mn-cs"/>
            </a:rPr>
            <a:t>学校再編事業実施により取り崩すため、減少予定</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退職手当基金・・・・・・・・将来の退職者に必要な資金を計画的に積立てる予定</a:t>
          </a:r>
          <a:endParaRPr lang="ja-JP" altLang="ja-JP" sz="1400">
            <a:effectLst/>
          </a:endParaRPr>
        </a:p>
        <a:p>
          <a:r>
            <a:rPr kumimoji="1" lang="ja-JP" altLang="ja-JP" sz="1100">
              <a:solidFill>
                <a:schemeClr val="dk1"/>
              </a:solidFill>
              <a:effectLst/>
              <a:latin typeface="+mn-lt"/>
              <a:ea typeface="+mn-ea"/>
              <a:cs typeface="+mn-cs"/>
            </a:rPr>
            <a:t>総合文化施設整備基金・・・・基金積立金の利子を積立てる予定</a:t>
          </a:r>
          <a:endParaRPr lang="ja-JP" altLang="ja-JP" sz="1400">
            <a:effectLst/>
          </a:endParaRPr>
        </a:p>
        <a:p>
          <a:r>
            <a:rPr kumimoji="1" lang="ja-JP" altLang="ja-JP" sz="1100">
              <a:solidFill>
                <a:schemeClr val="dk1"/>
              </a:solidFill>
              <a:effectLst/>
              <a:latin typeface="+mn-lt"/>
              <a:ea typeface="+mn-ea"/>
              <a:cs typeface="+mn-cs"/>
            </a:rPr>
            <a:t>ふるさとづくり応援基金・・・今後もいただいたふるさと納税寄附金を積み立て取り崩す予定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決算剰余金を２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０百万円積み立てたことによる増加</a:t>
          </a:r>
          <a:endParaRPr lang="ja-JP" altLang="ja-JP" sz="1400">
            <a:effectLst/>
          </a:endParaRPr>
        </a:p>
        <a:p>
          <a:r>
            <a:rPr kumimoji="1" lang="ja-JP" altLang="ja-JP" sz="1100">
              <a:solidFill>
                <a:schemeClr val="dk1"/>
              </a:solidFill>
              <a:effectLst/>
              <a:latin typeface="+mn-lt"/>
              <a:ea typeface="+mn-ea"/>
              <a:cs typeface="+mn-cs"/>
            </a:rPr>
            <a:t>基金利子・貸付金返還金</a:t>
          </a:r>
          <a:r>
            <a:rPr kumimoji="1" lang="ja-JP" altLang="en-US" sz="1100">
              <a:solidFill>
                <a:schemeClr val="dk1"/>
              </a:solidFill>
              <a:effectLst/>
              <a:latin typeface="+mn-lt"/>
              <a:ea typeface="+mn-ea"/>
              <a:cs typeface="+mn-cs"/>
            </a:rPr>
            <a:t>分</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、土地開発基金繰入金分を６０百万円</a:t>
          </a:r>
          <a:r>
            <a:rPr kumimoji="1" lang="ja-JP" altLang="ja-JP" sz="1100">
              <a:solidFill>
                <a:schemeClr val="dk1"/>
              </a:solidFill>
              <a:effectLst/>
              <a:latin typeface="+mn-lt"/>
              <a:ea typeface="+mn-ea"/>
              <a:cs typeface="+mn-cs"/>
            </a:rPr>
            <a:t>積み立てたことによる増加</a:t>
          </a:r>
          <a:endParaRPr lang="ja-JP" altLang="ja-JP" sz="1400">
            <a:effectLst/>
          </a:endParaRPr>
        </a:p>
        <a:p>
          <a:r>
            <a:rPr kumimoji="1" lang="ja-JP" altLang="ja-JP" sz="1100">
              <a:solidFill>
                <a:schemeClr val="dk1"/>
              </a:solidFill>
              <a:effectLst/>
              <a:latin typeface="+mn-lt"/>
              <a:ea typeface="+mn-ea"/>
              <a:cs typeface="+mn-cs"/>
            </a:rPr>
            <a:t>歳入不足に伴い△２４０百万円取り崩したことによる減少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学校再編成等大型事業を実施</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、取り崩して対応していく予定。</a:t>
          </a:r>
          <a:endParaRPr lang="ja-JP" altLang="ja-JP" sz="1400">
            <a:effectLst/>
          </a:endParaRPr>
        </a:p>
        <a:p>
          <a:r>
            <a:rPr kumimoji="1" lang="ja-JP" altLang="ja-JP" sz="1100">
              <a:solidFill>
                <a:schemeClr val="dk1"/>
              </a:solidFill>
              <a:effectLst/>
              <a:latin typeface="+mn-lt"/>
              <a:ea typeface="+mn-ea"/>
              <a:cs typeface="+mn-cs"/>
            </a:rPr>
            <a:t>基金残高については、景気後退による市税の大幅な減収や、大規模災害の発生など不測の事態に備えるため、毎年度１５億円程度の残高を</a:t>
          </a:r>
          <a:r>
            <a:rPr kumimoji="1" lang="ja-JP" altLang="en-US" sz="1100">
              <a:solidFill>
                <a:schemeClr val="dk1"/>
              </a:solidFill>
              <a:effectLst/>
              <a:latin typeface="+mn-lt"/>
              <a:ea typeface="+mn-ea"/>
              <a:cs typeface="+mn-cs"/>
            </a:rPr>
            <a:t>目標に</a:t>
          </a:r>
          <a:r>
            <a:rPr kumimoji="1" lang="ja-JP" altLang="ja-JP" sz="1100">
              <a:solidFill>
                <a:schemeClr val="dk1"/>
              </a:solidFill>
              <a:effectLst/>
              <a:latin typeface="+mn-lt"/>
              <a:ea typeface="+mn-ea"/>
              <a:cs typeface="+mn-cs"/>
            </a:rPr>
            <a:t>引き続き確保していく。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普通交付税、臨時財政対策債償還基金費を</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百万円積み立てたことによる増加</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臨時財政対策債償還基金費を計画的に</a:t>
          </a:r>
          <a:r>
            <a:rPr kumimoji="1" lang="ja-JP" altLang="en-US" sz="1100">
              <a:solidFill>
                <a:schemeClr val="dk1"/>
              </a:solidFill>
              <a:effectLst/>
              <a:latin typeface="+mn-lt"/>
              <a:ea typeface="+mn-ea"/>
              <a:cs typeface="+mn-cs"/>
            </a:rPr>
            <a:t>１５百万円取り崩したことによる減少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地方債の償還予定額を踏まえ今後も利子分を積立て、繰上償還等を行う予定。</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a:t>
          </a:r>
          <a:r>
            <a:rPr kumimoji="1" lang="ja-JP" altLang="en-US" sz="1100">
              <a:solidFill>
                <a:schemeClr val="dk1"/>
              </a:solidFill>
              <a:effectLst/>
              <a:latin typeface="+mn-lt"/>
              <a:ea typeface="+mn-ea"/>
              <a:cs typeface="+mn-cs"/>
            </a:rPr>
            <a:t>を計画的に取り崩して対応していく予定。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ここ数年、大きな増減はなく推移しており、類似団体平均と比較すると０．０１ポイント下回っている。</a:t>
          </a:r>
          <a:endParaRPr lang="ja-JP" altLang="ja-JP" sz="1400">
            <a:effectLst/>
          </a:endParaRPr>
        </a:p>
        <a:p>
          <a:r>
            <a:rPr kumimoji="1" lang="ja-JP" altLang="ja-JP" sz="1100">
              <a:solidFill>
                <a:schemeClr val="dk1"/>
              </a:solidFill>
              <a:effectLst/>
              <a:latin typeface="+mn-lt"/>
              <a:ea typeface="+mn-ea"/>
              <a:cs typeface="+mn-cs"/>
            </a:rPr>
            <a:t>企業誘致など地域産業の活性化を図ることで雇用機会を創出し、活力あるまちづくりを展開しながら税収の確保を図り、財政力の強化に努める。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歳入歳出共に増加したが歳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人件費、物件費、扶助費等</a:t>
          </a:r>
          <a:r>
            <a:rPr kumimoji="1" lang="ja-JP" altLang="ja-JP" sz="1100">
              <a:solidFill>
                <a:schemeClr val="dk1"/>
              </a:solidFill>
              <a:effectLst/>
              <a:latin typeface="+mn-lt"/>
              <a:ea typeface="+mn-ea"/>
              <a:cs typeface="+mn-cs"/>
            </a:rPr>
            <a:t>）の増加の影響が大きく、</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し、類似団体平均と比較</a:t>
          </a:r>
          <a:r>
            <a:rPr kumimoji="1" lang="ja-JP" altLang="en-US" sz="1100">
              <a:solidFill>
                <a:schemeClr val="dk1"/>
              </a:solidFill>
              <a:effectLst/>
              <a:latin typeface="+mn-lt"/>
              <a:ea typeface="+mn-ea"/>
              <a:cs typeface="+mn-cs"/>
            </a:rPr>
            <a:t>しても</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歳</a:t>
          </a:r>
          <a:r>
            <a:rPr kumimoji="1" lang="ja-JP" altLang="en-US" sz="1100">
              <a:solidFill>
                <a:schemeClr val="dk1"/>
              </a:solidFill>
              <a:effectLst/>
              <a:latin typeface="+mn-lt"/>
              <a:ea typeface="+mn-ea"/>
              <a:cs typeface="+mn-cs"/>
            </a:rPr>
            <a:t>入</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が主な要因となり全体的に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傾向となったが、歳入に見合った経常経費が削減できていない状況にある。長期的な視点（人口減少）に立ち、公共施設の統廃合や経常歳出の見直しを行い、健全な財政運営に努める。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65</xdr:row>
      <xdr:rowOff>77046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1020213"/>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66</xdr:row>
      <xdr:rowOff>114723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1020213"/>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66</xdr:row>
      <xdr:rowOff>114723</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2336800" y="10931737"/>
          <a:ext cx="8890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66</xdr:row>
      <xdr:rowOff>18204</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93173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26246</xdr:rowOff>
    </xdr:from>
    <xdr:to>
      <xdr:col>23</xdr:col>
      <xdr:colOff>184150</xdr:colOff>
      <xdr:row>65</xdr:row>
      <xdr:rowOff>127846</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169773</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職員基本給、期末勤勉手当の上昇による人件費の増加、</a:t>
          </a:r>
          <a:r>
            <a:rPr kumimoji="1" lang="ja-JP" altLang="en-US" sz="1100">
              <a:solidFill>
                <a:schemeClr val="dk1"/>
              </a:solidFill>
              <a:effectLst/>
              <a:latin typeface="+mn-lt"/>
              <a:ea typeface="+mn-ea"/>
              <a:cs typeface="+mn-cs"/>
            </a:rPr>
            <a:t>小・中学校教科書等購入費</a:t>
          </a:r>
          <a:r>
            <a:rPr kumimoji="1" lang="ja-JP" altLang="ja-JP" sz="1100">
              <a:solidFill>
                <a:schemeClr val="dk1"/>
              </a:solidFill>
              <a:effectLst/>
              <a:latin typeface="+mn-lt"/>
              <a:ea typeface="+mn-ea"/>
              <a:cs typeface="+mn-cs"/>
            </a:rPr>
            <a:t>による物件費の増加により、人口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人当たりの決算額が増加した。</a:t>
          </a:r>
          <a:endParaRPr lang="ja-JP" altLang="ja-JP" sz="1400">
            <a:effectLst/>
          </a:endParaRPr>
        </a:p>
        <a:p>
          <a:r>
            <a:rPr kumimoji="1" lang="ja-JP" altLang="ja-JP" sz="1100">
              <a:solidFill>
                <a:schemeClr val="dk1"/>
              </a:solidFill>
              <a:effectLst/>
              <a:latin typeface="+mn-lt"/>
              <a:ea typeface="+mn-ea"/>
              <a:cs typeface="+mn-cs"/>
            </a:rPr>
            <a:t>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120520</xdr:rowOff>
    </xdr:from>
    <xdr:to>
      <xdr:col>23</xdr:col>
      <xdr:colOff>133350</xdr:colOff>
      <xdr:row>83</xdr:row>
      <xdr:rowOff>76629</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179420"/>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120520</xdr:rowOff>
    </xdr:from>
    <xdr:to>
      <xdr:col>19</xdr:col>
      <xdr:colOff>133350</xdr:colOff>
      <xdr:row>82</xdr:row>
      <xdr:rowOff>123985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4179420"/>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81087</xdr:rowOff>
    </xdr:from>
    <xdr:to>
      <xdr:col>15</xdr:col>
      <xdr:colOff>82550</xdr:colOff>
      <xdr:row>82</xdr:row>
      <xdr:rowOff>123985</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139987"/>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64557</xdr:rowOff>
    </xdr:from>
    <xdr:to>
      <xdr:col>11</xdr:col>
      <xdr:colOff>31750</xdr:colOff>
      <xdr:row>82</xdr:row>
      <xdr:rowOff>81087</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123457"/>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25829</xdr:rowOff>
    </xdr:from>
    <xdr:to>
      <xdr:col>23</xdr:col>
      <xdr:colOff>184150</xdr:colOff>
      <xdr:row>83</xdr:row>
      <xdr:rowOff>127429</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2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42356</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10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69720</xdr:rowOff>
    </xdr:from>
    <xdr:to>
      <xdr:col>19</xdr:col>
      <xdr:colOff>184150</xdr:colOff>
      <xdr:row>82</xdr:row>
      <xdr:rowOff>171320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1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10047</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89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73185</xdr:rowOff>
    </xdr:from>
    <xdr:to>
      <xdr:col>15</xdr:col>
      <xdr:colOff>133350</xdr:colOff>
      <xdr:row>83</xdr:row>
      <xdr:rowOff>3335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1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13512</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9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30287</xdr:rowOff>
    </xdr:from>
    <xdr:to>
      <xdr:col>11</xdr:col>
      <xdr:colOff>82550</xdr:colOff>
      <xdr:row>82</xdr:row>
      <xdr:rowOff>131887</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0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142064</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85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13757</xdr:rowOff>
    </xdr:from>
    <xdr:to>
      <xdr:col>7</xdr:col>
      <xdr:colOff>31750</xdr:colOff>
      <xdr:row>82</xdr:row>
      <xdr:rowOff>115357</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0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125534</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84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経験年数階層区分の分布の変動はないが、類似団体平均と比較し０．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ポイント下回っている。今後も年次別の定員適正化計画を策定し、定員管理の適正化に取り組む。また、国・類似団体の動向を踏まえ、適正な給与制度・運用となるよう努める。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5877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47256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過去からの新規採用抑制により類似団体平均を０．</a:t>
          </a:r>
          <a:r>
            <a:rPr kumimoji="1" lang="ja-JP" altLang="en-US" sz="1100">
              <a:solidFill>
                <a:schemeClr val="dk1"/>
              </a:solidFill>
              <a:effectLst/>
              <a:latin typeface="+mn-lt"/>
              <a:ea typeface="+mn-ea"/>
              <a:cs typeface="+mn-cs"/>
            </a:rPr>
            <a:t>０８</a:t>
          </a:r>
          <a:r>
            <a:rPr kumimoji="1" lang="ja-JP" altLang="ja-JP" sz="1100">
              <a:solidFill>
                <a:schemeClr val="dk1"/>
              </a:solidFill>
              <a:effectLst/>
              <a:latin typeface="+mn-lt"/>
              <a:ea typeface="+mn-ea"/>
              <a:cs typeface="+mn-cs"/>
            </a:rPr>
            <a:t>人下回っている。「職員数を２２０人体制とする」目標を設定し、今後も定員管理の適正化に取り組む。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83759</xdr:rowOff>
    </xdr:from>
    <xdr:to>
      <xdr:col>81</xdr:col>
      <xdr:colOff>44450</xdr:colOff>
      <xdr:row>62</xdr:row>
      <xdr:rowOff>3084</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542209"/>
          <a:ext cx="8382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65375</xdr:rowOff>
    </xdr:from>
    <xdr:to>
      <xdr:col>77</xdr:col>
      <xdr:colOff>44450</xdr:colOff>
      <xdr:row>61</xdr:row>
      <xdr:rowOff>83759</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523825"/>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53884</xdr:rowOff>
    </xdr:from>
    <xdr:to>
      <xdr:col>72</xdr:col>
      <xdr:colOff>203200</xdr:colOff>
      <xdr:row>61</xdr:row>
      <xdr:rowOff>65375</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51233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37798</xdr:rowOff>
    </xdr:from>
    <xdr:to>
      <xdr:col>68</xdr:col>
      <xdr:colOff>152400</xdr:colOff>
      <xdr:row>61</xdr:row>
      <xdr:rowOff>53884</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496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140261</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32959</xdr:rowOff>
    </xdr:from>
    <xdr:to>
      <xdr:col>77</xdr:col>
      <xdr:colOff>95250</xdr:colOff>
      <xdr:row>61</xdr:row>
      <xdr:rowOff>134559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144736</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2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14575</xdr:rowOff>
    </xdr:from>
    <xdr:to>
      <xdr:col>73</xdr:col>
      <xdr:colOff>44450</xdr:colOff>
      <xdr:row>61</xdr:row>
      <xdr:rowOff>116175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126352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3084</xdr:rowOff>
    </xdr:from>
    <xdr:to>
      <xdr:col>68</xdr:col>
      <xdr:colOff>203200</xdr:colOff>
      <xdr:row>61</xdr:row>
      <xdr:rowOff>104684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114861</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158448</xdr:rowOff>
    </xdr:from>
    <xdr:to>
      <xdr:col>64</xdr:col>
      <xdr:colOff>152400</xdr:colOff>
      <xdr:row>61</xdr:row>
      <xdr:rowOff>88598</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98775</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21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年度実質公債費比率（単年度）は、算定分母となる普通交付税の増（＋</a:t>
          </a:r>
          <a:r>
            <a:rPr kumimoji="1" lang="ja-JP" altLang="en-US" sz="1100">
              <a:solidFill>
                <a:schemeClr val="dk1"/>
              </a:solidFill>
              <a:effectLst/>
              <a:latin typeface="+mn-lt"/>
              <a:ea typeface="+mn-ea"/>
              <a:cs typeface="+mn-cs"/>
            </a:rPr>
            <a:t>１５１</a:t>
          </a:r>
          <a:r>
            <a:rPr kumimoji="1" lang="ja-JP" altLang="ja-JP" sz="1100">
              <a:solidFill>
                <a:schemeClr val="dk1"/>
              </a:solidFill>
              <a:effectLst/>
              <a:latin typeface="+mn-lt"/>
              <a:ea typeface="+mn-ea"/>
              <a:cs typeface="+mn-cs"/>
            </a:rPr>
            <a:t>百万円）などにより</a:t>
          </a:r>
          <a:r>
            <a:rPr kumimoji="1" lang="ja-JP" altLang="en-US" sz="1100">
              <a:solidFill>
                <a:schemeClr val="dk1"/>
              </a:solidFill>
              <a:effectLst/>
              <a:latin typeface="+mn-lt"/>
              <a:ea typeface="+mn-ea"/>
              <a:cs typeface="+mn-cs"/>
            </a:rPr>
            <a:t>７．３％と改善し、</a:t>
          </a:r>
          <a:r>
            <a:rPr kumimoji="1" lang="ja-JP" altLang="ja-JP" sz="1100">
              <a:solidFill>
                <a:schemeClr val="dk1"/>
              </a:solidFill>
              <a:effectLst/>
              <a:latin typeface="+mn-lt"/>
              <a:ea typeface="+mn-ea"/>
              <a:cs typeface="+mn-cs"/>
            </a:rPr>
            <a:t>３ヶ年平均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％となり０．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％良化した。</a:t>
          </a:r>
          <a:endParaRPr lang="ja-JP" altLang="ja-JP" sz="1400">
            <a:effectLst/>
          </a:endParaRPr>
        </a:p>
        <a:p>
          <a:r>
            <a:rPr kumimoji="1" lang="ja-JP" altLang="ja-JP" sz="1100">
              <a:solidFill>
                <a:schemeClr val="dk1"/>
              </a:solidFill>
              <a:effectLst/>
              <a:latin typeface="+mn-lt"/>
              <a:ea typeface="+mn-ea"/>
              <a:cs typeface="+mn-cs"/>
            </a:rPr>
            <a:t>今後は、学校の再編成により地方債残高が大幅に増加する見込であるため実質公債費比率の悪化が見込まれる。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73378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68643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153811</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69313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40</xdr:row>
      <xdr:rowOff>153811</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140405</xdr:rowOff>
    </xdr:from>
    <xdr:to>
      <xdr:col>68</xdr:col>
      <xdr:colOff>152400</xdr:colOff>
      <xdr:row>41</xdr:row>
      <xdr:rowOff>9172</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算定の分子となる将来負担額のうち地方債の現在高（△</a:t>
          </a:r>
          <a:r>
            <a:rPr kumimoji="1" lang="ja-JP" altLang="en-US" sz="1100">
              <a:solidFill>
                <a:schemeClr val="dk1"/>
              </a:solidFill>
              <a:effectLst/>
              <a:latin typeface="+mn-lt"/>
              <a:ea typeface="+mn-ea"/>
              <a:cs typeface="+mn-cs"/>
            </a:rPr>
            <a:t>４６７</a:t>
          </a:r>
          <a:r>
            <a:rPr kumimoji="1" lang="ja-JP" altLang="ja-JP" sz="1100">
              <a:solidFill>
                <a:schemeClr val="dk1"/>
              </a:solidFill>
              <a:effectLst/>
              <a:latin typeface="+mn-lt"/>
              <a:ea typeface="+mn-ea"/>
              <a:cs typeface="+mn-cs"/>
            </a:rPr>
            <a:t>百万円）及び公営企業債等繰入見込額（△</a:t>
          </a:r>
          <a:r>
            <a:rPr kumimoji="1" lang="ja-JP" altLang="en-US" sz="1100">
              <a:solidFill>
                <a:schemeClr val="dk1"/>
              </a:solidFill>
              <a:effectLst/>
              <a:latin typeface="+mn-lt"/>
              <a:ea typeface="+mn-ea"/>
              <a:cs typeface="+mn-cs"/>
            </a:rPr>
            <a:t>２１０</a:t>
          </a:r>
          <a:r>
            <a:rPr kumimoji="1" lang="ja-JP" altLang="ja-JP" sz="1100">
              <a:solidFill>
                <a:schemeClr val="dk1"/>
              </a:solidFill>
              <a:effectLst/>
              <a:latin typeface="+mn-lt"/>
              <a:ea typeface="+mn-ea"/>
              <a:cs typeface="+mn-cs"/>
            </a:rPr>
            <a:t>百万円）が減少したことにより、充当可能財源等が将来負担額を上回ったため算出されなかった。</a:t>
          </a:r>
          <a:endParaRPr lang="ja-JP" altLang="ja-JP" sz="1400">
            <a:effectLst/>
          </a:endParaRPr>
        </a:p>
        <a:p>
          <a:r>
            <a:rPr kumimoji="1" lang="ja-JP" altLang="ja-JP" sz="1100">
              <a:solidFill>
                <a:schemeClr val="dk1"/>
              </a:solidFill>
              <a:effectLst/>
              <a:latin typeface="+mn-lt"/>
              <a:ea typeface="+mn-ea"/>
              <a:cs typeface="+mn-cs"/>
            </a:rPr>
            <a:t>今後は、学校の再編成により地方債残高が大幅に増加する見込であるため将来負担比率の悪化が見込まれる。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99543</xdr:rowOff>
    </xdr:from>
    <xdr:to>
      <xdr:col>72</xdr:col>
      <xdr:colOff>203200</xdr:colOff>
      <xdr:row>14</xdr:row>
      <xdr:rowOff>150216</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4401800" y="249984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150216</xdr:rowOff>
    </xdr:from>
    <xdr:to>
      <xdr:col>68</xdr:col>
      <xdr:colOff>152400</xdr:colOff>
      <xdr:row>15</xdr:row>
      <xdr:rowOff>54051</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3512800" y="2550516"/>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48743</xdr:rowOff>
    </xdr:from>
    <xdr:to>
      <xdr:col>73</xdr:col>
      <xdr:colOff>44450</xdr:colOff>
      <xdr:row>14</xdr:row>
      <xdr:rowOff>150343</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5240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160520</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909800" y="22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99416</xdr:rowOff>
    </xdr:from>
    <xdr:to>
      <xdr:col>68</xdr:col>
      <xdr:colOff>203200</xdr:colOff>
      <xdr:row>15</xdr:row>
      <xdr:rowOff>29566</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4351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39743</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020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3251</xdr:rowOff>
    </xdr:from>
    <xdr:to>
      <xdr:col>64</xdr:col>
      <xdr:colOff>152400</xdr:colOff>
      <xdr:row>15</xdr:row>
      <xdr:rowOff>104851</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3462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115028</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131800" y="23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した要因は、算定の分</a:t>
          </a:r>
          <a:r>
            <a:rPr kumimoji="1" lang="ja-JP" altLang="en-US" sz="1100">
              <a:solidFill>
                <a:schemeClr val="dk1"/>
              </a:solidFill>
              <a:effectLst/>
              <a:latin typeface="+mn-lt"/>
              <a:ea typeface="+mn-ea"/>
              <a:cs typeface="+mn-cs"/>
            </a:rPr>
            <a:t>子</a:t>
          </a:r>
          <a:r>
            <a:rPr kumimoji="1" lang="ja-JP" altLang="ja-JP" sz="1100">
              <a:solidFill>
                <a:schemeClr val="dk1"/>
              </a:solidFill>
              <a:effectLst/>
              <a:latin typeface="+mn-lt"/>
              <a:ea typeface="+mn-ea"/>
              <a:cs typeface="+mn-cs"/>
            </a:rPr>
            <a:t>である歳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退職者</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及び職員基本給</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百万円）少が主なものである。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過去には</a:t>
          </a:r>
          <a:r>
            <a:rPr kumimoji="1" lang="ja-JP" altLang="ja-JP" sz="1100">
              <a:solidFill>
                <a:schemeClr val="dk1"/>
              </a:solidFill>
              <a:effectLst/>
              <a:latin typeface="+mn-lt"/>
              <a:ea typeface="+mn-ea"/>
              <a:cs typeface="+mn-cs"/>
            </a:rPr>
            <a:t>調整手当・特殊勤務手当の廃止、大幅な人員削減を行うなどして改善を図っており、今後も新規採用の抑制など人件費の削減に努める。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3068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306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299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した要因は、算定の分</a:t>
          </a:r>
          <a:r>
            <a:rPr kumimoji="1" lang="ja-JP" altLang="en-US" sz="1100">
              <a:solidFill>
                <a:schemeClr val="dk1"/>
              </a:solidFill>
              <a:effectLst/>
              <a:latin typeface="+mn-lt"/>
              <a:ea typeface="+mn-ea"/>
              <a:cs typeface="+mn-cs"/>
            </a:rPr>
            <a:t>子</a:t>
          </a:r>
          <a:r>
            <a:rPr kumimoji="1" lang="ja-JP" altLang="ja-JP" sz="1100">
              <a:solidFill>
                <a:schemeClr val="dk1"/>
              </a:solidFill>
              <a:effectLst/>
              <a:latin typeface="+mn-lt"/>
              <a:ea typeface="+mn-ea"/>
              <a:cs typeface="+mn-cs"/>
            </a:rPr>
            <a:t>である歳</a:t>
          </a:r>
          <a:r>
            <a:rPr kumimoji="1" lang="ja-JP" altLang="en-US" sz="1100">
              <a:solidFill>
                <a:schemeClr val="dk1"/>
              </a:solidFill>
              <a:effectLst/>
              <a:latin typeface="+mn-lt"/>
              <a:ea typeface="+mn-ea"/>
              <a:cs typeface="+mn-cs"/>
            </a:rPr>
            <a:t>出の教科書等購入費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一般廃棄物収集運搬業務委託料</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類似団体平均と比較すると低い水準の傾向となってきているが、今後も豊前市公共施設等総合管理計画及び個別施設計画に基づき施設の維持管理を見直し経費削減に努める。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17</xdr:row>
      <xdr:rowOff>24130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755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％増加した主な要因は、児童発達支援事業対象者の増加に伴う障害者福祉費の増である。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類似団体平均と比較すると、扶助費に係る経常収支比率は高くなっている。要因として、私立保育園の比率が高いため、児童福祉費に係る扶助費が高くなっている。</a:t>
          </a:r>
          <a:endParaRPr lang="ja-JP" altLang="ja-JP" sz="1400">
            <a:effectLst/>
          </a:endParaRPr>
        </a:p>
        <a:p>
          <a:r>
            <a:rPr kumimoji="1" lang="ja-JP" altLang="ja-JP" sz="1100">
              <a:solidFill>
                <a:schemeClr val="dk1"/>
              </a:solidFill>
              <a:effectLst/>
              <a:latin typeface="+mn-lt"/>
              <a:ea typeface="+mn-ea"/>
              <a:cs typeface="+mn-cs"/>
            </a:rPr>
            <a:t>また、障害者福祉費も増加傾向にあり、扶助費増加の要因となっている。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60</xdr:row>
      <xdr:rowOff>159657</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10397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60</xdr:row>
      <xdr:rowOff>110672</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10365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78015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102180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60</xdr:row>
      <xdr:rowOff>29028</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10218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80934</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０であるが、類似団体と比較すると高くなっている。</a:t>
          </a:r>
          <a:r>
            <a:rPr kumimoji="1" lang="ja-JP" altLang="ja-JP" sz="1100">
              <a:solidFill>
                <a:schemeClr val="dk1"/>
              </a:solidFill>
              <a:effectLst/>
              <a:latin typeface="+mn-lt"/>
              <a:ea typeface="+mn-ea"/>
              <a:cs typeface="+mn-cs"/>
            </a:rPr>
            <a:t>繰出金の適正な支出のため公営企業会計の経費節減や独立採算の原則に立ち返った料金の値上げによる健全化、国民健康保険事業会計においても国民健康保険税の適正化を図ることなど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35560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979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127000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949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142240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3004800" y="9949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類似団体平均と比較すると、補助費等に係る経常収支比率は高くなっている。これは、①ゴミ処理業務や消防業務等を一部事務組合で行っており、その負担金が多額になっている　②公共下水道事業に対する補助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補助金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152146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64820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152146</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4317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88138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893800" y="6381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74422</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前年度比</a:t>
          </a:r>
          <a:r>
            <a:rPr lang="ja-JP" altLang="en-US" sz="1100" b="0" i="0" baseline="0">
              <a:solidFill>
                <a:schemeClr val="dk1"/>
              </a:solidFill>
              <a:effectLst/>
              <a:latin typeface="+mn-lt"/>
              <a:ea typeface="+mn-ea"/>
              <a:cs typeface="+mn-cs"/>
            </a:rPr>
            <a:t>０．７</a:t>
          </a:r>
          <a:r>
            <a:rPr lang="ja-JP" altLang="ja-JP" sz="1100" b="0" i="0" baseline="0">
              <a:solidFill>
                <a:schemeClr val="dk1"/>
              </a:solidFill>
              <a:effectLst/>
              <a:latin typeface="+mn-lt"/>
              <a:ea typeface="+mn-ea"/>
              <a:cs typeface="+mn-cs"/>
            </a:rPr>
            <a:t>％減少しており、類似団体平均と比較すると、公債費に係る経常収支比率は低くなっている。これは、①近年地方債の新規発行を伴う普通建設事業を抑制した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今後は、学校の再編成により地方債残高が大幅に増加する見込であるため公債費の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が見込まれる。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134620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987800" y="13111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115570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098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115570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2209800" y="13263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168911</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1320800" y="132638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58438</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％上回っている。その主な原因は扶助費が４．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％、補助費等が２．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％、その他が１．７％、類似団体の数値をそれぞれ上回っていることである。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79</xdr:row>
      <xdr:rowOff>46989</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382534"/>
          <a:ext cx="8382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xdr:rowOff>
    </xdr:from>
    <xdr:to>
      <xdr:col>78</xdr:col>
      <xdr:colOff>69850</xdr:colOff>
      <xdr:row>79</xdr:row>
      <xdr:rowOff>40458</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4782800" y="13382534"/>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79</xdr:row>
      <xdr:rowOff>40458</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322578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87812</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3225780"/>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130084</xdr:rowOff>
    </xdr:from>
    <xdr:to>
      <xdr:col>78</xdr:col>
      <xdr:colOff>120650</xdr:colOff>
      <xdr:row>78</xdr:row>
      <xdr:rowOff>60234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161108</xdr:rowOff>
    </xdr:from>
    <xdr:to>
      <xdr:col>74</xdr:col>
      <xdr:colOff>31750</xdr:colOff>
      <xdr:row>79</xdr:row>
      <xdr:rowOff>91258</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76035</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50864</xdr:rowOff>
    </xdr:from>
    <xdr:to>
      <xdr:col>29</xdr:col>
      <xdr:colOff>127000</xdr:colOff>
      <xdr:row>16</xdr:row>
      <xdr:rowOff>160464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841689"/>
          <a:ext cx="647700" cy="109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160464</xdr:rowOff>
    </xdr:from>
    <xdr:to>
      <xdr:col>26</xdr:col>
      <xdr:colOff>50800</xdr:colOff>
      <xdr:row>17</xdr:row>
      <xdr:rowOff>41567</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951289"/>
          <a:ext cx="698500" cy="5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41567</xdr:rowOff>
    </xdr:from>
    <xdr:to>
      <xdr:col>22</xdr:col>
      <xdr:colOff>114300</xdr:colOff>
      <xdr:row>17</xdr:row>
      <xdr:rowOff>61366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003842"/>
          <a:ext cx="698500" cy="1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61366</xdr:rowOff>
    </xdr:from>
    <xdr:to>
      <xdr:col>18</xdr:col>
      <xdr:colOff>177800</xdr:colOff>
      <xdr:row>17</xdr:row>
      <xdr:rowOff>125527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023641"/>
          <a:ext cx="698500" cy="6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xdr:rowOff>
    </xdr:from>
    <xdr:to>
      <xdr:col>29</xdr:col>
      <xdr:colOff>177800</xdr:colOff>
      <xdr:row>16</xdr:row>
      <xdr:rowOff>101664</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79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16591</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63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109664</xdr:rowOff>
    </xdr:from>
    <xdr:to>
      <xdr:col>26</xdr:col>
      <xdr:colOff>101600</xdr:colOff>
      <xdr:row>17</xdr:row>
      <xdr:rowOff>39814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90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49991</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669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162217</xdr:rowOff>
    </xdr:from>
    <xdr:to>
      <xdr:col>22</xdr:col>
      <xdr:colOff>165100</xdr:colOff>
      <xdr:row>17</xdr:row>
      <xdr:rowOff>92367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95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102544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72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10566</xdr:rowOff>
    </xdr:from>
    <xdr:to>
      <xdr:col>19</xdr:col>
      <xdr:colOff>38100</xdr:colOff>
      <xdr:row>17</xdr:row>
      <xdr:rowOff>112166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7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122343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74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74727</xdr:rowOff>
    </xdr:from>
    <xdr:to>
      <xdr:col>15</xdr:col>
      <xdr:colOff>101600</xdr:colOff>
      <xdr:row>18</xdr:row>
      <xdr:rowOff>4877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037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15054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80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310304</xdr:rowOff>
    </xdr:from>
    <xdr:to>
      <xdr:col>29</xdr:col>
      <xdr:colOff>127000</xdr:colOff>
      <xdr:row>35</xdr:row>
      <xdr:rowOff>327189</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003800" y="6920654"/>
          <a:ext cx="647700" cy="16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198650</xdr:rowOff>
    </xdr:from>
    <xdr:to>
      <xdr:col>26</xdr:col>
      <xdr:colOff>50800</xdr:colOff>
      <xdr:row>35</xdr:row>
      <xdr:rowOff>310304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4305300" y="6809000"/>
          <a:ext cx="698500" cy="11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198650</xdr:rowOff>
    </xdr:from>
    <xdr:to>
      <xdr:col>22</xdr:col>
      <xdr:colOff>114300</xdr:colOff>
      <xdr:row>35</xdr:row>
      <xdr:rowOff>232907</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6809000"/>
          <a:ext cx="698500" cy="3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227519</xdr:rowOff>
    </xdr:from>
    <xdr:to>
      <xdr:col>18</xdr:col>
      <xdr:colOff>177800</xdr:colOff>
      <xdr:row>35</xdr:row>
      <xdr:rowOff>232907</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6837869"/>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276389</xdr:rowOff>
    </xdr:from>
    <xdr:to>
      <xdr:col>29</xdr:col>
      <xdr:colOff>177800</xdr:colOff>
      <xdr:row>36</xdr:row>
      <xdr:rowOff>35089</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6886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248466</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685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259504</xdr:rowOff>
    </xdr:from>
    <xdr:to>
      <xdr:col>26</xdr:col>
      <xdr:colOff>101600</xdr:colOff>
      <xdr:row>36</xdr:row>
      <xdr:rowOff>18204</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686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2981</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147850</xdr:rowOff>
    </xdr:from>
    <xdr:to>
      <xdr:col>22</xdr:col>
      <xdr:colOff>165100</xdr:colOff>
      <xdr:row>35</xdr:row>
      <xdr:rowOff>249450</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259627</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652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182107</xdr:rowOff>
    </xdr:from>
    <xdr:to>
      <xdr:col>19</xdr:col>
      <xdr:colOff>38100</xdr:colOff>
      <xdr:row>35</xdr:row>
      <xdr:rowOff>283707</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679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293884</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656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176719</xdr:rowOff>
    </xdr:from>
    <xdr:to>
      <xdr:col>15</xdr:col>
      <xdr:colOff>101600</xdr:colOff>
      <xdr:row>35</xdr:row>
      <xdr:rowOff>278319</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678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288496</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65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136157</xdr:rowOff>
    </xdr:from>
    <xdr:to>
      <xdr:col>24</xdr:col>
      <xdr:colOff>63500</xdr:colOff>
      <xdr:row>34</xdr:row>
      <xdr:rowOff>146418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794007"/>
          <a:ext cx="838200" cy="1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146418</xdr:rowOff>
    </xdr:from>
    <xdr:to>
      <xdr:col>19</xdr:col>
      <xdr:colOff>177800</xdr:colOff>
      <xdr:row>34</xdr:row>
      <xdr:rowOff>161392</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975718"/>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161392</xdr:rowOff>
    </xdr:from>
    <xdr:to>
      <xdr:col>15</xdr:col>
      <xdr:colOff>50800</xdr:colOff>
      <xdr:row>35</xdr:row>
      <xdr:rowOff>2946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990692"/>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2946</xdr:rowOff>
    </xdr:from>
    <xdr:to>
      <xdr:col>10</xdr:col>
      <xdr:colOff>114300</xdr:colOff>
      <xdr:row>35</xdr:row>
      <xdr:rowOff>124511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003696"/>
          <a:ext cx="889000" cy="1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85357</xdr:rowOff>
    </xdr:from>
    <xdr:to>
      <xdr:col>24</xdr:col>
      <xdr:colOff>114300</xdr:colOff>
      <xdr:row>34</xdr:row>
      <xdr:rowOff>15507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7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108234</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59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95618</xdr:rowOff>
    </xdr:from>
    <xdr:to>
      <xdr:col>20</xdr:col>
      <xdr:colOff>38100</xdr:colOff>
      <xdr:row>35</xdr:row>
      <xdr:rowOff>25768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9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01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110592</xdr:rowOff>
    </xdr:from>
    <xdr:to>
      <xdr:col>15</xdr:col>
      <xdr:colOff>101600</xdr:colOff>
      <xdr:row>35</xdr:row>
      <xdr:rowOff>40742</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9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31869</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0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123596</xdr:rowOff>
    </xdr:from>
    <xdr:to>
      <xdr:col>10</xdr:col>
      <xdr:colOff>165100</xdr:colOff>
      <xdr:row>35</xdr:row>
      <xdr:rowOff>53746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9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44873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0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73711</xdr:rowOff>
    </xdr:from>
    <xdr:to>
      <xdr:col>6</xdr:col>
      <xdr:colOff>38100</xdr:colOff>
      <xdr:row>36</xdr:row>
      <xdr:rowOff>3861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0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166438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16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90521</xdr:rowOff>
    </xdr:from>
    <xdr:to>
      <xdr:col>24</xdr:col>
      <xdr:colOff>63500</xdr:colOff>
      <xdr:row>58</xdr:row>
      <xdr:rowOff>54234</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863171"/>
          <a:ext cx="838200" cy="13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25476</xdr:rowOff>
    </xdr:from>
    <xdr:to>
      <xdr:col>19</xdr:col>
      <xdr:colOff>177800</xdr:colOff>
      <xdr:row>58</xdr:row>
      <xdr:rowOff>54234</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9969576"/>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25476</xdr:rowOff>
    </xdr:from>
    <xdr:to>
      <xdr:col>15</xdr:col>
      <xdr:colOff>50800</xdr:colOff>
      <xdr:row>58</xdr:row>
      <xdr:rowOff>82184</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969576"/>
          <a:ext cx="8890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72888</xdr:rowOff>
    </xdr:from>
    <xdr:to>
      <xdr:col>10</xdr:col>
      <xdr:colOff>114300</xdr:colOff>
      <xdr:row>58</xdr:row>
      <xdr:rowOff>82184</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10016988"/>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39721</xdr:rowOff>
    </xdr:from>
    <xdr:to>
      <xdr:col>24</xdr:col>
      <xdr:colOff>114300</xdr:colOff>
      <xdr:row>57</xdr:row>
      <xdr:rowOff>141321</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8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18148</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79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3434</xdr:rowOff>
    </xdr:from>
    <xdr:to>
      <xdr:col>20</xdr:col>
      <xdr:colOff>38100</xdr:colOff>
      <xdr:row>58</xdr:row>
      <xdr:rowOff>105034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9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96161</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100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146126</xdr:rowOff>
    </xdr:from>
    <xdr:to>
      <xdr:col>15</xdr:col>
      <xdr:colOff>101600</xdr:colOff>
      <xdr:row>58</xdr:row>
      <xdr:rowOff>76276</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9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67403</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100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31384</xdr:rowOff>
    </xdr:from>
    <xdr:to>
      <xdr:col>10</xdr:col>
      <xdr:colOff>165100</xdr:colOff>
      <xdr:row>58</xdr:row>
      <xdr:rowOff>132984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9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124111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100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22088</xdr:rowOff>
    </xdr:from>
    <xdr:to>
      <xdr:col>6</xdr:col>
      <xdr:colOff>38100</xdr:colOff>
      <xdr:row>58</xdr:row>
      <xdr:rowOff>123688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114815</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147682</xdr:rowOff>
    </xdr:from>
    <xdr:to>
      <xdr:col>24</xdr:col>
      <xdr:colOff>63500</xdr:colOff>
      <xdr:row>78</xdr:row>
      <xdr:rowOff>150692</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520782"/>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150692</xdr:rowOff>
    </xdr:from>
    <xdr:to>
      <xdr:col>19</xdr:col>
      <xdr:colOff>177800</xdr:colOff>
      <xdr:row>78</xdr:row>
      <xdr:rowOff>155874</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523792"/>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155587</xdr:rowOff>
    </xdr:from>
    <xdr:to>
      <xdr:col>15</xdr:col>
      <xdr:colOff>50800</xdr:colOff>
      <xdr:row>78</xdr:row>
      <xdr:rowOff>155874</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019300" y="13528687"/>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154902</xdr:rowOff>
    </xdr:from>
    <xdr:to>
      <xdr:col>10</xdr:col>
      <xdr:colOff>114300</xdr:colOff>
      <xdr:row>78</xdr:row>
      <xdr:rowOff>155587</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1130300" y="1352800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96882</xdr:rowOff>
    </xdr:from>
    <xdr:to>
      <xdr:col>24</xdr:col>
      <xdr:colOff>114300</xdr:colOff>
      <xdr:row>79</xdr:row>
      <xdr:rowOff>27032</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4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11809</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38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99892</xdr:rowOff>
    </xdr:from>
    <xdr:to>
      <xdr:col>20</xdr:col>
      <xdr:colOff>38100</xdr:colOff>
      <xdr:row>79</xdr:row>
      <xdr:rowOff>30042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4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21169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56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105074</xdr:rowOff>
    </xdr:from>
    <xdr:to>
      <xdr:col>15</xdr:col>
      <xdr:colOff>101600</xdr:colOff>
      <xdr:row>79</xdr:row>
      <xdr:rowOff>35224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4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26351</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57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104787</xdr:rowOff>
    </xdr:from>
    <xdr:to>
      <xdr:col>10</xdr:col>
      <xdr:colOff>165100</xdr:colOff>
      <xdr:row>79</xdr:row>
      <xdr:rowOff>34937</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26064</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57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104102</xdr:rowOff>
    </xdr:from>
    <xdr:to>
      <xdr:col>6</xdr:col>
      <xdr:colOff>38100</xdr:colOff>
      <xdr:row>79</xdr:row>
      <xdr:rowOff>34252</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4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25379</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60833</xdr:rowOff>
    </xdr:from>
    <xdr:to>
      <xdr:col>24</xdr:col>
      <xdr:colOff>63500</xdr:colOff>
      <xdr:row>93</xdr:row>
      <xdr:rowOff>145360</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005683"/>
          <a:ext cx="838200" cy="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145360</xdr:rowOff>
    </xdr:from>
    <xdr:to>
      <xdr:col>19</xdr:col>
      <xdr:colOff>177800</xdr:colOff>
      <xdr:row>94</xdr:row>
      <xdr:rowOff>109460</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090210"/>
          <a:ext cx="889000" cy="13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153079</xdr:rowOff>
    </xdr:from>
    <xdr:to>
      <xdr:col>15</xdr:col>
      <xdr:colOff>50800</xdr:colOff>
      <xdr:row>94</xdr:row>
      <xdr:rowOff>109460</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019300" y="16097929"/>
          <a:ext cx="889000" cy="1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153079</xdr:rowOff>
    </xdr:from>
    <xdr:to>
      <xdr:col>10</xdr:col>
      <xdr:colOff>114300</xdr:colOff>
      <xdr:row>95</xdr:row>
      <xdr:rowOff>126648</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097929"/>
          <a:ext cx="889000" cy="3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10033</xdr:rowOff>
    </xdr:from>
    <xdr:to>
      <xdr:col>24</xdr:col>
      <xdr:colOff>114300</xdr:colOff>
      <xdr:row>93</xdr:row>
      <xdr:rowOff>111633</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5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32910</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580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94560</xdr:rowOff>
    </xdr:from>
    <xdr:to>
      <xdr:col>20</xdr:col>
      <xdr:colOff>38100</xdr:colOff>
      <xdr:row>94</xdr:row>
      <xdr:rowOff>24710</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0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41237</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581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58660</xdr:rowOff>
    </xdr:from>
    <xdr:to>
      <xdr:col>15</xdr:col>
      <xdr:colOff>101600</xdr:colOff>
      <xdr:row>94</xdr:row>
      <xdr:rowOff>160260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1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5337</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08795" y="159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102279</xdr:rowOff>
    </xdr:from>
    <xdr:to>
      <xdr:col>10</xdr:col>
      <xdr:colOff>165100</xdr:colOff>
      <xdr:row>94</xdr:row>
      <xdr:rowOff>32429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0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48956</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19795" y="158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75848</xdr:rowOff>
    </xdr:from>
    <xdr:to>
      <xdr:col>6</xdr:col>
      <xdr:colOff>38100</xdr:colOff>
      <xdr:row>96</xdr:row>
      <xdr:rowOff>5998</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3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22525</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30795" y="1613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161798</xdr:rowOff>
    </xdr:from>
    <xdr:to>
      <xdr:col>55</xdr:col>
      <xdr:colOff>0</xdr:colOff>
      <xdr:row>35</xdr:row>
      <xdr:rowOff>164976</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9639300" y="6162548"/>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161798</xdr:rowOff>
    </xdr:from>
    <xdr:to>
      <xdr:col>50</xdr:col>
      <xdr:colOff>114300</xdr:colOff>
      <xdr:row>36</xdr:row>
      <xdr:rowOff>37302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8750300" y="6162548"/>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37302</xdr:rowOff>
    </xdr:from>
    <xdr:to>
      <xdr:col>45</xdr:col>
      <xdr:colOff>177800</xdr:colOff>
      <xdr:row>36</xdr:row>
      <xdr:rowOff>74785</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7861300" y="6209502"/>
          <a:ext cx="889000" cy="3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154544</xdr:rowOff>
    </xdr:from>
    <xdr:to>
      <xdr:col>41</xdr:col>
      <xdr:colOff>50800</xdr:colOff>
      <xdr:row>36</xdr:row>
      <xdr:rowOff>74785</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a:off x="6972300" y="5469494"/>
          <a:ext cx="889000" cy="77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114176</xdr:rowOff>
    </xdr:from>
    <xdr:to>
      <xdr:col>55</xdr:col>
      <xdr:colOff>50800</xdr:colOff>
      <xdr:row>36</xdr:row>
      <xdr:rowOff>44326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11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92603</xdr:rowOff>
    </xdr:from>
    <xdr:ext cx="534377"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609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110998</xdr:rowOff>
    </xdr:from>
    <xdr:to>
      <xdr:col>50</xdr:col>
      <xdr:colOff>165100</xdr:colOff>
      <xdr:row>36</xdr:row>
      <xdr:rowOff>41148</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32275</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62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157952</xdr:rowOff>
    </xdr:from>
    <xdr:to>
      <xdr:col>46</xdr:col>
      <xdr:colOff>38100</xdr:colOff>
      <xdr:row>36</xdr:row>
      <xdr:rowOff>88102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1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79229</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625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23985</xdr:rowOff>
    </xdr:from>
    <xdr:to>
      <xdr:col>41</xdr:col>
      <xdr:colOff>101600</xdr:colOff>
      <xdr:row>36</xdr:row>
      <xdr:rowOff>125585</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1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116712</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628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103744</xdr:rowOff>
    </xdr:from>
    <xdr:to>
      <xdr:col>36</xdr:col>
      <xdr:colOff>165100</xdr:colOff>
      <xdr:row>32</xdr:row>
      <xdr:rowOff>33894</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54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25021</xdr:rowOff>
    </xdr:from>
    <xdr:ext cx="599010"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672795" y="551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128735</xdr:rowOff>
    </xdr:from>
    <xdr:to>
      <xdr:col>55</xdr:col>
      <xdr:colOff>0</xdr:colOff>
      <xdr:row>57</xdr:row>
      <xdr:rowOff>130777</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729935"/>
          <a:ext cx="838200" cy="17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45189</xdr:rowOff>
    </xdr:from>
    <xdr:to>
      <xdr:col>50</xdr:col>
      <xdr:colOff>114300</xdr:colOff>
      <xdr:row>57</xdr:row>
      <xdr:rowOff>130777</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8750300" y="9817839"/>
          <a:ext cx="889000" cy="8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6601</xdr:rowOff>
    </xdr:from>
    <xdr:to>
      <xdr:col>45</xdr:col>
      <xdr:colOff>177800</xdr:colOff>
      <xdr:row>57</xdr:row>
      <xdr:rowOff>45189</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7861300" y="9779251"/>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6601</xdr:rowOff>
    </xdr:from>
    <xdr:to>
      <xdr:col>41</xdr:col>
      <xdr:colOff>50800</xdr:colOff>
      <xdr:row>57</xdr:row>
      <xdr:rowOff>58471</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779251"/>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77935</xdr:rowOff>
    </xdr:from>
    <xdr:to>
      <xdr:col>55</xdr:col>
      <xdr:colOff>50800</xdr:colOff>
      <xdr:row>57</xdr:row>
      <xdr:rowOff>8085</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56362</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6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79977</xdr:rowOff>
    </xdr:from>
    <xdr:to>
      <xdr:col>50</xdr:col>
      <xdr:colOff>165100</xdr:colOff>
      <xdr:row>58</xdr:row>
      <xdr:rowOff>10127</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8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1254</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9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165839</xdr:rowOff>
    </xdr:from>
    <xdr:to>
      <xdr:col>46</xdr:col>
      <xdr:colOff>38100</xdr:colOff>
      <xdr:row>57</xdr:row>
      <xdr:rowOff>95989</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7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87116</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8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127251</xdr:rowOff>
    </xdr:from>
    <xdr:to>
      <xdr:col>41</xdr:col>
      <xdr:colOff>101600</xdr:colOff>
      <xdr:row>57</xdr:row>
      <xdr:rowOff>57401</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7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48528</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8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7671</xdr:rowOff>
    </xdr:from>
    <xdr:to>
      <xdr:col>36</xdr:col>
      <xdr:colOff>165100</xdr:colOff>
      <xdr:row>57</xdr:row>
      <xdr:rowOff>109271</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7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100398</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8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165053</xdr:rowOff>
    </xdr:from>
    <xdr:to>
      <xdr:col>55</xdr:col>
      <xdr:colOff>0</xdr:colOff>
      <xdr:row>78</xdr:row>
      <xdr:rowOff>159446</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366703"/>
          <a:ext cx="838200" cy="16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145262</xdr:rowOff>
    </xdr:from>
    <xdr:to>
      <xdr:col>50</xdr:col>
      <xdr:colOff>114300</xdr:colOff>
      <xdr:row>78</xdr:row>
      <xdr:rowOff>159446</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8750300" y="13518362"/>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145262</xdr:rowOff>
    </xdr:from>
    <xdr:to>
      <xdr:col>45</xdr:col>
      <xdr:colOff>177800</xdr:colOff>
      <xdr:row>79</xdr:row>
      <xdr:rowOff>35829</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7861300" y="13518362"/>
          <a:ext cx="889000" cy="6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138078</xdr:rowOff>
    </xdr:from>
    <xdr:to>
      <xdr:col>41</xdr:col>
      <xdr:colOff>50800</xdr:colOff>
      <xdr:row>79</xdr:row>
      <xdr:rowOff>35829</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511178"/>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114253</xdr:rowOff>
    </xdr:from>
    <xdr:to>
      <xdr:col>55</xdr:col>
      <xdr:colOff>50800</xdr:colOff>
      <xdr:row>78</xdr:row>
      <xdr:rowOff>44403</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3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137130</xdr:rowOff>
    </xdr:from>
    <xdr:ext cx="534377"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16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108646</xdr:rowOff>
    </xdr:from>
    <xdr:to>
      <xdr:col>50</xdr:col>
      <xdr:colOff>165100</xdr:colOff>
      <xdr:row>79</xdr:row>
      <xdr:rowOff>38796</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4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29923</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372111" y="135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94462</xdr:rowOff>
    </xdr:from>
    <xdr:to>
      <xdr:col>46</xdr:col>
      <xdr:colOff>38100</xdr:colOff>
      <xdr:row>79</xdr:row>
      <xdr:rowOff>24612</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15739</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483111" y="135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156479</xdr:rowOff>
    </xdr:from>
    <xdr:to>
      <xdr:col>41</xdr:col>
      <xdr:colOff>101600</xdr:colOff>
      <xdr:row>79</xdr:row>
      <xdr:rowOff>86629</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5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77756</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6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87278</xdr:rowOff>
    </xdr:from>
    <xdr:to>
      <xdr:col>36</xdr:col>
      <xdr:colOff>165100</xdr:colOff>
      <xdr:row>79</xdr:row>
      <xdr:rowOff>17428</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4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8555</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05111" y="135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145186</xdr:rowOff>
    </xdr:from>
    <xdr:to>
      <xdr:col>55</xdr:col>
      <xdr:colOff>0</xdr:colOff>
      <xdr:row>98</xdr:row>
      <xdr:rowOff>31674</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9639300" y="16775836"/>
          <a:ext cx="838200" cy="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33604</xdr:rowOff>
    </xdr:from>
    <xdr:to>
      <xdr:col>50</xdr:col>
      <xdr:colOff>114300</xdr:colOff>
      <xdr:row>98</xdr:row>
      <xdr:rowOff>31674</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8750300" y="16664254"/>
          <a:ext cx="889000" cy="1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120447</xdr:rowOff>
    </xdr:from>
    <xdr:to>
      <xdr:col>45</xdr:col>
      <xdr:colOff>177800</xdr:colOff>
      <xdr:row>97</xdr:row>
      <xdr:rowOff>33604</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a:off x="7861300" y="16579647"/>
          <a:ext cx="889000" cy="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120447</xdr:rowOff>
    </xdr:from>
    <xdr:to>
      <xdr:col>41</xdr:col>
      <xdr:colOff>50800</xdr:colOff>
      <xdr:row>97</xdr:row>
      <xdr:rowOff>30429</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flipV="1">
          <a:off x="6972300" y="16579647"/>
          <a:ext cx="889000" cy="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94386</xdr:rowOff>
    </xdr:from>
    <xdr:to>
      <xdr:col>55</xdr:col>
      <xdr:colOff>50800</xdr:colOff>
      <xdr:row>98</xdr:row>
      <xdr:rowOff>24536</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72813</xdr:rowOff>
    </xdr:from>
    <xdr:ext cx="534377"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67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152324</xdr:rowOff>
    </xdr:from>
    <xdr:to>
      <xdr:col>50</xdr:col>
      <xdr:colOff>165100</xdr:colOff>
      <xdr:row>98</xdr:row>
      <xdr:rowOff>82474</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67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73601</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72111" y="168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154254</xdr:rowOff>
    </xdr:from>
    <xdr:to>
      <xdr:col>46</xdr:col>
      <xdr:colOff>38100</xdr:colOff>
      <xdr:row>97</xdr:row>
      <xdr:rowOff>84404</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6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75531</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83111" y="167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69647</xdr:rowOff>
    </xdr:from>
    <xdr:to>
      <xdr:col>41</xdr:col>
      <xdr:colOff>101600</xdr:colOff>
      <xdr:row>96</xdr:row>
      <xdr:rowOff>171247</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5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162374</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6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151079</xdr:rowOff>
    </xdr:from>
    <xdr:to>
      <xdr:col>36</xdr:col>
      <xdr:colOff>165100</xdr:colOff>
      <xdr:row>97</xdr:row>
      <xdr:rowOff>81229</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72356</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05111" y="167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108229</xdr:rowOff>
    </xdr:from>
    <xdr:to>
      <xdr:col>85</xdr:col>
      <xdr:colOff>127000</xdr:colOff>
      <xdr:row>39</xdr:row>
      <xdr:rowOff>16866</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5481300" y="6451879"/>
          <a:ext cx="838200" cy="2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108229</xdr:rowOff>
    </xdr:from>
    <xdr:to>
      <xdr:col>81</xdr:col>
      <xdr:colOff>50800</xdr:colOff>
      <xdr:row>39</xdr:row>
      <xdr:rowOff>13741</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4592300" y="6451879"/>
          <a:ext cx="8890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13741</xdr:rowOff>
    </xdr:from>
    <xdr:to>
      <xdr:col>76</xdr:col>
      <xdr:colOff>114300</xdr:colOff>
      <xdr:row>39</xdr:row>
      <xdr:rowOff>22276</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3703300" y="6700291"/>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129946</xdr:rowOff>
    </xdr:from>
    <xdr:to>
      <xdr:col>71</xdr:col>
      <xdr:colOff>177800</xdr:colOff>
      <xdr:row>39</xdr:row>
      <xdr:rowOff>22276</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2814300" y="6645046"/>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137516</xdr:rowOff>
    </xdr:from>
    <xdr:to>
      <xdr:col>85</xdr:col>
      <xdr:colOff>177800</xdr:colOff>
      <xdr:row>39</xdr:row>
      <xdr:rowOff>67666</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52443</xdr:rowOff>
    </xdr:from>
    <xdr:ext cx="378565"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567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57429</xdr:rowOff>
    </xdr:from>
    <xdr:to>
      <xdr:col>81</xdr:col>
      <xdr:colOff>101600</xdr:colOff>
      <xdr:row>37</xdr:row>
      <xdr:rowOff>159029</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4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4106</xdr:rowOff>
    </xdr:from>
    <xdr:ext cx="469744"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46428" y="61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134391</xdr:rowOff>
    </xdr:from>
    <xdr:to>
      <xdr:col>76</xdr:col>
      <xdr:colOff>165100</xdr:colOff>
      <xdr:row>39</xdr:row>
      <xdr:rowOff>64541</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55668</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403017" y="674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142926</xdr:rowOff>
    </xdr:from>
    <xdr:to>
      <xdr:col>72</xdr:col>
      <xdr:colOff>38100</xdr:colOff>
      <xdr:row>39</xdr:row>
      <xdr:rowOff>73076</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6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64203</xdr:rowOff>
    </xdr:from>
    <xdr:ext cx="378565"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514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79146</xdr:rowOff>
    </xdr:from>
    <xdr:to>
      <xdr:col>67</xdr:col>
      <xdr:colOff>101600</xdr:colOff>
      <xdr:row>39</xdr:row>
      <xdr:rowOff>9296</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5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423</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579428" y="66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xmlns=""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xmlns=""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xmlns=""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42170</xdr:rowOff>
    </xdr:from>
    <xdr:to>
      <xdr:col>85</xdr:col>
      <xdr:colOff>127000</xdr:colOff>
      <xdr:row>77</xdr:row>
      <xdr:rowOff>47721</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5481300" y="13243820"/>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xmlns=""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144157</xdr:rowOff>
    </xdr:from>
    <xdr:to>
      <xdr:col>81</xdr:col>
      <xdr:colOff>50800</xdr:colOff>
      <xdr:row>77</xdr:row>
      <xdr:rowOff>42170</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4592300" y="13174357"/>
          <a:ext cx="889000" cy="6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144157</xdr:rowOff>
    </xdr:from>
    <xdr:to>
      <xdr:col>76</xdr:col>
      <xdr:colOff>114300</xdr:colOff>
      <xdr:row>76</xdr:row>
      <xdr:rowOff>157580</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flipV="1">
          <a:off x="13703300" y="13174357"/>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100022</xdr:rowOff>
    </xdr:from>
    <xdr:to>
      <xdr:col>71</xdr:col>
      <xdr:colOff>177800</xdr:colOff>
      <xdr:row>76</xdr:row>
      <xdr:rowOff>157580</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a:off x="12814300" y="13130222"/>
          <a:ext cx="889000" cy="5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168371</xdr:rowOff>
    </xdr:from>
    <xdr:to>
      <xdr:col>85</xdr:col>
      <xdr:colOff>177800</xdr:colOff>
      <xdr:row>77</xdr:row>
      <xdr:rowOff>98521</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6268700" y="13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146798</xdr:rowOff>
    </xdr:from>
    <xdr:ext cx="534377" cy="259045"/>
    <xdr:sp macro="" textlink="">
      <xdr:nvSpPr>
        <xdr:cNvPr id="652" name="公債費該当値テキスト">
          <a:extLst>
            <a:ext uri="{FF2B5EF4-FFF2-40B4-BE49-F238E27FC236}">
              <a16:creationId xmlns:a16="http://schemas.microsoft.com/office/drawing/2014/main" xmlns="" id="{00000000-0008-0000-0600-00008C020000}"/>
            </a:ext>
          </a:extLst>
        </xdr:cNvPr>
        <xdr:cNvSpPr txBox="1"/>
      </xdr:nvSpPr>
      <xdr:spPr>
        <a:xfrm>
          <a:off x="16370300" y="131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162820</xdr:rowOff>
    </xdr:from>
    <xdr:to>
      <xdr:col>81</xdr:col>
      <xdr:colOff>101600</xdr:colOff>
      <xdr:row>77</xdr:row>
      <xdr:rowOff>92970</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5430500" y="131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84097</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5214111" y="132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93357</xdr:rowOff>
    </xdr:from>
    <xdr:to>
      <xdr:col>76</xdr:col>
      <xdr:colOff>165100</xdr:colOff>
      <xdr:row>77</xdr:row>
      <xdr:rowOff>23507</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4541500" y="131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14634</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325111" y="132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106780</xdr:rowOff>
    </xdr:from>
    <xdr:to>
      <xdr:col>72</xdr:col>
      <xdr:colOff>38100</xdr:colOff>
      <xdr:row>77</xdr:row>
      <xdr:rowOff>36930</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3652500" y="131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28057</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436111" y="132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49222</xdr:rowOff>
    </xdr:from>
    <xdr:to>
      <xdr:col>67</xdr:col>
      <xdr:colOff>101600</xdr:colOff>
      <xdr:row>76</xdr:row>
      <xdr:rowOff>150822</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2763500" y="130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141949</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547111" y="131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72419</xdr:rowOff>
    </xdr:from>
    <xdr:to>
      <xdr:col>85</xdr:col>
      <xdr:colOff>127000</xdr:colOff>
      <xdr:row>97</xdr:row>
      <xdr:rowOff>48690</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5481300" y="16531619"/>
          <a:ext cx="838200" cy="14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48690</xdr:rowOff>
    </xdr:from>
    <xdr:to>
      <xdr:col>81</xdr:col>
      <xdr:colOff>50800</xdr:colOff>
      <xdr:row>97</xdr:row>
      <xdr:rowOff>104130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4592300" y="16679340"/>
          <a:ext cx="889000" cy="5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104130</xdr:rowOff>
    </xdr:from>
    <xdr:to>
      <xdr:col>76</xdr:col>
      <xdr:colOff>114300</xdr:colOff>
      <xdr:row>97</xdr:row>
      <xdr:rowOff>154358</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3703300" y="16734780"/>
          <a:ext cx="8890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154358</xdr:rowOff>
    </xdr:from>
    <xdr:to>
      <xdr:col>71</xdr:col>
      <xdr:colOff>177800</xdr:colOff>
      <xdr:row>98</xdr:row>
      <xdr:rowOff>32834</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flipV="1">
          <a:off x="12814300" y="16785008"/>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21619</xdr:rowOff>
    </xdr:from>
    <xdr:to>
      <xdr:col>85</xdr:col>
      <xdr:colOff>177800</xdr:colOff>
      <xdr:row>96</xdr:row>
      <xdr:rowOff>123219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4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44496</xdr:rowOff>
    </xdr:from>
    <xdr:ext cx="534377"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3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169340</xdr:rowOff>
    </xdr:from>
    <xdr:to>
      <xdr:col>81</xdr:col>
      <xdr:colOff>101600</xdr:colOff>
      <xdr:row>97</xdr:row>
      <xdr:rowOff>99490</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6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116017</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14111" y="1640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53330</xdr:rowOff>
    </xdr:from>
    <xdr:to>
      <xdr:col>76</xdr:col>
      <xdr:colOff>165100</xdr:colOff>
      <xdr:row>97</xdr:row>
      <xdr:rowOff>154930</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6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146057</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325111" y="1677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103558</xdr:rowOff>
    </xdr:from>
    <xdr:to>
      <xdr:col>72</xdr:col>
      <xdr:colOff>38100</xdr:colOff>
      <xdr:row>98</xdr:row>
      <xdr:rowOff>33708</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7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24835</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36111" y="168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153484</xdr:rowOff>
    </xdr:from>
    <xdr:to>
      <xdr:col>67</xdr:col>
      <xdr:colOff>101600</xdr:colOff>
      <xdr:row>98</xdr:row>
      <xdr:rowOff>83634</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7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74761</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47111" y="168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xmlns=""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xmlns=""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xmlns=""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121686</xdr:rowOff>
    </xdr:from>
    <xdr:to>
      <xdr:col>116</xdr:col>
      <xdr:colOff>63500</xdr:colOff>
      <xdr:row>38</xdr:row>
      <xdr:rowOff>129139</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21323300" y="6636786"/>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xmlns=""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129139</xdr:rowOff>
    </xdr:from>
    <xdr:to>
      <xdr:col>111</xdr:col>
      <xdr:colOff>177800</xdr:colOff>
      <xdr:row>38</xdr:row>
      <xdr:rowOff>129276</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flipV="1">
          <a:off x="20434300" y="664423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126761</xdr:rowOff>
    </xdr:from>
    <xdr:to>
      <xdr:col>107</xdr:col>
      <xdr:colOff>50800</xdr:colOff>
      <xdr:row>38</xdr:row>
      <xdr:rowOff>129276</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9545300" y="664186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121641</xdr:rowOff>
    </xdr:from>
    <xdr:to>
      <xdr:col>102</xdr:col>
      <xdr:colOff>114300</xdr:colOff>
      <xdr:row>38</xdr:row>
      <xdr:rowOff>126761</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18656300" y="6636741"/>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70886</xdr:rowOff>
    </xdr:from>
    <xdr:to>
      <xdr:col>116</xdr:col>
      <xdr:colOff>114300</xdr:colOff>
      <xdr:row>39</xdr:row>
      <xdr:rowOff>1036</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21107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157263</xdr:rowOff>
    </xdr:from>
    <xdr:ext cx="378565" cy="259045"/>
    <xdr:sp macro="" textlink="">
      <xdr:nvSpPr>
        <xdr:cNvPr id="762" name="投資及び出資金該当値テキスト">
          <a:extLst>
            <a:ext uri="{FF2B5EF4-FFF2-40B4-BE49-F238E27FC236}">
              <a16:creationId xmlns:a16="http://schemas.microsoft.com/office/drawing/2014/main" xmlns="" id="{00000000-0008-0000-0600-0000FA020000}"/>
            </a:ext>
          </a:extLst>
        </xdr:cNvPr>
        <xdr:cNvSpPr txBox="1"/>
      </xdr:nvSpPr>
      <xdr:spPr>
        <a:xfrm>
          <a:off x="22212300" y="650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78339</xdr:rowOff>
    </xdr:from>
    <xdr:to>
      <xdr:col>112</xdr:col>
      <xdr:colOff>38100</xdr:colOff>
      <xdr:row>39</xdr:row>
      <xdr:rowOff>8489</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1272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171066</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1134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78476</xdr:rowOff>
    </xdr:from>
    <xdr:to>
      <xdr:col>107</xdr:col>
      <xdr:colOff>101600</xdr:colOff>
      <xdr:row>39</xdr:row>
      <xdr:rowOff>8626</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0383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171203</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0245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75961</xdr:rowOff>
    </xdr:from>
    <xdr:to>
      <xdr:col>102</xdr:col>
      <xdr:colOff>165100</xdr:colOff>
      <xdr:row>39</xdr:row>
      <xdr:rowOff>6111</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9494500" y="65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168688</xdr:rowOff>
    </xdr:from>
    <xdr:ext cx="378565"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9356017" y="668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70841</xdr:rowOff>
    </xdr:from>
    <xdr:to>
      <xdr:col>98</xdr:col>
      <xdr:colOff>38100</xdr:colOff>
      <xdr:row>39</xdr:row>
      <xdr:rowOff>991</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8605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163568</xdr:rowOff>
    </xdr:from>
    <xdr:ext cx="378565"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467017" y="667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xmlns=""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xmlns=""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xmlns=""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170142</xdr:rowOff>
    </xdr:from>
    <xdr:to>
      <xdr:col>116</xdr:col>
      <xdr:colOff>63500</xdr:colOff>
      <xdr:row>58</xdr:row>
      <xdr:rowOff>171171</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21323300" y="10114242"/>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xmlns=""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171171</xdr:rowOff>
    </xdr:from>
    <xdr:to>
      <xdr:col>111</xdr:col>
      <xdr:colOff>177800</xdr:colOff>
      <xdr:row>59</xdr:row>
      <xdr:rowOff>368</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20434300" y="10115271"/>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368</xdr:rowOff>
    </xdr:from>
    <xdr:to>
      <xdr:col>107</xdr:col>
      <xdr:colOff>50800</xdr:colOff>
      <xdr:row>59</xdr:row>
      <xdr:rowOff>901</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19545300" y="1011591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901</xdr:rowOff>
    </xdr:from>
    <xdr:to>
      <xdr:col>102</xdr:col>
      <xdr:colOff>114300</xdr:colOff>
      <xdr:row>59</xdr:row>
      <xdr:rowOff>1663</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flipV="1">
          <a:off x="18656300" y="1011645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119342</xdr:rowOff>
    </xdr:from>
    <xdr:to>
      <xdr:col>116</xdr:col>
      <xdr:colOff>114300</xdr:colOff>
      <xdr:row>59</xdr:row>
      <xdr:rowOff>49492</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2110700" y="100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34269</xdr:rowOff>
    </xdr:from>
    <xdr:ext cx="469744" cy="259045"/>
    <xdr:sp macro="" textlink="">
      <xdr:nvSpPr>
        <xdr:cNvPr id="819" name="貸付金該当値テキスト">
          <a:extLst>
            <a:ext uri="{FF2B5EF4-FFF2-40B4-BE49-F238E27FC236}">
              <a16:creationId xmlns:a16="http://schemas.microsoft.com/office/drawing/2014/main" xmlns="" id="{00000000-0008-0000-0600-000033030000}"/>
            </a:ext>
          </a:extLst>
        </xdr:cNvPr>
        <xdr:cNvSpPr txBox="1"/>
      </xdr:nvSpPr>
      <xdr:spPr>
        <a:xfrm>
          <a:off x="22212300" y="99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120371</xdr:rowOff>
    </xdr:from>
    <xdr:to>
      <xdr:col>112</xdr:col>
      <xdr:colOff>38100</xdr:colOff>
      <xdr:row>59</xdr:row>
      <xdr:rowOff>50521</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1272500" y="100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41648</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088428" y="1015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121018</xdr:rowOff>
    </xdr:from>
    <xdr:to>
      <xdr:col>107</xdr:col>
      <xdr:colOff>101600</xdr:colOff>
      <xdr:row>59</xdr:row>
      <xdr:rowOff>51168</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0383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42295</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0199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121551</xdr:rowOff>
    </xdr:from>
    <xdr:to>
      <xdr:col>102</xdr:col>
      <xdr:colOff>165100</xdr:colOff>
      <xdr:row>59</xdr:row>
      <xdr:rowOff>51701</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19494500" y="100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42828</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9310428" y="101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122313</xdr:rowOff>
    </xdr:from>
    <xdr:to>
      <xdr:col>98</xdr:col>
      <xdr:colOff>38100</xdr:colOff>
      <xdr:row>59</xdr:row>
      <xdr:rowOff>52463</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8605500" y="100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43590</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421428" y="1015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xmlns=""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xmlns=""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xmlns=""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5832</xdr:rowOff>
    </xdr:from>
    <xdr:to>
      <xdr:col>116</xdr:col>
      <xdr:colOff>63500</xdr:colOff>
      <xdr:row>74</xdr:row>
      <xdr:rowOff>71920</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1323300" y="12693132"/>
          <a:ext cx="838200" cy="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xmlns=""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71920</xdr:rowOff>
    </xdr:from>
    <xdr:to>
      <xdr:col>111</xdr:col>
      <xdr:colOff>177800</xdr:colOff>
      <xdr:row>74</xdr:row>
      <xdr:rowOff>81864</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20434300" y="12759220"/>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81864</xdr:rowOff>
    </xdr:from>
    <xdr:to>
      <xdr:col>107</xdr:col>
      <xdr:colOff>50800</xdr:colOff>
      <xdr:row>74</xdr:row>
      <xdr:rowOff>100564</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9545300" y="12769164"/>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100564</xdr:rowOff>
    </xdr:from>
    <xdr:to>
      <xdr:col>102</xdr:col>
      <xdr:colOff>114300</xdr:colOff>
      <xdr:row>74</xdr:row>
      <xdr:rowOff>130053</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18656300" y="12787864"/>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126482</xdr:rowOff>
    </xdr:from>
    <xdr:to>
      <xdr:col>116</xdr:col>
      <xdr:colOff>114300</xdr:colOff>
      <xdr:row>74</xdr:row>
      <xdr:rowOff>56632</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2110700" y="126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149359</xdr:rowOff>
    </xdr:from>
    <xdr:ext cx="534377" cy="259045"/>
    <xdr:sp macro="" textlink="">
      <xdr:nvSpPr>
        <xdr:cNvPr id="875" name="繰出金該当値テキスト">
          <a:extLst>
            <a:ext uri="{FF2B5EF4-FFF2-40B4-BE49-F238E27FC236}">
              <a16:creationId xmlns:a16="http://schemas.microsoft.com/office/drawing/2014/main" xmlns="" id="{00000000-0008-0000-0600-00006B030000}"/>
            </a:ext>
          </a:extLst>
        </xdr:cNvPr>
        <xdr:cNvSpPr txBox="1"/>
      </xdr:nvSpPr>
      <xdr:spPr>
        <a:xfrm>
          <a:off x="22212300" y="1249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21120</xdr:rowOff>
    </xdr:from>
    <xdr:to>
      <xdr:col>112</xdr:col>
      <xdr:colOff>38100</xdr:colOff>
      <xdr:row>74</xdr:row>
      <xdr:rowOff>122720</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1272500" y="12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139247</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1056111" y="124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31064</xdr:rowOff>
    </xdr:from>
    <xdr:to>
      <xdr:col>107</xdr:col>
      <xdr:colOff>101600</xdr:colOff>
      <xdr:row>74</xdr:row>
      <xdr:rowOff>132664</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0383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149191</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0167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49764</xdr:rowOff>
    </xdr:from>
    <xdr:to>
      <xdr:col>102</xdr:col>
      <xdr:colOff>165100</xdr:colOff>
      <xdr:row>74</xdr:row>
      <xdr:rowOff>151364</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9494500" y="127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167891</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9278111" y="125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79253</xdr:rowOff>
    </xdr:from>
    <xdr:to>
      <xdr:col>98</xdr:col>
      <xdr:colOff>38100</xdr:colOff>
      <xdr:row>75</xdr:row>
      <xdr:rowOff>9403</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18605500" y="12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25930</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389111" y="125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xmlns=""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xmlns=""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xmlns=""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xmlns=""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xmlns=""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人件費の住民一人当たりのコストは、前年度から</a:t>
          </a:r>
          <a:r>
            <a:rPr kumimoji="1" lang="ja-JP" altLang="en-US" sz="1100">
              <a:solidFill>
                <a:schemeClr val="dk1"/>
              </a:solidFill>
              <a:effectLst/>
              <a:latin typeface="+mn-lt"/>
              <a:ea typeface="+mn-ea"/>
              <a:cs typeface="+mn-cs"/>
            </a:rPr>
            <a:t>１４，３０８</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退職手当、</a:t>
          </a:r>
          <a:r>
            <a:rPr kumimoji="1" lang="ja-JP" altLang="ja-JP" sz="1100">
              <a:solidFill>
                <a:schemeClr val="dk1"/>
              </a:solidFill>
              <a:effectLst/>
              <a:latin typeface="+mn-lt"/>
              <a:ea typeface="+mn-ea"/>
              <a:cs typeface="+mn-cs"/>
            </a:rPr>
            <a:t>職員基本給の増加が主な要因である。</a:t>
          </a:r>
          <a:endParaRPr lang="ja-JP" altLang="ja-JP" sz="1400">
            <a:effectLst/>
          </a:endParaRPr>
        </a:p>
        <a:p>
          <a:r>
            <a:rPr kumimoji="1" lang="ja-JP" altLang="ja-JP" sz="1100">
              <a:solidFill>
                <a:schemeClr val="dk1"/>
              </a:solidFill>
              <a:effectLst/>
              <a:latin typeface="+mn-lt"/>
              <a:ea typeface="+mn-ea"/>
              <a:cs typeface="+mn-cs"/>
            </a:rPr>
            <a:t>扶助費の住民一人当たりのコストは、１５</a:t>
          </a:r>
          <a:r>
            <a:rPr kumimoji="1" lang="ja-JP" altLang="en-US" sz="1100">
              <a:solidFill>
                <a:schemeClr val="dk1"/>
              </a:solidFill>
              <a:effectLst/>
              <a:latin typeface="+mn-lt"/>
              <a:ea typeface="+mn-ea"/>
              <a:cs typeface="+mn-cs"/>
            </a:rPr>
            <a:t>７，９９５</a:t>
          </a:r>
          <a:r>
            <a:rPr kumimoji="1" lang="ja-JP" altLang="ja-JP" sz="1100">
              <a:solidFill>
                <a:schemeClr val="dk1"/>
              </a:solidFill>
              <a:effectLst/>
              <a:latin typeface="+mn-lt"/>
              <a:ea typeface="+mn-ea"/>
              <a:cs typeface="+mn-cs"/>
            </a:rPr>
            <a:t>円と類似団体と比較して高い数値となっている。これは、障害者福祉費の増加傾向が止まらないこと。また、独自施策である副食費の助成等の児童福祉や食の自立支援事業など生涯現役社会づくりに取り組んでいるためである。</a:t>
          </a:r>
          <a:endParaRPr lang="ja-JP" altLang="ja-JP" sz="1400">
            <a:effectLst/>
          </a:endParaRPr>
        </a:p>
        <a:p>
          <a:r>
            <a:rPr kumimoji="1" lang="ja-JP" altLang="en-US" sz="110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の住民一人当たりのコストは、前年度から</a:t>
          </a:r>
          <a:r>
            <a:rPr kumimoji="1" lang="ja-JP" altLang="en-US" sz="1100">
              <a:solidFill>
                <a:schemeClr val="dk1"/>
              </a:solidFill>
              <a:effectLst/>
              <a:latin typeface="+mn-lt"/>
              <a:ea typeface="+mn-ea"/>
              <a:cs typeface="+mn-cs"/>
            </a:rPr>
            <a:t>１５，２３５</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義務教育学校整備事業</a:t>
          </a:r>
          <a:r>
            <a:rPr kumimoji="1" lang="ja-JP" altLang="ja-JP" sz="1100">
              <a:solidFill>
                <a:schemeClr val="dk1"/>
              </a:solidFill>
              <a:effectLst/>
              <a:latin typeface="+mn-lt"/>
              <a:ea typeface="+mn-ea"/>
              <a:cs typeface="+mn-cs"/>
            </a:rPr>
            <a:t>による増加が主な原因である。</a:t>
          </a:r>
          <a:endParaRPr lang="ja-JP" altLang="ja-JP" sz="1400">
            <a:effectLst/>
          </a:endParaRPr>
        </a:p>
        <a:p>
          <a:r>
            <a:rPr kumimoji="1" lang="ja-JP" altLang="ja-JP" sz="1100">
              <a:solidFill>
                <a:schemeClr val="dk1"/>
              </a:solidFill>
              <a:effectLst/>
              <a:latin typeface="+mn-lt"/>
              <a:ea typeface="+mn-ea"/>
              <a:cs typeface="+mn-cs"/>
            </a:rPr>
            <a:t>積立金の住民一人当たりのコストは、前年度から</a:t>
          </a:r>
          <a:r>
            <a:rPr kumimoji="1" lang="ja-JP" altLang="en-US" sz="1100">
              <a:solidFill>
                <a:schemeClr val="dk1"/>
              </a:solidFill>
              <a:effectLst/>
              <a:latin typeface="+mn-lt"/>
              <a:ea typeface="+mn-ea"/>
              <a:cs typeface="+mn-cs"/>
            </a:rPr>
            <a:t>１６，１５５</a:t>
          </a:r>
          <a:r>
            <a:rPr kumimoji="1" lang="ja-JP" altLang="ja-JP" sz="1100">
              <a:solidFill>
                <a:schemeClr val="dk1"/>
              </a:solidFill>
              <a:effectLst/>
              <a:latin typeface="+mn-lt"/>
              <a:ea typeface="+mn-ea"/>
              <a:cs typeface="+mn-cs"/>
            </a:rPr>
            <a:t>円増加している。これは、学校再編成に備えるための</a:t>
          </a:r>
          <a:r>
            <a:rPr kumimoji="1" lang="ja-JP" altLang="en-US" sz="1100">
              <a:solidFill>
                <a:schemeClr val="dk1"/>
              </a:solidFill>
              <a:effectLst/>
              <a:latin typeface="+mn-lt"/>
              <a:ea typeface="+mn-ea"/>
              <a:cs typeface="+mn-cs"/>
            </a:rPr>
            <a:t>学校施設整備</a:t>
          </a:r>
          <a:r>
            <a:rPr kumimoji="1" lang="ja-JP" altLang="ja-JP" sz="1100">
              <a:solidFill>
                <a:schemeClr val="dk1"/>
              </a:solidFill>
              <a:effectLst/>
              <a:latin typeface="+mn-lt"/>
              <a:ea typeface="+mn-ea"/>
              <a:cs typeface="+mn-cs"/>
            </a:rPr>
            <a:t>基金への積立を行ったことによるものである。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51308</xdr:rowOff>
    </xdr:from>
    <xdr:to>
      <xdr:col>24</xdr:col>
      <xdr:colOff>63500</xdr:colOff>
      <xdr:row>35</xdr:row>
      <xdr:rowOff>106934</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52058"/>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69405</xdr:rowOff>
    </xdr:from>
    <xdr:to>
      <xdr:col>19</xdr:col>
      <xdr:colOff>177800</xdr:colOff>
      <xdr:row>35</xdr:row>
      <xdr:rowOff>106934</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070155"/>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69405</xdr:rowOff>
    </xdr:from>
    <xdr:to>
      <xdr:col>15</xdr:col>
      <xdr:colOff>50800</xdr:colOff>
      <xdr:row>35</xdr:row>
      <xdr:rowOff>101219</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7015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45403</xdr:rowOff>
    </xdr:from>
    <xdr:to>
      <xdr:col>10</xdr:col>
      <xdr:colOff>114300</xdr:colOff>
      <xdr:row>35</xdr:row>
      <xdr:rowOff>101219</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046153"/>
          <a:ext cx="889000" cy="5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xdr:rowOff>
    </xdr:from>
    <xdr:to>
      <xdr:col>24</xdr:col>
      <xdr:colOff>114300</xdr:colOff>
      <xdr:row>35</xdr:row>
      <xdr:rowOff>102108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23385</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56134</xdr:rowOff>
    </xdr:from>
    <xdr:to>
      <xdr:col>20</xdr:col>
      <xdr:colOff>38100</xdr:colOff>
      <xdr:row>35</xdr:row>
      <xdr:rowOff>157734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18605</xdr:rowOff>
    </xdr:from>
    <xdr:to>
      <xdr:col>15</xdr:col>
      <xdr:colOff>101600</xdr:colOff>
      <xdr:row>35</xdr:row>
      <xdr:rowOff>120205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136732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50419</xdr:rowOff>
    </xdr:from>
    <xdr:to>
      <xdr:col>10</xdr:col>
      <xdr:colOff>165100</xdr:colOff>
      <xdr:row>35</xdr:row>
      <xdr:rowOff>152019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168546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166053</xdr:rowOff>
    </xdr:from>
    <xdr:to>
      <xdr:col>6</xdr:col>
      <xdr:colOff>38100</xdr:colOff>
      <xdr:row>35</xdr:row>
      <xdr:rowOff>96203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112730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6521</xdr:rowOff>
    </xdr:from>
    <xdr:to>
      <xdr:col>24</xdr:col>
      <xdr:colOff>63500</xdr:colOff>
      <xdr:row>57</xdr:row>
      <xdr:rowOff>57004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779171"/>
          <a:ext cx="8382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57004</xdr:rowOff>
    </xdr:from>
    <xdr:to>
      <xdr:col>19</xdr:col>
      <xdr:colOff>177800</xdr:colOff>
      <xdr:row>57</xdr:row>
      <xdr:rowOff>103223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829654"/>
          <a:ext cx="889000" cy="4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57727</xdr:rowOff>
    </xdr:from>
    <xdr:to>
      <xdr:col>15</xdr:col>
      <xdr:colOff>50800</xdr:colOff>
      <xdr:row>57</xdr:row>
      <xdr:rowOff>103223</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830377"/>
          <a:ext cx="889000" cy="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99878</xdr:rowOff>
    </xdr:from>
    <xdr:to>
      <xdr:col>10</xdr:col>
      <xdr:colOff>114300</xdr:colOff>
      <xdr:row>57</xdr:row>
      <xdr:rowOff>57727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529628"/>
          <a:ext cx="889000" cy="30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127171</xdr:rowOff>
    </xdr:from>
    <xdr:to>
      <xdr:col>24</xdr:col>
      <xdr:colOff>114300</xdr:colOff>
      <xdr:row>57</xdr:row>
      <xdr:rowOff>57321</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7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105598</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7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6204</xdr:rowOff>
    </xdr:from>
    <xdr:to>
      <xdr:col>20</xdr:col>
      <xdr:colOff>38100</xdr:colOff>
      <xdr:row>57</xdr:row>
      <xdr:rowOff>107804</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98931</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8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52423</xdr:rowOff>
    </xdr:from>
    <xdr:to>
      <xdr:col>15</xdr:col>
      <xdr:colOff>101600</xdr:colOff>
      <xdr:row>57</xdr:row>
      <xdr:rowOff>154023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145150</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9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6927</xdr:rowOff>
    </xdr:from>
    <xdr:to>
      <xdr:col>10</xdr:col>
      <xdr:colOff>165100</xdr:colOff>
      <xdr:row>57</xdr:row>
      <xdr:rowOff>108527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7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99654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8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49078</xdr:rowOff>
    </xdr:from>
    <xdr:to>
      <xdr:col>6</xdr:col>
      <xdr:colOff>38100</xdr:colOff>
      <xdr:row>55</xdr:row>
      <xdr:rowOff>150678</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4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141805</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5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3324</xdr:rowOff>
    </xdr:from>
    <xdr:to>
      <xdr:col>24</xdr:col>
      <xdr:colOff>63500</xdr:colOff>
      <xdr:row>73</xdr:row>
      <xdr:rowOff>158597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519174"/>
          <a:ext cx="838200" cy="15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158597</xdr:rowOff>
    </xdr:from>
    <xdr:to>
      <xdr:col>19</xdr:col>
      <xdr:colOff>177800</xdr:colOff>
      <xdr:row>75</xdr:row>
      <xdr:rowOff>30331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674447"/>
          <a:ext cx="889000" cy="2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104757</xdr:rowOff>
    </xdr:from>
    <xdr:to>
      <xdr:col>15</xdr:col>
      <xdr:colOff>50800</xdr:colOff>
      <xdr:row>75</xdr:row>
      <xdr:rowOff>30331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2792057"/>
          <a:ext cx="889000" cy="9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104757</xdr:rowOff>
    </xdr:from>
    <xdr:to>
      <xdr:col>10</xdr:col>
      <xdr:colOff>114300</xdr:colOff>
      <xdr:row>76</xdr:row>
      <xdr:rowOff>93011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792057"/>
          <a:ext cx="889000" cy="3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123974</xdr:rowOff>
    </xdr:from>
    <xdr:to>
      <xdr:col>24</xdr:col>
      <xdr:colOff>114300</xdr:colOff>
      <xdr:row>73</xdr:row>
      <xdr:rowOff>54124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4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146851</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31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107797</xdr:rowOff>
    </xdr:from>
    <xdr:to>
      <xdr:col>20</xdr:col>
      <xdr:colOff>38100</xdr:colOff>
      <xdr:row>74</xdr:row>
      <xdr:rowOff>37947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6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54474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39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150981</xdr:rowOff>
    </xdr:from>
    <xdr:to>
      <xdr:col>15</xdr:col>
      <xdr:colOff>101600</xdr:colOff>
      <xdr:row>75</xdr:row>
      <xdr:rowOff>81131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8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97658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61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53957</xdr:rowOff>
    </xdr:from>
    <xdr:to>
      <xdr:col>10</xdr:col>
      <xdr:colOff>165100</xdr:colOff>
      <xdr:row>74</xdr:row>
      <xdr:rowOff>155557</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7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634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5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42211</xdr:rowOff>
    </xdr:from>
    <xdr:to>
      <xdr:col>6</xdr:col>
      <xdr:colOff>38100</xdr:colOff>
      <xdr:row>76</xdr:row>
      <xdr:rowOff>143811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0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160338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84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146952</xdr:rowOff>
    </xdr:from>
    <xdr:to>
      <xdr:col>24</xdr:col>
      <xdr:colOff>63500</xdr:colOff>
      <xdr:row>98</xdr:row>
      <xdr:rowOff>102172</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777602"/>
          <a:ext cx="838200" cy="1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87007</xdr:rowOff>
    </xdr:from>
    <xdr:to>
      <xdr:col>19</xdr:col>
      <xdr:colOff>177800</xdr:colOff>
      <xdr:row>98</xdr:row>
      <xdr:rowOff>102172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6889107"/>
          <a:ext cx="8890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87007</xdr:rowOff>
    </xdr:from>
    <xdr:to>
      <xdr:col>15</xdr:col>
      <xdr:colOff>50800</xdr:colOff>
      <xdr:row>98</xdr:row>
      <xdr:rowOff>90576</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889107"/>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90576</xdr:rowOff>
    </xdr:from>
    <xdr:to>
      <xdr:col>10</xdr:col>
      <xdr:colOff>114300</xdr:colOff>
      <xdr:row>98</xdr:row>
      <xdr:rowOff>168060</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892676"/>
          <a:ext cx="889000"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96152</xdr:rowOff>
    </xdr:from>
    <xdr:to>
      <xdr:col>24</xdr:col>
      <xdr:colOff>114300</xdr:colOff>
      <xdr:row>98</xdr:row>
      <xdr:rowOff>26302</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7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74579</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7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51372</xdr:rowOff>
    </xdr:from>
    <xdr:to>
      <xdr:col>20</xdr:col>
      <xdr:colOff>38100</xdr:colOff>
      <xdr:row>98</xdr:row>
      <xdr:rowOff>152972</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8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144099</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9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36207</xdr:rowOff>
    </xdr:from>
    <xdr:to>
      <xdr:col>15</xdr:col>
      <xdr:colOff>101600</xdr:colOff>
      <xdr:row>98</xdr:row>
      <xdr:rowOff>137807</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128934</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9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39776</xdr:rowOff>
    </xdr:from>
    <xdr:to>
      <xdr:col>10</xdr:col>
      <xdr:colOff>165100</xdr:colOff>
      <xdr:row>98</xdr:row>
      <xdr:rowOff>141376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8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132503</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93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117260</xdr:rowOff>
    </xdr:from>
    <xdr:to>
      <xdr:col>6</xdr:col>
      <xdr:colOff>38100</xdr:colOff>
      <xdr:row>99</xdr:row>
      <xdr:rowOff>47410</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9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38537</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701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168765</xdr:rowOff>
    </xdr:from>
    <xdr:to>
      <xdr:col>55</xdr:col>
      <xdr:colOff>0</xdr:colOff>
      <xdr:row>39</xdr:row>
      <xdr:rowOff>9398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9639300" y="6683865"/>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169091</xdr:rowOff>
    </xdr:from>
    <xdr:to>
      <xdr:col>50</xdr:col>
      <xdr:colOff>114300</xdr:colOff>
      <xdr:row>39</xdr:row>
      <xdr:rowOff>9398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684191"/>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115534</xdr:rowOff>
    </xdr:from>
    <xdr:to>
      <xdr:col>45</xdr:col>
      <xdr:colOff>177800</xdr:colOff>
      <xdr:row>38</xdr:row>
      <xdr:rowOff>169091</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630634"/>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115534</xdr:rowOff>
    </xdr:from>
    <xdr:to>
      <xdr:col>41</xdr:col>
      <xdr:colOff>50800</xdr:colOff>
      <xdr:row>38</xdr:row>
      <xdr:rowOff>135781</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630634"/>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117965</xdr:rowOff>
    </xdr:from>
    <xdr:to>
      <xdr:col>55</xdr:col>
      <xdr:colOff>50800</xdr:colOff>
      <xdr:row>39</xdr:row>
      <xdr:rowOff>48115</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32892</xdr:rowOff>
    </xdr:from>
    <xdr:ext cx="378565"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547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130048</xdr:rowOff>
    </xdr:from>
    <xdr:to>
      <xdr:col>50</xdr:col>
      <xdr:colOff>165100</xdr:colOff>
      <xdr:row>39</xdr:row>
      <xdr:rowOff>60198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51325</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50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118291</xdr:rowOff>
    </xdr:from>
    <xdr:to>
      <xdr:col>46</xdr:col>
      <xdr:colOff>38100</xdr:colOff>
      <xdr:row>39</xdr:row>
      <xdr:rowOff>48441</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39568</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61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64734</xdr:rowOff>
    </xdr:from>
    <xdr:to>
      <xdr:col>41</xdr:col>
      <xdr:colOff>101600</xdr:colOff>
      <xdr:row>38</xdr:row>
      <xdr:rowOff>166334</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5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157461</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2017" y="667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6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6258</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83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83407</xdr:rowOff>
    </xdr:from>
    <xdr:to>
      <xdr:col>55</xdr:col>
      <xdr:colOff>0</xdr:colOff>
      <xdr:row>56</xdr:row>
      <xdr:rowOff>110096</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9639300" y="9684607"/>
          <a:ext cx="8382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72968</xdr:rowOff>
    </xdr:from>
    <xdr:to>
      <xdr:col>50</xdr:col>
      <xdr:colOff>114300</xdr:colOff>
      <xdr:row>56</xdr:row>
      <xdr:rowOff>110096</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8750300" y="9674168"/>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26162</xdr:rowOff>
    </xdr:from>
    <xdr:to>
      <xdr:col>45</xdr:col>
      <xdr:colOff>177800</xdr:colOff>
      <xdr:row>56</xdr:row>
      <xdr:rowOff>72968</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7861300" y="9627362"/>
          <a:ext cx="889000" cy="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26162</xdr:rowOff>
    </xdr:from>
    <xdr:to>
      <xdr:col>41</xdr:col>
      <xdr:colOff>50800</xdr:colOff>
      <xdr:row>56</xdr:row>
      <xdr:rowOff>158864</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6972300" y="9627362"/>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32607</xdr:rowOff>
    </xdr:from>
    <xdr:to>
      <xdr:col>55</xdr:col>
      <xdr:colOff>50800</xdr:colOff>
      <xdr:row>56</xdr:row>
      <xdr:rowOff>134207</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96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55484</xdr:rowOff>
    </xdr:from>
    <xdr:ext cx="534377"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4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59296</xdr:rowOff>
    </xdr:from>
    <xdr:to>
      <xdr:col>50</xdr:col>
      <xdr:colOff>165100</xdr:colOff>
      <xdr:row>56</xdr:row>
      <xdr:rowOff>160896</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96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5973</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372111" y="943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22168</xdr:rowOff>
    </xdr:from>
    <xdr:to>
      <xdr:col>46</xdr:col>
      <xdr:colOff>38100</xdr:colOff>
      <xdr:row>56</xdr:row>
      <xdr:rowOff>123768</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96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140295</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483111" y="93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146812</xdr:rowOff>
    </xdr:from>
    <xdr:to>
      <xdr:col>41</xdr:col>
      <xdr:colOff>101600</xdr:colOff>
      <xdr:row>56</xdr:row>
      <xdr:rowOff>76962</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9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93489</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594111" y="93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108064</xdr:rowOff>
    </xdr:from>
    <xdr:to>
      <xdr:col>36</xdr:col>
      <xdr:colOff>165100</xdr:colOff>
      <xdr:row>57</xdr:row>
      <xdr:rowOff>38214</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97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29341</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05111" y="98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123927</xdr:rowOff>
    </xdr:from>
    <xdr:to>
      <xdr:col>55</xdr:col>
      <xdr:colOff>0</xdr:colOff>
      <xdr:row>77</xdr:row>
      <xdr:rowOff>131738</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9639300" y="13325577"/>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107753</xdr:rowOff>
    </xdr:from>
    <xdr:to>
      <xdr:col>50</xdr:col>
      <xdr:colOff>114300</xdr:colOff>
      <xdr:row>77</xdr:row>
      <xdr:rowOff>131738</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137953"/>
          <a:ext cx="889000" cy="19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107753</xdr:rowOff>
    </xdr:from>
    <xdr:to>
      <xdr:col>45</xdr:col>
      <xdr:colOff>177800</xdr:colOff>
      <xdr:row>77</xdr:row>
      <xdr:rowOff>154197</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7861300" y="13137953"/>
          <a:ext cx="889000" cy="2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72853</xdr:rowOff>
    </xdr:from>
    <xdr:to>
      <xdr:col>41</xdr:col>
      <xdr:colOff>50800</xdr:colOff>
      <xdr:row>77</xdr:row>
      <xdr:rowOff>154197</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6972300" y="13274503"/>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73127</xdr:rowOff>
    </xdr:from>
    <xdr:to>
      <xdr:col>55</xdr:col>
      <xdr:colOff>50800</xdr:colOff>
      <xdr:row>78</xdr:row>
      <xdr:rowOff>3277</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2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51554</xdr:rowOff>
    </xdr:from>
    <xdr:ext cx="534377"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2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80938</xdr:rowOff>
    </xdr:from>
    <xdr:to>
      <xdr:col>50</xdr:col>
      <xdr:colOff>165100</xdr:colOff>
      <xdr:row>78</xdr:row>
      <xdr:rowOff>11088</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2215</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372111" y="13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56953</xdr:rowOff>
    </xdr:from>
    <xdr:to>
      <xdr:col>46</xdr:col>
      <xdr:colOff>38100</xdr:colOff>
      <xdr:row>76</xdr:row>
      <xdr:rowOff>158553</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3630</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483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103397</xdr:rowOff>
    </xdr:from>
    <xdr:to>
      <xdr:col>41</xdr:col>
      <xdr:colOff>101600</xdr:colOff>
      <xdr:row>78</xdr:row>
      <xdr:rowOff>33547</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3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24674</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594111" y="133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22053</xdr:rowOff>
    </xdr:from>
    <xdr:to>
      <xdr:col>36</xdr:col>
      <xdr:colOff>165100</xdr:colOff>
      <xdr:row>77</xdr:row>
      <xdr:rowOff>123653</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2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114780</xdr:rowOff>
    </xdr:from>
    <xdr:ext cx="534377"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05111" y="133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8762</xdr:rowOff>
    </xdr:from>
    <xdr:to>
      <xdr:col>55</xdr:col>
      <xdr:colOff>0</xdr:colOff>
      <xdr:row>99</xdr:row>
      <xdr:rowOff>14643</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9639300" y="16982312"/>
          <a:ext cx="838200"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87745</xdr:rowOff>
    </xdr:from>
    <xdr:to>
      <xdr:col>50</xdr:col>
      <xdr:colOff>114300</xdr:colOff>
      <xdr:row>99</xdr:row>
      <xdr:rowOff>14643</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8750300" y="16889845"/>
          <a:ext cx="889000" cy="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87745</xdr:rowOff>
    </xdr:from>
    <xdr:to>
      <xdr:col>45</xdr:col>
      <xdr:colOff>177800</xdr:colOff>
      <xdr:row>98</xdr:row>
      <xdr:rowOff>169444</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7861300" y="16889845"/>
          <a:ext cx="889000" cy="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135407</xdr:rowOff>
    </xdr:from>
    <xdr:to>
      <xdr:col>41</xdr:col>
      <xdr:colOff>50800</xdr:colOff>
      <xdr:row>98</xdr:row>
      <xdr:rowOff>169444</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6972300" y="16937507"/>
          <a:ext cx="889000" cy="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129412</xdr:rowOff>
    </xdr:from>
    <xdr:to>
      <xdr:col>55</xdr:col>
      <xdr:colOff>50800</xdr:colOff>
      <xdr:row>99</xdr:row>
      <xdr:rowOff>59562</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9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44339</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8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135293</xdr:rowOff>
    </xdr:from>
    <xdr:to>
      <xdr:col>50</xdr:col>
      <xdr:colOff>165100</xdr:colOff>
      <xdr:row>99</xdr:row>
      <xdr:rowOff>65443</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9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56570</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70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36945</xdr:rowOff>
    </xdr:from>
    <xdr:to>
      <xdr:col>46</xdr:col>
      <xdr:colOff>38100</xdr:colOff>
      <xdr:row>98</xdr:row>
      <xdr:rowOff>138545</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8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129672</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9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118644</xdr:rowOff>
    </xdr:from>
    <xdr:to>
      <xdr:col>41</xdr:col>
      <xdr:colOff>101600</xdr:colOff>
      <xdr:row>99</xdr:row>
      <xdr:rowOff>48794</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9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39921</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70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84607</xdr:rowOff>
    </xdr:from>
    <xdr:to>
      <xdr:col>36</xdr:col>
      <xdr:colOff>165100</xdr:colOff>
      <xdr:row>99</xdr:row>
      <xdr:rowOff>14757</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8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5884</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9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22619</xdr:rowOff>
    </xdr:from>
    <xdr:to>
      <xdr:col>85</xdr:col>
      <xdr:colOff>127000</xdr:colOff>
      <xdr:row>37</xdr:row>
      <xdr:rowOff>38964</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366269"/>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6312</xdr:rowOff>
    </xdr:from>
    <xdr:to>
      <xdr:col>81</xdr:col>
      <xdr:colOff>50800</xdr:colOff>
      <xdr:row>37</xdr:row>
      <xdr:rowOff>38964</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349962"/>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6312</xdr:rowOff>
    </xdr:from>
    <xdr:to>
      <xdr:col>76</xdr:col>
      <xdr:colOff>114300</xdr:colOff>
      <xdr:row>37</xdr:row>
      <xdr:rowOff>100114</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3703300" y="6349962"/>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42812</xdr:rowOff>
    </xdr:from>
    <xdr:to>
      <xdr:col>71</xdr:col>
      <xdr:colOff>177800</xdr:colOff>
      <xdr:row>37</xdr:row>
      <xdr:rowOff>100114</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2814300" y="6386462"/>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143269</xdr:rowOff>
    </xdr:from>
    <xdr:to>
      <xdr:col>85</xdr:col>
      <xdr:colOff>177800</xdr:colOff>
      <xdr:row>37</xdr:row>
      <xdr:rowOff>73419</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3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121696</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2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159614</xdr:rowOff>
    </xdr:from>
    <xdr:to>
      <xdr:col>81</xdr:col>
      <xdr:colOff>101600</xdr:colOff>
      <xdr:row>37</xdr:row>
      <xdr:rowOff>89764</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80891</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126962</xdr:rowOff>
    </xdr:from>
    <xdr:to>
      <xdr:col>76</xdr:col>
      <xdr:colOff>165100</xdr:colOff>
      <xdr:row>37</xdr:row>
      <xdr:rowOff>57112</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2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48239</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49314</xdr:rowOff>
    </xdr:from>
    <xdr:to>
      <xdr:col>72</xdr:col>
      <xdr:colOff>38100</xdr:colOff>
      <xdr:row>37</xdr:row>
      <xdr:rowOff>150914</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3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142041</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4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163462</xdr:rowOff>
    </xdr:from>
    <xdr:to>
      <xdr:col>67</xdr:col>
      <xdr:colOff>101600</xdr:colOff>
      <xdr:row>37</xdr:row>
      <xdr:rowOff>93612</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84739</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xmlns=""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xmlns=""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xmlns=""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152915</xdr:rowOff>
    </xdr:from>
    <xdr:to>
      <xdr:col>85</xdr:col>
      <xdr:colOff>127000</xdr:colOff>
      <xdr:row>58</xdr:row>
      <xdr:rowOff>85250</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5481300" y="9582665"/>
          <a:ext cx="838200" cy="4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xmlns=""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85250</xdr:rowOff>
    </xdr:from>
    <xdr:to>
      <xdr:col>81</xdr:col>
      <xdr:colOff>50800</xdr:colOff>
      <xdr:row>58</xdr:row>
      <xdr:rowOff>106640</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4592300" y="10029350"/>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106640</xdr:rowOff>
    </xdr:from>
    <xdr:to>
      <xdr:col>76</xdr:col>
      <xdr:colOff>114300</xdr:colOff>
      <xdr:row>58</xdr:row>
      <xdr:rowOff>166805</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3703300" y="10050740"/>
          <a:ext cx="889000" cy="6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90105</xdr:rowOff>
    </xdr:from>
    <xdr:to>
      <xdr:col>71</xdr:col>
      <xdr:colOff>177800</xdr:colOff>
      <xdr:row>58</xdr:row>
      <xdr:rowOff>166805</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2814300" y="10034205"/>
          <a:ext cx="889000" cy="7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102115</xdr:rowOff>
    </xdr:from>
    <xdr:to>
      <xdr:col>85</xdr:col>
      <xdr:colOff>177800</xdr:colOff>
      <xdr:row>56</xdr:row>
      <xdr:rowOff>32265</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6268700" y="95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124992</xdr:rowOff>
    </xdr:from>
    <xdr:ext cx="534377" cy="259045"/>
    <xdr:sp macro="" textlink="">
      <xdr:nvSpPr>
        <xdr:cNvPr id="605" name="教育費該当値テキスト">
          <a:extLst>
            <a:ext uri="{FF2B5EF4-FFF2-40B4-BE49-F238E27FC236}">
              <a16:creationId xmlns:a16="http://schemas.microsoft.com/office/drawing/2014/main" xmlns="" id="{00000000-0008-0000-0700-00005D020000}"/>
            </a:ext>
          </a:extLst>
        </xdr:cNvPr>
        <xdr:cNvSpPr txBox="1"/>
      </xdr:nvSpPr>
      <xdr:spPr>
        <a:xfrm>
          <a:off x="16370300" y="93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34450</xdr:rowOff>
    </xdr:from>
    <xdr:to>
      <xdr:col>81</xdr:col>
      <xdr:colOff>101600</xdr:colOff>
      <xdr:row>58</xdr:row>
      <xdr:rowOff>136050</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5430500" y="99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127177</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5214111" y="100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55840</xdr:rowOff>
    </xdr:from>
    <xdr:to>
      <xdr:col>76</xdr:col>
      <xdr:colOff>165100</xdr:colOff>
      <xdr:row>58</xdr:row>
      <xdr:rowOff>157440</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4541500" y="99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148567</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4325111" y="100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116005</xdr:rowOff>
    </xdr:from>
    <xdr:to>
      <xdr:col>72</xdr:col>
      <xdr:colOff>38100</xdr:colOff>
      <xdr:row>59</xdr:row>
      <xdr:rowOff>46155</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36525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37282</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3436111" y="1015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39305</xdr:rowOff>
    </xdr:from>
    <xdr:to>
      <xdr:col>67</xdr:col>
      <xdr:colOff>101600</xdr:colOff>
      <xdr:row>58</xdr:row>
      <xdr:rowOff>140905</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2763500" y="99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132032</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547111" y="100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xmlns=""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xmlns=""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xmlns=""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108229</xdr:rowOff>
    </xdr:from>
    <xdr:to>
      <xdr:col>85</xdr:col>
      <xdr:colOff>127000</xdr:colOff>
      <xdr:row>79</xdr:row>
      <xdr:rowOff>16866</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5481300" y="13309879"/>
          <a:ext cx="838200" cy="2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xmlns=""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108229</xdr:rowOff>
    </xdr:from>
    <xdr:to>
      <xdr:col>81</xdr:col>
      <xdr:colOff>50800</xdr:colOff>
      <xdr:row>79</xdr:row>
      <xdr:rowOff>13742</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4592300" y="13309879"/>
          <a:ext cx="889000" cy="24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13742</xdr:rowOff>
    </xdr:from>
    <xdr:to>
      <xdr:col>76</xdr:col>
      <xdr:colOff>114300</xdr:colOff>
      <xdr:row>79</xdr:row>
      <xdr:rowOff>22276</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3703300" y="13558292"/>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129947</xdr:rowOff>
    </xdr:from>
    <xdr:to>
      <xdr:col>71</xdr:col>
      <xdr:colOff>177800</xdr:colOff>
      <xdr:row>79</xdr:row>
      <xdr:rowOff>22276</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a:off x="12814300" y="13503047"/>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137516</xdr:rowOff>
    </xdr:from>
    <xdr:to>
      <xdr:col>85</xdr:col>
      <xdr:colOff>177800</xdr:colOff>
      <xdr:row>79</xdr:row>
      <xdr:rowOff>67666</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6268700" y="135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52443</xdr:rowOff>
    </xdr:from>
    <xdr:ext cx="378565" cy="259045"/>
    <xdr:sp macro="" textlink="">
      <xdr:nvSpPr>
        <xdr:cNvPr id="662" name="災害復旧費該当値テキスト">
          <a:extLst>
            <a:ext uri="{FF2B5EF4-FFF2-40B4-BE49-F238E27FC236}">
              <a16:creationId xmlns:a16="http://schemas.microsoft.com/office/drawing/2014/main" xmlns="" id="{00000000-0008-0000-0700-000096020000}"/>
            </a:ext>
          </a:extLst>
        </xdr:cNvPr>
        <xdr:cNvSpPr txBox="1"/>
      </xdr:nvSpPr>
      <xdr:spPr>
        <a:xfrm>
          <a:off x="16370300" y="1342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57429</xdr:rowOff>
    </xdr:from>
    <xdr:to>
      <xdr:col>81</xdr:col>
      <xdr:colOff>101600</xdr:colOff>
      <xdr:row>77</xdr:row>
      <xdr:rowOff>159029</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54305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4106</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5246428" y="1303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134392</xdr:rowOff>
    </xdr:from>
    <xdr:to>
      <xdr:col>76</xdr:col>
      <xdr:colOff>165100</xdr:colOff>
      <xdr:row>79</xdr:row>
      <xdr:rowOff>64542</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4541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55669</xdr:rowOff>
    </xdr:from>
    <xdr:ext cx="378565"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4403017" y="13600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142926</xdr:rowOff>
    </xdr:from>
    <xdr:to>
      <xdr:col>72</xdr:col>
      <xdr:colOff>38100</xdr:colOff>
      <xdr:row>79</xdr:row>
      <xdr:rowOff>73076</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3652500" y="135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64203</xdr:rowOff>
    </xdr:from>
    <xdr:ext cx="378565"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3514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79147</xdr:rowOff>
    </xdr:from>
    <xdr:to>
      <xdr:col>67</xdr:col>
      <xdr:colOff>101600</xdr:colOff>
      <xdr:row>79</xdr:row>
      <xdr:rowOff>9297</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2763500" y="134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424</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579428" y="1354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42170</xdr:rowOff>
    </xdr:from>
    <xdr:to>
      <xdr:col>85</xdr:col>
      <xdr:colOff>127000</xdr:colOff>
      <xdr:row>97</xdr:row>
      <xdr:rowOff>47721</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5481300" y="16672820"/>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144157</xdr:rowOff>
    </xdr:from>
    <xdr:to>
      <xdr:col>81</xdr:col>
      <xdr:colOff>50800</xdr:colOff>
      <xdr:row>97</xdr:row>
      <xdr:rowOff>42170</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4592300" y="16603357"/>
          <a:ext cx="889000" cy="6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144157</xdr:rowOff>
    </xdr:from>
    <xdr:to>
      <xdr:col>76</xdr:col>
      <xdr:colOff>114300</xdr:colOff>
      <xdr:row>96</xdr:row>
      <xdr:rowOff>157580</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3703300" y="16603357"/>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100022</xdr:rowOff>
    </xdr:from>
    <xdr:to>
      <xdr:col>71</xdr:col>
      <xdr:colOff>177800</xdr:colOff>
      <xdr:row>96</xdr:row>
      <xdr:rowOff>157580</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2814300" y="16559222"/>
          <a:ext cx="889000" cy="5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168371</xdr:rowOff>
    </xdr:from>
    <xdr:to>
      <xdr:col>85</xdr:col>
      <xdr:colOff>177800</xdr:colOff>
      <xdr:row>97</xdr:row>
      <xdr:rowOff>98521</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6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146798</xdr:rowOff>
    </xdr:from>
    <xdr:ext cx="534377" cy="259045"/>
    <xdr:sp macro=""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66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162820</xdr:rowOff>
    </xdr:from>
    <xdr:to>
      <xdr:col>81</xdr:col>
      <xdr:colOff>101600</xdr:colOff>
      <xdr:row>97</xdr:row>
      <xdr:rowOff>92970</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66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84097</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671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93357</xdr:rowOff>
    </xdr:from>
    <xdr:to>
      <xdr:col>76</xdr:col>
      <xdr:colOff>165100</xdr:colOff>
      <xdr:row>97</xdr:row>
      <xdr:rowOff>23507</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65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14634</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66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106780</xdr:rowOff>
    </xdr:from>
    <xdr:to>
      <xdr:col>72</xdr:col>
      <xdr:colOff>38100</xdr:colOff>
      <xdr:row>97</xdr:row>
      <xdr:rowOff>36930</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65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28057</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36111" y="166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49222</xdr:rowOff>
    </xdr:from>
    <xdr:to>
      <xdr:col>67</xdr:col>
      <xdr:colOff>101600</xdr:colOff>
      <xdr:row>96</xdr:row>
      <xdr:rowOff>150822</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65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141949</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47111" y="1660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xmlns=""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xmlns=""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xmlns=""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xmlns=""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xmlns=""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xmlns=""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xmlns=""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xmlns=""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xmlns=""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xmlns=""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xmlns=""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xmlns=""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xmlns=""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xmlns=""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xmlns=""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xmlns=""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総務費は住民一人当たり、９９，９５５円となっており、前年度から１３，２５０円増加している。増加した主な要因は、退職手当、ふるさと納税受付等業務委託料の増によるものである。</a:t>
          </a:r>
          <a:endParaRPr lang="ja-JP" altLang="ja-JP">
            <a:effectLst/>
          </a:endParaRPr>
        </a:p>
        <a:p>
          <a:r>
            <a:rPr kumimoji="1" lang="ja-JP" altLang="ja-JP" sz="1100">
              <a:solidFill>
                <a:schemeClr val="dk1"/>
              </a:solidFill>
              <a:effectLst/>
              <a:latin typeface="+mn-lt"/>
              <a:ea typeface="+mn-ea"/>
              <a:cs typeface="+mn-cs"/>
            </a:rPr>
            <a:t>民生費は住民一人当たり、２５３，２７８円となっており、前年度から１４，２６４円増加している。増加した主な要因は、定額減税補足給付費、低所得者支援給付費の増によるものである。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衛生費は住民一人当たり、４８，９２９円となっており、前年度から９，９７４円増加している。増加した主な要因は、し尿処理施設解体事業の増によるものである。</a:t>
          </a:r>
          <a:endParaRPr lang="ja-JP" altLang="ja-JP">
            <a:effectLst/>
          </a:endParaRPr>
        </a:p>
        <a:p>
          <a:r>
            <a:rPr kumimoji="1" lang="ja-JP" altLang="ja-JP" sz="1100">
              <a:solidFill>
                <a:schemeClr val="dk1"/>
              </a:solidFill>
              <a:effectLst/>
              <a:latin typeface="+mn-lt"/>
              <a:ea typeface="+mn-ea"/>
              <a:cs typeface="+mn-cs"/>
            </a:rPr>
            <a:t>農林水産業費は住民一人当たり、２４，９５５円となっており、前年度から１，４０１円増加している。増加した主な要因は、漁港改修工事の増によるものである。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教育費は住民一人当たり、８８，０３６円となっており、前年度から</a:t>
          </a:r>
          <a:r>
            <a:rPr kumimoji="1" lang="ja-JP" altLang="en-US" sz="1100">
              <a:solidFill>
                <a:schemeClr val="dk1"/>
              </a:solidFill>
              <a:effectLst/>
              <a:latin typeface="+mn-lt"/>
              <a:ea typeface="+mn-ea"/>
              <a:cs typeface="+mn-cs"/>
            </a:rPr>
            <a:t>４１，０３４</a:t>
          </a:r>
          <a:r>
            <a:rPr kumimoji="1" lang="ja-JP" altLang="ja-JP" sz="1100">
              <a:solidFill>
                <a:schemeClr val="dk1"/>
              </a:solidFill>
              <a:effectLst/>
              <a:latin typeface="+mn-lt"/>
              <a:ea typeface="+mn-ea"/>
              <a:cs typeface="+mn-cs"/>
            </a:rPr>
            <a:t>円増加している。増加した主な要因は、義務教育学校整備工事、学校施設整備基金の増によるものである。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a:t>
          </a:r>
          <a:r>
            <a:rPr lang="ja-JP" altLang="ja-JP" sz="1100" b="0" i="0" baseline="0">
              <a:solidFill>
                <a:schemeClr val="dk1"/>
              </a:solidFill>
              <a:effectLst/>
              <a:latin typeface="+mn-lt"/>
              <a:ea typeface="+mn-ea"/>
              <a:cs typeface="+mn-cs"/>
            </a:rPr>
            <a:t>物価高騰対策等に対応するため約</a:t>
          </a:r>
          <a:r>
            <a:rPr lang="ja-JP" altLang="en-US" sz="1100" b="0" i="0" baseline="0">
              <a:solidFill>
                <a:schemeClr val="dk1"/>
              </a:solidFill>
              <a:effectLst/>
              <a:latin typeface="+mn-lt"/>
              <a:ea typeface="+mn-ea"/>
              <a:cs typeface="+mn-cs"/>
            </a:rPr>
            <a:t>１億</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し、今年度末残高は約１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．３億円となった。</a:t>
          </a:r>
          <a:endParaRPr lang="ja-JP" altLang="ja-JP" sz="1400">
            <a:effectLst/>
          </a:endParaRPr>
        </a:p>
        <a:p>
          <a:r>
            <a:rPr kumimoji="1" lang="ja-JP" altLang="ja-JP" sz="1100" b="0" i="0" baseline="0">
              <a:solidFill>
                <a:schemeClr val="dk1"/>
              </a:solidFill>
              <a:effectLst/>
              <a:latin typeface="+mn-lt"/>
              <a:ea typeface="+mn-ea"/>
              <a:cs typeface="+mn-cs"/>
            </a:rPr>
            <a:t>実質収支は、</a:t>
          </a:r>
          <a:r>
            <a:rPr kumimoji="1" lang="ja-JP" altLang="en-US" sz="1100" b="0" i="0" baseline="0">
              <a:solidFill>
                <a:schemeClr val="dk1"/>
              </a:solidFill>
              <a:effectLst/>
              <a:latin typeface="+mn-lt"/>
              <a:ea typeface="+mn-ea"/>
              <a:cs typeface="+mn-cs"/>
            </a:rPr>
            <a:t>退職手当</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、ふるさとづくり応援基金等</a:t>
          </a:r>
          <a:r>
            <a:rPr kumimoji="1" lang="ja-JP" altLang="ja-JP" sz="1100" b="0" i="0" baseline="0">
              <a:solidFill>
                <a:schemeClr val="dk1"/>
              </a:solidFill>
              <a:effectLst/>
              <a:latin typeface="+mn-lt"/>
              <a:ea typeface="+mn-ea"/>
              <a:cs typeface="+mn-cs"/>
            </a:rPr>
            <a:t>を取崩しているため黒字</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なっているが、実質単年度収支は赤字となっている。</a:t>
          </a:r>
          <a:endParaRPr kumimoji="1" lang="en-US" altLang="ja-JP" sz="1100" b="0" i="0" baseline="0">
            <a:solidFill>
              <a:schemeClr val="dk1"/>
            </a:solidFill>
            <a:effectLst/>
            <a:latin typeface="+mn-lt"/>
            <a:ea typeface="+mn-ea"/>
            <a:cs typeface="+mn-cs"/>
          </a:endParaRPr>
        </a:p>
        <a:p>
          <a:r>
            <a:rPr kumimoji="1" lang="ja-JP" altLang="ja-JP" sz="1100" b="0" i="0" baseline="0">
              <a:solidFill>
                <a:schemeClr val="dk1"/>
              </a:solidFill>
              <a:effectLst/>
              <a:latin typeface="+mn-lt"/>
              <a:ea typeface="+mn-ea"/>
              <a:cs typeface="+mn-cs"/>
            </a:rPr>
            <a:t>これは、学校再編成等今後の大型事業に備えるため、</a:t>
          </a:r>
          <a:r>
            <a:rPr kumimoji="1" lang="ja-JP" altLang="en-US" sz="1100" b="0" i="0" baseline="0">
              <a:solidFill>
                <a:schemeClr val="dk1"/>
              </a:solidFill>
              <a:effectLst/>
              <a:latin typeface="+mn-lt"/>
              <a:ea typeface="+mn-ea"/>
              <a:cs typeface="+mn-cs"/>
            </a:rPr>
            <a:t>学校施設整備</a:t>
          </a:r>
          <a:r>
            <a:rPr kumimoji="1" lang="ja-JP" altLang="ja-JP" sz="1100" b="0" i="0" baseline="0">
              <a:solidFill>
                <a:schemeClr val="dk1"/>
              </a:solidFill>
              <a:effectLst/>
              <a:latin typeface="+mn-lt"/>
              <a:ea typeface="+mn-ea"/>
              <a:cs typeface="+mn-cs"/>
            </a:rPr>
            <a:t>基金に積み立てたためである。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６年度までは、住宅新築資金等貸付事業特別会計のみが赤字となっていたが、平成２７年度からは、国民健康保険事業特別会計も赤字となる年度が出ている。令和４年度から住宅新築資金等貸付事業特別会計が黒字に転化したものの国民健康保険事業特別会計の赤字は継続している。しかし、その他の会計は黒字であるため、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今後も、国民健康保険事業特別会計は一人当たりの医療給付費の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や支出に見合った歳入（税収）が確保できていない状況のため赤字となる見込みである。医療費適正化に向けた取り組みや保健事業の積極的な推進、交付金の適正な確保及び国保税率の見直しを行い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15311170</v>
      </c>
      <c r="BO4" s="358"/>
      <c r="BP4" s="358"/>
      <c r="BQ4" s="358"/>
      <c r="BR4" s="358"/>
      <c r="BS4" s="358"/>
      <c r="BT4" s="358"/>
      <c r="BU4" s="359"/>
      <c r="BV4" s="357">
        <v>13839504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7.5</v>
      </c>
      <c r="CU4" s="364"/>
      <c r="CV4" s="364"/>
      <c r="CW4" s="364"/>
      <c r="CX4" s="364"/>
      <c r="CY4" s="364"/>
      <c r="CZ4" s="364"/>
      <c r="DA4" s="365"/>
      <c r="DB4" s="363">
        <v>7.3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14741778</v>
      </c>
      <c r="BO5" s="395"/>
      <c r="BP5" s="395"/>
      <c r="BQ5" s="395"/>
      <c r="BR5" s="395"/>
      <c r="BS5" s="395"/>
      <c r="BT5" s="395"/>
      <c r="BU5" s="396"/>
      <c r="BV5" s="394">
        <v>13297641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95.3</v>
      </c>
      <c r="CU5" s="392"/>
      <c r="CV5" s="392"/>
      <c r="CW5" s="392"/>
      <c r="CX5" s="392"/>
      <c r="CY5" s="392"/>
      <c r="CZ5" s="392"/>
      <c r="DA5" s="393"/>
      <c r="DB5" s="391">
        <v>92.8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569392</v>
      </c>
      <c r="BO6" s="395"/>
      <c r="BP6" s="395"/>
      <c r="BQ6" s="395"/>
      <c r="BR6" s="395"/>
      <c r="BS6" s="395"/>
      <c r="BT6" s="395"/>
      <c r="BU6" s="396"/>
      <c r="BV6" s="394">
        <v>541863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95.6</v>
      </c>
      <c r="CU6" s="432"/>
      <c r="CV6" s="432"/>
      <c r="CW6" s="432"/>
      <c r="CX6" s="432"/>
      <c r="CY6" s="432"/>
      <c r="CZ6" s="432"/>
      <c r="DA6" s="433"/>
      <c r="DB6" s="431">
        <v>93.5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19900</v>
      </c>
      <c r="BO7" s="395"/>
      <c r="BP7" s="395"/>
      <c r="BQ7" s="395"/>
      <c r="BR7" s="395"/>
      <c r="BS7" s="395"/>
      <c r="BT7" s="395"/>
      <c r="BU7" s="396"/>
      <c r="BV7" s="394">
        <v>13117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7345586</v>
      </c>
      <c r="CU7" s="395"/>
      <c r="CV7" s="395"/>
      <c r="CW7" s="395"/>
      <c r="CX7" s="395"/>
      <c r="CY7" s="395"/>
      <c r="CZ7" s="395"/>
      <c r="DA7" s="396"/>
      <c r="DB7" s="394">
        <v>7200310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549492</v>
      </c>
      <c r="BO8" s="395"/>
      <c r="BP8" s="395"/>
      <c r="BQ8" s="395"/>
      <c r="BR8" s="395"/>
      <c r="BS8" s="395"/>
      <c r="BT8" s="395"/>
      <c r="BU8" s="396"/>
      <c r="BV8" s="394">
        <v>528746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24391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20746</v>
      </c>
      <c r="BO9" s="395"/>
      <c r="BP9" s="395"/>
      <c r="BQ9" s="395"/>
      <c r="BR9" s="395"/>
      <c r="BS9" s="395"/>
      <c r="BT9" s="395"/>
      <c r="BU9" s="396"/>
      <c r="BV9" s="394">
        <v>147656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9.6999999999999993</v>
      </c>
      <c r="CU9" s="392"/>
      <c r="CV9" s="392"/>
      <c r="CW9" s="392"/>
      <c r="CX9" s="392"/>
      <c r="CY9" s="392"/>
      <c r="CZ9" s="392"/>
      <c r="DA9" s="393"/>
      <c r="DB9" s="391">
        <v>10.8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25940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72058</v>
      </c>
      <c r="BO10" s="395"/>
      <c r="BP10" s="395"/>
      <c r="BQ10" s="395"/>
      <c r="BR10" s="395"/>
      <c r="BS10" s="395"/>
      <c r="BT10" s="395"/>
      <c r="BU10" s="396"/>
      <c r="BV10" s="394">
        <v>9559</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23322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240000</v>
      </c>
      <c r="BO12" s="395"/>
      <c r="BP12" s="395"/>
      <c r="BQ12" s="395"/>
      <c r="BR12" s="395"/>
      <c r="BS12" s="395"/>
      <c r="BT12" s="395"/>
      <c r="BU12" s="396"/>
      <c r="BV12" s="394">
        <v>240000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22826</v>
      </c>
      <c r="S13" s="479"/>
      <c r="T13" s="479"/>
      <c r="U13" s="479"/>
      <c r="V13" s="480"/>
      <c r="W13" s="410" t="s">
        <v>131</v>
      </c>
      <c r="X13" s="411"/>
      <c r="Y13" s="411"/>
      <c r="Z13" s="411"/>
      <c r="AA13" s="411"/>
      <c r="AB13" s="401"/>
      <c r="AC13" s="445">
        <v>552</v>
      </c>
      <c r="AD13" s="446"/>
      <c r="AE13" s="446"/>
      <c r="AF13" s="446"/>
      <c r="AG13" s="488"/>
      <c r="AH13" s="445">
        <v>714</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-147196</v>
      </c>
      <c r="BO13" s="395"/>
      <c r="BP13" s="395"/>
      <c r="BQ13" s="395"/>
      <c r="BR13" s="395"/>
      <c r="BS13" s="395"/>
      <c r="BT13" s="395"/>
      <c r="BU13" s="396"/>
      <c r="BV13" s="394">
        <v>-82785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8.6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23853</v>
      </c>
      <c r="S14" s="479"/>
      <c r="T14" s="479"/>
      <c r="U14" s="479"/>
      <c r="V14" s="480"/>
      <c r="W14" s="384"/>
      <c r="X14" s="385"/>
      <c r="Y14" s="385"/>
      <c r="Z14" s="385"/>
      <c r="AA14" s="385"/>
      <c r="AB14" s="374"/>
      <c r="AC14" s="481">
        <v>5.4</v>
      </c>
      <c r="AD14" s="482"/>
      <c r="AE14" s="482"/>
      <c r="AF14" s="482"/>
      <c r="AG14" s="483"/>
      <c r="AH14" s="481">
        <v>6.4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23379</v>
      </c>
      <c r="S15" s="479"/>
      <c r="T15" s="479"/>
      <c r="U15" s="479"/>
      <c r="V15" s="480"/>
      <c r="W15" s="410" t="s">
        <v>137</v>
      </c>
      <c r="X15" s="411"/>
      <c r="Y15" s="411"/>
      <c r="Z15" s="411"/>
      <c r="AA15" s="411"/>
      <c r="AB15" s="401"/>
      <c r="AC15" s="445">
        <v>3268</v>
      </c>
      <c r="AD15" s="446"/>
      <c r="AE15" s="446"/>
      <c r="AF15" s="446"/>
      <c r="AG15" s="488"/>
      <c r="AH15" s="445">
        <v>3565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3323860</v>
      </c>
      <c r="BO15" s="358"/>
      <c r="BP15" s="358"/>
      <c r="BQ15" s="358"/>
      <c r="BR15" s="358"/>
      <c r="BS15" s="358"/>
      <c r="BT15" s="358"/>
      <c r="BU15" s="359"/>
      <c r="BV15" s="357">
        <v>3305792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31.9</v>
      </c>
      <c r="AD16" s="482"/>
      <c r="AE16" s="482"/>
      <c r="AF16" s="482"/>
      <c r="AG16" s="483"/>
      <c r="AH16" s="481">
        <v>31.8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6430883</v>
      </c>
      <c r="BO16" s="395"/>
      <c r="BP16" s="395"/>
      <c r="BQ16" s="395"/>
      <c r="BR16" s="395"/>
      <c r="BS16" s="395"/>
      <c r="BT16" s="395"/>
      <c r="BU16" s="396"/>
      <c r="BV16" s="394">
        <v>6275037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6438</v>
      </c>
      <c r="AD17" s="446"/>
      <c r="AE17" s="446"/>
      <c r="AF17" s="446"/>
      <c r="AG17" s="488"/>
      <c r="AH17" s="445">
        <v>6916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4202434</v>
      </c>
      <c r="BO17" s="395"/>
      <c r="BP17" s="395"/>
      <c r="BQ17" s="395"/>
      <c r="BR17" s="395"/>
      <c r="BS17" s="395"/>
      <c r="BT17" s="395"/>
      <c r="BU17" s="396"/>
      <c r="BV17" s="394">
        <v>4179960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111.01</v>
      </c>
      <c r="M18" s="518"/>
      <c r="N18" s="518"/>
      <c r="O18" s="518"/>
      <c r="P18" s="518"/>
      <c r="Q18" s="518"/>
      <c r="R18" s="519"/>
      <c r="S18" s="519"/>
      <c r="T18" s="519"/>
      <c r="U18" s="519"/>
      <c r="V18" s="520"/>
      <c r="W18" s="412"/>
      <c r="X18" s="413"/>
      <c r="Y18" s="413"/>
      <c r="Z18" s="413"/>
      <c r="AA18" s="413"/>
      <c r="AB18" s="404"/>
      <c r="AC18" s="521">
        <v>62.8</v>
      </c>
      <c r="AD18" s="522"/>
      <c r="AE18" s="522"/>
      <c r="AF18" s="522"/>
      <c r="AG18" s="523"/>
      <c r="AH18" s="521">
        <v>61.8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7310940</v>
      </c>
      <c r="BO18" s="395"/>
      <c r="BP18" s="395"/>
      <c r="BQ18" s="395"/>
      <c r="BR18" s="395"/>
      <c r="BS18" s="395"/>
      <c r="BT18" s="395"/>
      <c r="BU18" s="396"/>
      <c r="BV18" s="394">
        <v>6902542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10245282</v>
      </c>
      <c r="BO19" s="395"/>
      <c r="BP19" s="395"/>
      <c r="BQ19" s="395"/>
      <c r="BR19" s="395"/>
      <c r="BS19" s="395"/>
      <c r="BT19" s="395"/>
      <c r="BU19" s="396"/>
      <c r="BV19" s="394">
        <v>9410804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9910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7114821</v>
      </c>
      <c r="BO22" s="358"/>
      <c r="BP22" s="358"/>
      <c r="BQ22" s="358"/>
      <c r="BR22" s="358"/>
      <c r="BS22" s="358"/>
      <c r="BT22" s="358"/>
      <c r="BU22" s="359"/>
      <c r="BV22" s="357">
        <v>7581324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6755573</v>
      </c>
      <c r="BO23" s="395"/>
      <c r="BP23" s="395"/>
      <c r="BQ23" s="395"/>
      <c r="BR23" s="395"/>
      <c r="BS23" s="395"/>
      <c r="BT23" s="395"/>
      <c r="BU23" s="396"/>
      <c r="BV23" s="394">
        <v>7285186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8100</v>
      </c>
      <c r="R24" s="446"/>
      <c r="S24" s="446"/>
      <c r="T24" s="446"/>
      <c r="U24" s="446"/>
      <c r="V24" s="488"/>
      <c r="W24" s="540"/>
      <c r="X24" s="541"/>
      <c r="Y24" s="542"/>
      <c r="Z24" s="444" t="s">
        <v>162</v>
      </c>
      <c r="AA24" s="424"/>
      <c r="AB24" s="424"/>
      <c r="AC24" s="424"/>
      <c r="AD24" s="424"/>
      <c r="AE24" s="424"/>
      <c r="AF24" s="424"/>
      <c r="AG24" s="425"/>
      <c r="AH24" s="445">
        <v>210</v>
      </c>
      <c r="AI24" s="446"/>
      <c r="AJ24" s="446"/>
      <c r="AK24" s="446"/>
      <c r="AL24" s="488"/>
      <c r="AM24" s="445">
        <v>665910</v>
      </c>
      <c r="AN24" s="446"/>
      <c r="AO24" s="446"/>
      <c r="AP24" s="446"/>
      <c r="AQ24" s="446"/>
      <c r="AR24" s="488"/>
      <c r="AS24" s="445">
        <v>3171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4045724</v>
      </c>
      <c r="BO24" s="395"/>
      <c r="BP24" s="395"/>
      <c r="BQ24" s="395"/>
      <c r="BR24" s="395"/>
      <c r="BS24" s="395"/>
      <c r="BT24" s="395"/>
      <c r="BU24" s="396"/>
      <c r="BV24" s="394">
        <v>4158021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712420</v>
      </c>
      <c r="BO25" s="358"/>
      <c r="BP25" s="358"/>
      <c r="BQ25" s="358"/>
      <c r="BR25" s="358"/>
      <c r="BS25" s="358"/>
      <c r="BT25" s="358"/>
      <c r="BU25" s="359"/>
      <c r="BV25" s="357">
        <v>1060962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6040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21846</v>
      </c>
      <c r="AN26" s="446"/>
      <c r="AO26" s="446"/>
      <c r="AP26" s="446"/>
      <c r="AQ26" s="446"/>
      <c r="AR26" s="488"/>
      <c r="AS26" s="445">
        <v>3641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4000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276142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3600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1534421</v>
      </c>
      <c r="BO28" s="358"/>
      <c r="BP28" s="358"/>
      <c r="BQ28" s="358"/>
      <c r="BR28" s="358"/>
      <c r="BS28" s="358"/>
      <c r="BT28" s="358"/>
      <c r="BU28" s="359"/>
      <c r="BV28" s="357">
        <v>1432363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11</v>
      </c>
      <c r="M29" s="446"/>
      <c r="N29" s="446"/>
      <c r="O29" s="446"/>
      <c r="P29" s="488"/>
      <c r="Q29" s="445">
        <v>3300</v>
      </c>
      <c r="R29" s="446"/>
      <c r="S29" s="446"/>
      <c r="T29" s="446"/>
      <c r="U29" s="446"/>
      <c r="V29" s="488"/>
      <c r="W29" s="543"/>
      <c r="X29" s="544"/>
      <c r="Y29" s="545"/>
      <c r="Z29" s="444" t="s">
        <v>178</v>
      </c>
      <c r="AA29" s="424"/>
      <c r="AB29" s="424"/>
      <c r="AC29" s="424"/>
      <c r="AD29" s="424"/>
      <c r="AE29" s="424"/>
      <c r="AF29" s="424"/>
      <c r="AG29" s="425"/>
      <c r="AH29" s="445">
        <v>212</v>
      </c>
      <c r="AI29" s="446"/>
      <c r="AJ29" s="446"/>
      <c r="AK29" s="446"/>
      <c r="AL29" s="488"/>
      <c r="AM29" s="445">
        <v>673040</v>
      </c>
      <c r="AN29" s="446"/>
      <c r="AO29" s="446"/>
      <c r="AP29" s="446"/>
      <c r="AQ29" s="446"/>
      <c r="AR29" s="488"/>
      <c r="AS29" s="445">
        <v>3175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532479</v>
      </c>
      <c r="BO29" s="395"/>
      <c r="BP29" s="395"/>
      <c r="BQ29" s="395"/>
      <c r="BR29" s="395"/>
      <c r="BS29" s="395"/>
      <c r="BT29" s="395"/>
      <c r="BU29" s="396"/>
      <c r="BV29" s="394">
        <v>506625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2363189</v>
      </c>
      <c r="BO30" s="514"/>
      <c r="BP30" s="514"/>
      <c r="BQ30" s="514"/>
      <c r="BR30" s="514"/>
      <c r="BS30" s="514"/>
      <c r="BT30" s="514"/>
      <c r="BU30" s="515"/>
      <c r="BV30" s="513">
        <v>2027576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IF('各会計、関係団体の財政状況及び健全化判断比率'!B33="","",'各会計、関係団体の財政状況及び健全化判断比率'!B33)</f>
        <v>工業用地造成事業特別会計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上毛町外一市一町矢方池土木組合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ぶぜん街づくり会社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住宅新築資金等貸付事業特別会計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IF('各会計、関係団体の財政状況及び健全化判断比率'!B31="","",'各会計、関係団体の財政状況及び健全化判断比率'!B31)</f>
        <v>東部地区工業用水道事業会計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吉富町外一市中学校組合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豊前市土地開発公社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〇</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市営駐車場事業特別会計</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IF('各会計、関係団体の財政状況及び健全化判断比率'!B32="","",'各会計、関係団体の財政状況及び健全化判断比率'!B32)</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福岡県市町村消防団員等公務災害補償組合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f>IF(E37="","",C36+1)</f>
        <v>4</v>
      </c>
      <c r="D37" s="584"/>
      <c r="E37" s="585" t="str">
        <f>IF('各会計、関係団体の財政状況及び健全化判断比率'!B10="","",'各会計、関係団体の財政状況及び健全化判断比率'!B10)</f>
        <v>バス事業特別会計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豊前市外二町財産組合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京築広域市町村圏事務組合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豊前市外二町清掃施設組合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福岡県自治振興組合（一般会計）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福岡県自治振興組合（公文書館事業特別会計）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福岡県介護保険広域連合（一般会計）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福岡県介護保険広域連合（介護保険事業特別会計）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o7ABng38dwMK8/g3iZbIHYmFWkCkFHq2y7sQw2VbRg7hru27VPd4abV1NZviCzc4hSs2UiNJ1jeRSsO+Qf3cQ==" saltValue="up63Ws6018vOWd3Kwgax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538</v>
      </c>
      <c r="D34" s="1136"/>
      <c r="E34" s="1137"/>
      <c r="F34" s="32" t="s">
        <v>539</v>
      </c>
      <c r="G34" s="33" t="s">
        <v>540</v>
      </c>
      <c r="H34" s="33" t="s">
        <v>541</v>
      </c>
      <c r="I34" s="33" t="s">
        <v>542</v>
      </c>
      <c r="J34" s="34" t="s">
        <v>543</v>
      </c>
      <c r="K34" s="22"/>
      <c r="L34" s="22"/>
      <c r="M34" s="22"/>
      <c r="N34" s="22"/>
      <c r="O34" s="22"/>
      <c r="P34" s="22"/>
    </row>
    <row r="35" spans="1:16" ht="39" customHeight="1" x14ac:dyDescent="0.15">
      <c r="A35" s="22"/>
      <c r="B35" s="35"/>
      <c r="C35" s="1132" t="s">
        <v>544</v>
      </c>
      <c r="D35" s="1132"/>
      <c r="E35" s="1133"/>
      <c r="F35" s="36">
        <v>2.2799999999999998</v>
      </c>
      <c r="G35" s="37">
        <v>5.98</v>
      </c>
      <c r="H35" s="37">
        <v>5.32</v>
      </c>
      <c r="I35" s="37">
        <v>7.3</v>
      </c>
      <c r="J35" s="38">
        <v>7.43</v>
      </c>
      <c r="K35" s="22"/>
      <c r="L35" s="22"/>
      <c r="M35" s="22"/>
      <c r="N35" s="22"/>
      <c r="O35" s="22"/>
      <c r="P35" s="22"/>
    </row>
    <row r="36" spans="1:16" ht="39" customHeight="1" x14ac:dyDescent="0.15">
      <c r="A36" s="22"/>
      <c r="B36" s="35"/>
      <c r="C36" s="1132" t="s">
        <v>545</v>
      </c>
      <c r="D36" s="1132"/>
      <c r="E36" s="1133"/>
      <c r="F36" s="36">
        <v>5.79</v>
      </c>
      <c r="G36" s="37">
        <v>5.38</v>
      </c>
      <c r="H36" s="37">
        <v>5.38</v>
      </c>
      <c r="I36" s="37">
        <v>5.41</v>
      </c>
      <c r="J36" s="38">
        <v>5.49</v>
      </c>
      <c r="K36" s="22"/>
      <c r="L36" s="22"/>
      <c r="M36" s="22"/>
      <c r="N36" s="22"/>
      <c r="O36" s="22"/>
      <c r="P36" s="22"/>
    </row>
    <row r="37" spans="1:16" ht="39" customHeight="1" x14ac:dyDescent="0.15">
      <c r="A37" s="22"/>
      <c r="B37" s="35"/>
      <c r="C37" s="1132" t="s">
        <v>546</v>
      </c>
      <c r="D37" s="1132"/>
      <c r="E37" s="1133"/>
      <c r="F37" s="36">
        <v>2.7</v>
      </c>
      <c r="G37" s="37">
        <v>2.42</v>
      </c>
      <c r="H37" s="37">
        <v>2.11</v>
      </c>
      <c r="I37" s="37">
        <v>1.8</v>
      </c>
      <c r="J37" s="38">
        <v>1.6</v>
      </c>
      <c r="K37" s="22"/>
      <c r="L37" s="22"/>
      <c r="M37" s="22"/>
      <c r="N37" s="22"/>
      <c r="O37" s="22"/>
      <c r="P37" s="22"/>
    </row>
    <row r="38" spans="1:16" ht="39" customHeight="1" x14ac:dyDescent="0.15">
      <c r="A38" s="22"/>
      <c r="B38" s="35"/>
      <c r="C38" s="1132" t="s">
        <v>547</v>
      </c>
      <c r="D38" s="1132"/>
      <c r="E38" s="1133"/>
      <c r="F38" s="36">
        <v>1.32</v>
      </c>
      <c r="G38" s="37">
        <v>1.33</v>
      </c>
      <c r="H38" s="37">
        <v>1.42</v>
      </c>
      <c r="I38" s="37">
        <v>1.43</v>
      </c>
      <c r="J38" s="38">
        <v>1.06</v>
      </c>
      <c r="K38" s="22"/>
      <c r="L38" s="22"/>
      <c r="M38" s="22"/>
      <c r="N38" s="22"/>
      <c r="O38" s="22"/>
      <c r="P38" s="22"/>
    </row>
    <row r="39" spans="1:16" ht="39" customHeight="1" x14ac:dyDescent="0.15">
      <c r="A39" s="22"/>
      <c r="B39" s="35"/>
      <c r="C39" s="1132" t="s">
        <v>548</v>
      </c>
      <c r="D39" s="1132"/>
      <c r="E39" s="1133"/>
      <c r="F39" s="36">
        <v>0.22</v>
      </c>
      <c r="G39" s="37">
        <v>0.22</v>
      </c>
      <c r="H39" s="37">
        <v>0.25</v>
      </c>
      <c r="I39" s="37">
        <v>0.25</v>
      </c>
      <c r="J39" s="38">
        <v>0.28000000000000003</v>
      </c>
      <c r="K39" s="22"/>
      <c r="L39" s="22"/>
      <c r="M39" s="22"/>
      <c r="N39" s="22"/>
      <c r="O39" s="22"/>
      <c r="P39" s="22"/>
    </row>
    <row r="40" spans="1:16" ht="39" customHeight="1" x14ac:dyDescent="0.15">
      <c r="A40" s="22"/>
      <c r="B40" s="35"/>
      <c r="C40" s="1132" t="s">
        <v>549</v>
      </c>
      <c r="D40" s="1132"/>
      <c r="E40" s="1133"/>
      <c r="F40" s="36" t="s">
        <v>550</v>
      </c>
      <c r="G40" s="37" t="s">
        <v>551</v>
      </c>
      <c r="H40" s="37">
        <v>0.01</v>
      </c>
      <c r="I40" s="37">
        <v>0.02</v>
      </c>
      <c r="J40" s="38">
        <v>0.03</v>
      </c>
      <c r="K40" s="22"/>
      <c r="L40" s="22"/>
      <c r="M40" s="22"/>
      <c r="N40" s="22"/>
      <c r="O40" s="22"/>
      <c r="P40" s="22"/>
    </row>
    <row r="41" spans="1:16" ht="39" customHeight="1" x14ac:dyDescent="0.15">
      <c r="A41" s="22"/>
      <c r="B41" s="35"/>
      <c r="C41" s="1132" t="s">
        <v>552</v>
      </c>
      <c r="D41" s="1132"/>
      <c r="E41" s="1133"/>
      <c r="F41" s="36">
        <v>0</v>
      </c>
      <c r="G41" s="37">
        <v>0</v>
      </c>
      <c r="H41" s="37">
        <v>0</v>
      </c>
      <c r="I41" s="37">
        <v>0.01</v>
      </c>
      <c r="J41" s="38">
        <v>0</v>
      </c>
      <c r="K41" s="22"/>
      <c r="L41" s="22"/>
      <c r="M41" s="22"/>
      <c r="N41" s="22"/>
      <c r="O41" s="22"/>
      <c r="P41" s="22"/>
    </row>
    <row r="42" spans="1:16" ht="39" customHeight="1" x14ac:dyDescent="0.15">
      <c r="A42" s="22"/>
      <c r="B42" s="39"/>
      <c r="C42" s="1132" t="s">
        <v>553</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554</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tdmeaZqUHrWqk+rQQ6IS0r/e5FYTZTHyORC6i/ylwtM8vbF9SPB/Xa21vJjnYi+SdX5+DaqyKswcNq9LSRtAA==" saltValue="Qb+mpH8p8MABZlt3z2Xf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G50" zoomScale="85" zoomScaleNormal="85" zoomScaleSheetLayoutView="55" workbookViewId="0">
      <selection activeCell="A48" sqref="A48:XFD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1193</v>
      </c>
      <c r="L45" s="58">
        <v>1173</v>
      </c>
      <c r="M45" s="58">
        <v>1179</v>
      </c>
      <c r="N45" s="58">
        <v>1061</v>
      </c>
      <c r="O45" s="59">
        <v>1029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261</v>
      </c>
      <c r="L48" s="62">
        <v>257</v>
      </c>
      <c r="M48" s="62">
        <v>254</v>
      </c>
      <c r="N48" s="62">
        <v>234</v>
      </c>
      <c r="O48" s="63">
        <v>223</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492</v>
      </c>
      <c r="L49" s="62" t="s">
        <v>492</v>
      </c>
      <c r="M49" s="62" t="s">
        <v>492</v>
      </c>
      <c r="N49" s="62" t="s">
        <v>492</v>
      </c>
      <c r="O49" s="63" t="s">
        <v>492</v>
      </c>
      <c r="P49" s="46"/>
      <c r="Q49" s="46"/>
      <c r="R49" s="46"/>
      <c r="S49" s="46"/>
      <c r="T49" s="46"/>
      <c r="U49" s="46"/>
    </row>
    <row r="50" spans="1:21" ht="30.75" customHeight="1" x14ac:dyDescent="0.15">
      <c r="A50" s="46"/>
      <c r="B50" s="1140"/>
      <c r="C50" s="1141"/>
      <c r="D50" s="60"/>
      <c r="E50" s="1146" t="s">
        <v>15</v>
      </c>
      <c r="F50" s="1146"/>
      <c r="G50" s="1146"/>
      <c r="H50" s="1146"/>
      <c r="I50" s="1146"/>
      <c r="J50" s="1147"/>
      <c r="K50" s="61">
        <v>84</v>
      </c>
      <c r="L50" s="62">
        <v>72</v>
      </c>
      <c r="M50" s="62">
        <v>30</v>
      </c>
      <c r="N50" s="62">
        <v>53</v>
      </c>
      <c r="O50" s="63">
        <v>40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948</v>
      </c>
      <c r="L52" s="62">
        <v>927</v>
      </c>
      <c r="M52" s="62">
        <v>869</v>
      </c>
      <c r="N52" s="62">
        <v>844</v>
      </c>
      <c r="O52" s="63">
        <v>811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590</v>
      </c>
      <c r="L53" s="67">
        <v>575</v>
      </c>
      <c r="M53" s="67">
        <v>594</v>
      </c>
      <c r="N53" s="67">
        <v>504</v>
      </c>
      <c r="O53" s="68">
        <v>481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SlQn1p5D6JABASPzXoxWQO6iEEcBoAMYfl2KdEJNiwT08jnbwmD1W2Jcv2RJTw1+3yLzv4pXazAjsngjPcZqQ==" saltValue="rtzOSafQl5oSmlxcbOkl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39"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30">
        <v>9705</v>
      </c>
      <c r="J41" s="331">
        <v>9422</v>
      </c>
      <c r="K41" s="331">
        <v>8677</v>
      </c>
      <c r="L41" s="331">
        <v>7581</v>
      </c>
      <c r="M41" s="332">
        <v>7115</v>
      </c>
    </row>
    <row r="42" spans="2:13" ht="27.75" customHeight="1" x14ac:dyDescent="0.15">
      <c r="B42" s="1171"/>
      <c r="C42" s="1172"/>
      <c r="D42" s="104"/>
      <c r="E42" s="1177" t="s">
        <v>32</v>
      </c>
      <c r="F42" s="1177"/>
      <c r="G42" s="1177"/>
      <c r="H42" s="1178"/>
      <c r="I42" s="333">
        <v>145</v>
      </c>
      <c r="J42" s="334">
        <v>145</v>
      </c>
      <c r="K42" s="334">
        <v>145</v>
      </c>
      <c r="L42" s="334">
        <v>144</v>
      </c>
      <c r="M42" s="335">
        <v>144</v>
      </c>
    </row>
    <row r="43" spans="2:13" ht="27.75" customHeight="1" x14ac:dyDescent="0.15">
      <c r="B43" s="1171"/>
      <c r="C43" s="1172"/>
      <c r="D43" s="104"/>
      <c r="E43" s="1177" t="s">
        <v>33</v>
      </c>
      <c r="F43" s="1177"/>
      <c r="G43" s="1177"/>
      <c r="H43" s="1178"/>
      <c r="I43" s="333">
        <v>2659</v>
      </c>
      <c r="J43" s="334">
        <v>2338</v>
      </c>
      <c r="K43" s="334">
        <v>2103</v>
      </c>
      <c r="L43" s="334">
        <v>1867</v>
      </c>
      <c r="M43" s="335">
        <v>1658</v>
      </c>
    </row>
    <row r="44" spans="2:13" ht="27.75" customHeight="1" x14ac:dyDescent="0.15">
      <c r="B44" s="1171"/>
      <c r="C44" s="1172"/>
      <c r="D44" s="104"/>
      <c r="E44" s="1177" t="s">
        <v>34</v>
      </c>
      <c r="F44" s="1177"/>
      <c r="G44" s="1177"/>
      <c r="H44" s="1178"/>
      <c r="I44" s="333">
        <v>262</v>
      </c>
      <c r="J44" s="334">
        <v>195</v>
      </c>
      <c r="K44" s="334">
        <v>153</v>
      </c>
      <c r="L44" s="334">
        <v>310</v>
      </c>
      <c r="M44" s="335">
        <v>284</v>
      </c>
    </row>
    <row r="45" spans="2:13" ht="27.75" customHeight="1" x14ac:dyDescent="0.15">
      <c r="B45" s="1171"/>
      <c r="C45" s="1172"/>
      <c r="D45" s="104"/>
      <c r="E45" s="1177" t="s">
        <v>35</v>
      </c>
      <c r="F45" s="1177"/>
      <c r="G45" s="1177"/>
      <c r="H45" s="1178"/>
      <c r="I45" s="333">
        <v>1833</v>
      </c>
      <c r="J45" s="334">
        <v>1810</v>
      </c>
      <c r="K45" s="334">
        <v>1824</v>
      </c>
      <c r="L45" s="334">
        <v>1851</v>
      </c>
      <c r="M45" s="335">
        <v>1816</v>
      </c>
    </row>
    <row r="46" spans="2:13" ht="27.75" customHeight="1" x14ac:dyDescent="0.15">
      <c r="B46" s="1171"/>
      <c r="C46" s="1172"/>
      <c r="D46" s="105"/>
      <c r="E46" s="1177" t="s">
        <v>36</v>
      </c>
      <c r="F46" s="1177"/>
      <c r="G46" s="1177"/>
      <c r="H46" s="1178"/>
      <c r="I46" s="333" t="s">
        <v>492</v>
      </c>
      <c r="J46" s="334" t="s">
        <v>492</v>
      </c>
      <c r="K46" s="334" t="s">
        <v>492</v>
      </c>
      <c r="L46" s="334" t="s">
        <v>492</v>
      </c>
      <c r="M46" s="335" t="s">
        <v>492</v>
      </c>
    </row>
    <row r="47" spans="2:13" ht="27.75" customHeight="1" x14ac:dyDescent="0.15">
      <c r="B47" s="1171"/>
      <c r="C47" s="1172"/>
      <c r="D47" s="106"/>
      <c r="E47" s="1179" t="s">
        <v>37</v>
      </c>
      <c r="F47" s="1180"/>
      <c r="G47" s="1180"/>
      <c r="H47" s="1181"/>
      <c r="I47" s="333" t="s">
        <v>492</v>
      </c>
      <c r="J47" s="334" t="s">
        <v>492</v>
      </c>
      <c r="K47" s="334" t="s">
        <v>492</v>
      </c>
      <c r="L47" s="334" t="s">
        <v>492</v>
      </c>
      <c r="M47" s="335" t="s">
        <v>492</v>
      </c>
    </row>
    <row r="48" spans="2:13" ht="27.75" customHeight="1" x14ac:dyDescent="0.15">
      <c r="B48" s="1171"/>
      <c r="C48" s="1172"/>
      <c r="D48" s="104"/>
      <c r="E48" s="1177" t="s">
        <v>38</v>
      </c>
      <c r="F48" s="1177"/>
      <c r="G48" s="1177"/>
      <c r="H48" s="1178"/>
      <c r="I48" s="333" t="s">
        <v>492</v>
      </c>
      <c r="J48" s="334" t="s">
        <v>492</v>
      </c>
      <c r="K48" s="334" t="s">
        <v>492</v>
      </c>
      <c r="L48" s="334" t="s">
        <v>492</v>
      </c>
      <c r="M48" s="335" t="s">
        <v>492</v>
      </c>
    </row>
    <row r="49" spans="2:13" ht="27.75" customHeight="1" x14ac:dyDescent="0.15">
      <c r="B49" s="1173"/>
      <c r="C49" s="1174"/>
      <c r="D49" s="104"/>
      <c r="E49" s="1177" t="s">
        <v>39</v>
      </c>
      <c r="F49" s="1177"/>
      <c r="G49" s="1177"/>
      <c r="H49" s="1178"/>
      <c r="I49" s="333" t="s">
        <v>492</v>
      </c>
      <c r="J49" s="334" t="s">
        <v>492</v>
      </c>
      <c r="K49" s="334" t="s">
        <v>492</v>
      </c>
      <c r="L49" s="334" t="s">
        <v>492</v>
      </c>
      <c r="M49" s="335" t="s">
        <v>492</v>
      </c>
    </row>
    <row r="50" spans="2:13" ht="27.75" customHeight="1" x14ac:dyDescent="0.15">
      <c r="B50" s="1182" t="s">
        <v>40</v>
      </c>
      <c r="C50" s="1183"/>
      <c r="D50" s="107"/>
      <c r="E50" s="1177" t="s">
        <v>41</v>
      </c>
      <c r="F50" s="1177"/>
      <c r="G50" s="1177"/>
      <c r="H50" s="1178"/>
      <c r="I50" s="333">
        <v>2732</v>
      </c>
      <c r="J50" s="334">
        <v>3419</v>
      </c>
      <c r="K50" s="334">
        <v>3716</v>
      </c>
      <c r="L50" s="334">
        <v>4157</v>
      </c>
      <c r="M50" s="335">
        <v>4354</v>
      </c>
    </row>
    <row r="51" spans="2:13" ht="27.75" customHeight="1" x14ac:dyDescent="0.15">
      <c r="B51" s="1171"/>
      <c r="C51" s="1172"/>
      <c r="D51" s="104"/>
      <c r="E51" s="1177" t="s">
        <v>42</v>
      </c>
      <c r="F51" s="1177"/>
      <c r="G51" s="1177"/>
      <c r="H51" s="1178"/>
      <c r="I51" s="333">
        <v>470</v>
      </c>
      <c r="J51" s="334">
        <v>425</v>
      </c>
      <c r="K51" s="334">
        <v>384</v>
      </c>
      <c r="L51" s="334">
        <v>347</v>
      </c>
      <c r="M51" s="335">
        <v>314</v>
      </c>
    </row>
    <row r="52" spans="2:13" ht="27.75" customHeight="1" x14ac:dyDescent="0.15">
      <c r="B52" s="1173"/>
      <c r="C52" s="1174"/>
      <c r="D52" s="104"/>
      <c r="E52" s="1177" t="s">
        <v>43</v>
      </c>
      <c r="F52" s="1177"/>
      <c r="G52" s="1177"/>
      <c r="H52" s="1178"/>
      <c r="I52" s="333">
        <v>9144</v>
      </c>
      <c r="J52" s="334">
        <v>8714</v>
      </c>
      <c r="K52" s="334">
        <v>8160</v>
      </c>
      <c r="L52" s="334">
        <v>7601</v>
      </c>
      <c r="M52" s="335">
        <v>7039</v>
      </c>
    </row>
    <row r="53" spans="2:13" ht="27.75" customHeight="1" thickBot="1" x14ac:dyDescent="0.2">
      <c r="B53" s="1184" t="s">
        <v>19</v>
      </c>
      <c r="C53" s="1185"/>
      <c r="D53" s="108"/>
      <c r="E53" s="1186" t="s">
        <v>44</v>
      </c>
      <c r="F53" s="1186"/>
      <c r="G53" s="1186"/>
      <c r="H53" s="1187"/>
      <c r="I53" s="336">
        <v>2258</v>
      </c>
      <c r="J53" s="337">
        <v>1351</v>
      </c>
      <c r="K53" s="337">
        <v>642</v>
      </c>
      <c r="L53" s="337">
        <v>-350</v>
      </c>
      <c r="M53" s="338">
        <v>-691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wDWYkNDSi+vRPCQNz6TWa0rv80Dx1JVyQ/SZPoLLN6JcGum+lsSGX/VJk6uKL8x1VhuhsiQXjdBpSpuX+kRHQ==" saltValue="bEYg8mrV5b3DFvXWdGUM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9" zoomScale="55" zoomScaleNormal="55"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1463</v>
      </c>
      <c r="G55" s="339">
        <v>1432</v>
      </c>
      <c r="H55" s="340">
        <v>1534</v>
      </c>
    </row>
    <row r="56" spans="2:8" ht="52.5" customHeight="1" x14ac:dyDescent="0.15">
      <c r="B56" s="120"/>
      <c r="C56" s="1198" t="s">
        <v>47</v>
      </c>
      <c r="D56" s="1198"/>
      <c r="E56" s="1199"/>
      <c r="F56" s="341">
        <v>475</v>
      </c>
      <c r="G56" s="341">
        <v>507</v>
      </c>
      <c r="H56" s="342">
        <v>532</v>
      </c>
    </row>
    <row r="57" spans="2:8" ht="53.25" customHeight="1" x14ac:dyDescent="0.15">
      <c r="B57" s="120"/>
      <c r="C57" s="1200" t="s">
        <v>48</v>
      </c>
      <c r="D57" s="1200"/>
      <c r="E57" s="1201"/>
      <c r="F57" s="343">
        <v>1584</v>
      </c>
      <c r="G57" s="343">
        <v>2028</v>
      </c>
      <c r="H57" s="344">
        <v>2363</v>
      </c>
    </row>
    <row r="58" spans="2:8" ht="45.75" customHeight="1" x14ac:dyDescent="0.15">
      <c r="B58" s="121"/>
      <c r="C58" s="1188" t="s">
        <v>578</v>
      </c>
      <c r="D58" s="1189"/>
      <c r="E58" s="1190"/>
      <c r="F58" s="345">
        <v>612</v>
      </c>
      <c r="G58" s="345">
        <v>921</v>
      </c>
      <c r="H58" s="346">
        <v>1032</v>
      </c>
    </row>
    <row r="59" spans="2:8" ht="45.75" customHeight="1" x14ac:dyDescent="0.15">
      <c r="B59" s="121"/>
      <c r="C59" s="1188" t="s">
        <v>579</v>
      </c>
      <c r="D59" s="1189"/>
      <c r="E59" s="1190"/>
      <c r="F59" s="345">
        <v>103</v>
      </c>
      <c r="G59" s="345">
        <v>103</v>
      </c>
      <c r="H59" s="346">
        <v>501</v>
      </c>
    </row>
    <row r="60" spans="2:8" ht="45.75" customHeight="1" x14ac:dyDescent="0.15">
      <c r="B60" s="121"/>
      <c r="C60" s="1188" t="s">
        <v>580</v>
      </c>
      <c r="D60" s="1189"/>
      <c r="E60" s="1190"/>
      <c r="F60" s="345">
        <v>345</v>
      </c>
      <c r="G60" s="345">
        <v>394</v>
      </c>
      <c r="H60" s="346">
        <v>307</v>
      </c>
    </row>
    <row r="61" spans="2:8" ht="45.75" customHeight="1" x14ac:dyDescent="0.15">
      <c r="B61" s="121"/>
      <c r="C61" s="1188" t="s">
        <v>581</v>
      </c>
      <c r="D61" s="1189"/>
      <c r="E61" s="1190"/>
      <c r="F61" s="345">
        <v>116</v>
      </c>
      <c r="G61" s="345">
        <v>200</v>
      </c>
      <c r="H61" s="346">
        <v>287</v>
      </c>
    </row>
    <row r="62" spans="2:8" ht="45.75" customHeight="1" thickBot="1" x14ac:dyDescent="0.2">
      <c r="B62" s="122"/>
      <c r="C62" s="1191" t="s">
        <v>582</v>
      </c>
      <c r="D62" s="1192"/>
      <c r="E62" s="1193"/>
      <c r="F62" s="347">
        <v>163</v>
      </c>
      <c r="G62" s="347">
        <v>163</v>
      </c>
      <c r="H62" s="348">
        <v>163</v>
      </c>
    </row>
    <row r="63" spans="2:8" ht="52.5" customHeight="1" thickBot="1" x14ac:dyDescent="0.2">
      <c r="B63" s="123"/>
      <c r="C63" s="1194" t="s">
        <v>49</v>
      </c>
      <c r="D63" s="1194"/>
      <c r="E63" s="1195"/>
      <c r="F63" s="349">
        <v>3522</v>
      </c>
      <c r="G63" s="349">
        <v>3967</v>
      </c>
      <c r="H63" s="350">
        <v>4430</v>
      </c>
    </row>
    <row r="64" spans="2:8" x14ac:dyDescent="0.15"/>
  </sheetData>
  <sheetProtection algorithmName="SHA-512" hashValue="GLZ4hP0otTLKK2UM/pklGlWVeHSmH4MQuqjQW6R3e/xZLnobil1x3UK34Lkx9027DAEw9H6Tyz97wn/Zdrrqhw==" saltValue="lVhzZKb3yfpTJT04da/c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43160</v>
      </c>
      <c r="E3" s="142"/>
      <c r="F3" s="143">
        <v>76347</v>
      </c>
      <c r="G3" s="144"/>
      <c r="H3" s="145"/>
    </row>
    <row r="4" spans="1:8" x14ac:dyDescent="0.15">
      <c r="A4" s="146"/>
      <c r="B4" s="147"/>
      <c r="C4" s="148"/>
      <c r="D4" s="149">
        <v>27926</v>
      </c>
      <c r="E4" s="150"/>
      <c r="F4" s="151">
        <v>41762</v>
      </c>
      <c r="G4" s="152"/>
      <c r="H4" s="153"/>
    </row>
    <row r="5" spans="1:8" x14ac:dyDescent="0.15">
      <c r="A5" s="134" t="s">
        <v>524</v>
      </c>
      <c r="B5" s="139"/>
      <c r="C5" s="140"/>
      <c r="D5" s="141">
        <v>49967</v>
      </c>
      <c r="E5" s="142"/>
      <c r="F5" s="143">
        <v>69604</v>
      </c>
      <c r="G5" s="144"/>
      <c r="H5" s="145"/>
    </row>
    <row r="6" spans="1:8" x14ac:dyDescent="0.15">
      <c r="A6" s="146"/>
      <c r="B6" s="147"/>
      <c r="C6" s="148"/>
      <c r="D6" s="149">
        <v>31425</v>
      </c>
      <c r="E6" s="150"/>
      <c r="F6" s="151">
        <v>36247</v>
      </c>
      <c r="G6" s="152"/>
      <c r="H6" s="153"/>
    </row>
    <row r="7" spans="1:8" x14ac:dyDescent="0.15">
      <c r="A7" s="134" t="s">
        <v>525</v>
      </c>
      <c r="B7" s="139"/>
      <c r="C7" s="140"/>
      <c r="D7" s="141">
        <v>44903</v>
      </c>
      <c r="E7" s="142"/>
      <c r="F7" s="143">
        <v>68410</v>
      </c>
      <c r="G7" s="144"/>
      <c r="H7" s="145"/>
    </row>
    <row r="8" spans="1:8" x14ac:dyDescent="0.15">
      <c r="A8" s="146"/>
      <c r="B8" s="147"/>
      <c r="C8" s="148"/>
      <c r="D8" s="149">
        <v>21694</v>
      </c>
      <c r="E8" s="150"/>
      <c r="F8" s="151">
        <v>35086</v>
      </c>
      <c r="G8" s="152"/>
      <c r="H8" s="153"/>
    </row>
    <row r="9" spans="1:8" x14ac:dyDescent="0.15">
      <c r="A9" s="134" t="s">
        <v>526</v>
      </c>
      <c r="B9" s="139"/>
      <c r="C9" s="140"/>
      <c r="D9" s="141">
        <v>33671</v>
      </c>
      <c r="E9" s="142"/>
      <c r="F9" s="143">
        <v>73019</v>
      </c>
      <c r="G9" s="144"/>
      <c r="H9" s="145"/>
    </row>
    <row r="10" spans="1:8" x14ac:dyDescent="0.15">
      <c r="A10" s="146"/>
      <c r="B10" s="147"/>
      <c r="C10" s="148"/>
      <c r="D10" s="149">
        <v>16247</v>
      </c>
      <c r="E10" s="150"/>
      <c r="F10" s="151">
        <v>39427</v>
      </c>
      <c r="G10" s="152"/>
      <c r="H10" s="153"/>
    </row>
    <row r="11" spans="1:8" x14ac:dyDescent="0.15">
      <c r="A11" s="134" t="s">
        <v>527</v>
      </c>
      <c r="B11" s="139"/>
      <c r="C11" s="140"/>
      <c r="D11" s="141">
        <v>56439</v>
      </c>
      <c r="E11" s="142"/>
      <c r="F11" s="143">
        <v>76590</v>
      </c>
      <c r="G11" s="144"/>
      <c r="H11" s="145"/>
    </row>
    <row r="12" spans="1:8" x14ac:dyDescent="0.15">
      <c r="A12" s="146"/>
      <c r="B12" s="147"/>
      <c r="C12" s="154"/>
      <c r="D12" s="149">
        <v>24693</v>
      </c>
      <c r="E12" s="150"/>
      <c r="F12" s="151">
        <v>42387</v>
      </c>
      <c r="G12" s="152"/>
      <c r="H12" s="153"/>
    </row>
    <row r="13" spans="1:8" x14ac:dyDescent="0.15">
      <c r="A13" s="134"/>
      <c r="B13" s="139"/>
      <c r="C13" s="140"/>
      <c r="D13" s="141">
        <v>45628</v>
      </c>
      <c r="E13" s="142"/>
      <c r="F13" s="143">
        <v>72794</v>
      </c>
      <c r="G13" s="155"/>
      <c r="H13" s="145"/>
    </row>
    <row r="14" spans="1:8" x14ac:dyDescent="0.15">
      <c r="A14" s="146"/>
      <c r="B14" s="147"/>
      <c r="C14" s="148"/>
      <c r="D14" s="149">
        <v>24397</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2.2599999999999998</v>
      </c>
      <c r="C19" s="156">
        <f>ROUND(VALUE(SUBSTITUTE(実質収支比率等に係る経年分析!G$48,"▲","-")),2)</f>
        <v>5.98</v>
      </c>
      <c r="D19" s="156">
        <f>ROUND(VALUE(SUBSTITUTE(実質収支比率等に係る経年分析!H$48,"▲","-")),2)</f>
        <v>5.34</v>
      </c>
      <c r="E19" s="156">
        <f>ROUND(VALUE(SUBSTITUTE(実質収支比率等に係る経年分析!I$48,"▲","-")),2)</f>
        <v>7.34</v>
      </c>
      <c r="F19" s="156">
        <f>ROUND(VALUE(SUBSTITUTE(実質収支比率等に係る経年分析!J$48,"▲","-")),2)</f>
        <v>7.48</v>
      </c>
    </row>
    <row r="20" spans="1:11" x14ac:dyDescent="0.15">
      <c r="A20" s="156" t="s">
        <v>53</v>
      </c>
      <c r="B20" s="156">
        <f>ROUND(VALUE(SUBSTITUTE(実質収支比率等に係る経年分析!F$47,"▲","-")),2)</f>
        <v>21.22</v>
      </c>
      <c r="C20" s="156">
        <f>ROUND(VALUE(SUBSTITUTE(実質収支比率等に係る経年分析!G$47,"▲","-")),2)</f>
        <v>21.12</v>
      </c>
      <c r="D20" s="156">
        <f>ROUND(VALUE(SUBSTITUTE(実質収支比率等に係る経年分析!H$47,"▲","-")),2)</f>
        <v>20.49</v>
      </c>
      <c r="E20" s="156">
        <f>ROUND(VALUE(SUBSTITUTE(実質収支比率等に係る経年分析!I$47,"▲","-")),2)</f>
        <v>19.89</v>
      </c>
      <c r="F20" s="156">
        <f>ROUND(VALUE(SUBSTITUTE(実質収支比率等に係る経年分析!J$47,"▲","-")),2)</f>
        <v>20.89</v>
      </c>
    </row>
    <row r="21" spans="1:11" x14ac:dyDescent="0.15">
      <c r="A21" s="156" t="s">
        <v>54</v>
      </c>
      <c r="B21" s="156">
        <f>IF(ISNUMBER(VALUE(SUBSTITUTE(実質収支比率等に係る経年分析!F$49,"▲","-"))),ROUND(VALUE(SUBSTITUTE(実質収支比率等に係る経年分析!F$49,"▲","-")),2),NA())</f>
        <v>0.83</v>
      </c>
      <c r="C21" s="156">
        <f>IF(ISNUMBER(VALUE(SUBSTITUTE(実質収支比率等に係る経年分析!G$49,"▲","-"))),ROUND(VALUE(SUBSTITUTE(実質収支比率等に係る経年分析!G$49,"▲","-")),2),NA())</f>
        <v>3.29</v>
      </c>
      <c r="D21" s="156">
        <f>IF(ISNUMBER(VALUE(SUBSTITUTE(実質収支比率等に係る経年分析!H$49,"▲","-"))),ROUND(VALUE(SUBSTITUTE(実質収支比率等に係る経年分析!H$49,"▲","-")),2),NA())</f>
        <v>-5.49</v>
      </c>
      <c r="E21" s="156">
        <f>IF(ISNUMBER(VALUE(SUBSTITUTE(実質収支比率等に係る経年分析!I$49,"▲","-"))),ROUND(VALUE(SUBSTITUTE(実質収支比率等に係る経年分析!I$49,"▲","-")),2),NA())</f>
        <v>-1.1499999999999999</v>
      </c>
      <c r="F21" s="156">
        <f>IF(ISNUMBER(VALUE(SUBSTITUTE(実質収支比率等に係る経年分析!J$49,"▲","-"))),ROUND(VALUE(SUBSTITUTE(実質収支比率等に係る経年分析!J$49,"▲","-")),2),NA())</f>
        <v>-2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市営駐車場事業特別会計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住宅新築資金等貸付事業特別会計</v>
      </c>
      <c r="B30" s="157">
        <f>IF(ROUND(VALUE(SUBSTITUTE(連結実質赤字比率に係る赤字・黒字の構成分析!F$40,"▲", "-")), 2) &lt; 0, ABS(ROUND(VALUE(SUBSTITUTE(連結実質赤字比率に係る赤字・黒字の構成分析!F$40,"▲", "-")), 2)), NA())</f>
        <v>0.02</v>
      </c>
      <c r="C30" s="157" t="e">
        <f>IF(ROUND(VALUE(SUBSTITUTE(連結実質赤字比率に係る赤字・黒字の構成分析!F$40,"▲", "-")), 2) &gt;= 0, ABS(ROUND(VALUE(SUBSTITUTE(連結実質赤字比率に係る赤字・黒字の構成分析!F$40,"▲", "-")), 2)), NA())</f>
        <v>#N/A</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0.28000000000000003</v>
      </c>
    </row>
    <row r="32" spans="1:11" x14ac:dyDescent="0.15">
      <c r="A32" s="157" t="str">
        <f>IF(連結実質赤字比率に係る赤字・黒字の構成分析!C$38="",NA(),連結実質赤字比率に係る赤字・黒字の構成分析!C$38)</f>
        <v>東部地区工業用水道事業会計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1.06</v>
      </c>
    </row>
    <row r="33" spans="1:16" x14ac:dyDescent="0.15">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2.2799999999999998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7.43</v>
      </c>
    </row>
    <row r="36" spans="1:16" x14ac:dyDescent="0.15">
      <c r="A36" s="157" t="str">
        <f>IF(連結実質赤字比率に係る赤字・黒字の構成分析!C$34="",NA(),連結実質赤字比率に係る赤字・黒字の構成分析!C$34)</f>
        <v>国民健康保険事業特別会計</v>
      </c>
      <c r="B36" s="157">
        <f>IF(ROUND(VALUE(SUBSTITUTE(連結実質赤字比率に係る赤字・黒字の構成分析!F$34,"▲", "-")), 2) &lt; 0, ABS(ROUND(VALUE(SUBSTITUTE(連結実質赤字比率に係る赤字・黒字の構成分析!F$34,"▲", "-")), 2)), NA())</f>
        <v>0.36</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0.45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1.81</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1.77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1.67</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948</v>
      </c>
      <c r="E42" s="158"/>
      <c r="F42" s="158"/>
      <c r="G42" s="158">
        <f>'実質公債費比率（分子）の構造'!L$52</f>
        <v>927</v>
      </c>
      <c r="H42" s="158"/>
      <c r="I42" s="158"/>
      <c r="J42" s="158">
        <f>'実質公債費比率（分子）の構造'!M$52</f>
        <v>869</v>
      </c>
      <c r="K42" s="158"/>
      <c r="L42" s="158"/>
      <c r="M42" s="158">
        <f>'実質公債費比率（分子）の構造'!N$52</f>
        <v>844</v>
      </c>
      <c r="N42" s="158"/>
      <c r="O42" s="158"/>
      <c r="P42" s="158">
        <f>'実質公債費比率（分子）の構造'!O$52</f>
        <v>811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84</v>
      </c>
      <c r="C44" s="158"/>
      <c r="D44" s="158"/>
      <c r="E44" s="158">
        <f>'実質公債費比率（分子）の構造'!L$50</f>
        <v>72</v>
      </c>
      <c r="F44" s="158"/>
      <c r="G44" s="158"/>
      <c r="H44" s="158">
        <f>'実質公債費比率（分子）の構造'!M$50</f>
        <v>30</v>
      </c>
      <c r="I44" s="158"/>
      <c r="J44" s="158"/>
      <c r="K44" s="158">
        <f>'実質公債費比率（分子）の構造'!N$50</f>
        <v>53</v>
      </c>
      <c r="L44" s="158"/>
      <c r="M44" s="158"/>
      <c r="N44" s="158">
        <f>'実質公債費比率（分子）の構造'!O$50</f>
        <v>40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261</v>
      </c>
      <c r="C46" s="158"/>
      <c r="D46" s="158"/>
      <c r="E46" s="158">
        <f>'実質公債費比率（分子）の構造'!L$48</f>
        <v>257</v>
      </c>
      <c r="F46" s="158"/>
      <c r="G46" s="158"/>
      <c r="H46" s="158">
        <f>'実質公債費比率（分子）の構造'!M$48</f>
        <v>254</v>
      </c>
      <c r="I46" s="158"/>
      <c r="J46" s="158"/>
      <c r="K46" s="158">
        <f>'実質公債費比率（分子）の構造'!N$48</f>
        <v>234</v>
      </c>
      <c r="L46" s="158"/>
      <c r="M46" s="158"/>
      <c r="N46" s="158">
        <f>'実質公債費比率（分子）の構造'!O$48</f>
        <v>223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1193</v>
      </c>
      <c r="C49" s="158"/>
      <c r="D49" s="158"/>
      <c r="E49" s="158">
        <f>'実質公債費比率（分子）の構造'!L$45</f>
        <v>1173</v>
      </c>
      <c r="F49" s="158"/>
      <c r="G49" s="158"/>
      <c r="H49" s="158">
        <f>'実質公債費比率（分子）の構造'!M$45</f>
        <v>1179</v>
      </c>
      <c r="I49" s="158"/>
      <c r="J49" s="158"/>
      <c r="K49" s="158">
        <f>'実質公債費比率（分子）の構造'!N$45</f>
        <v>1061</v>
      </c>
      <c r="L49" s="158"/>
      <c r="M49" s="158"/>
      <c r="N49" s="158">
        <f>'実質公債費比率（分子）の構造'!O$45</f>
        <v>1029</v>
      </c>
      <c r="O49" s="158"/>
      <c r="P49" s="158"/>
    </row>
    <row r="50" spans="1:16" x14ac:dyDescent="0.15">
      <c r="A50" s="158" t="s">
        <v>67</v>
      </c>
      <c r="B50" s="158" t="e">
        <f>NA()</f>
        <v>#N/A</v>
      </c>
      <c r="C50" s="158">
        <f>IF(ISNUMBER('実質公債費比率（分子）の構造'!K$53),'実質公債費比率（分子）の構造'!K$53,NA())</f>
        <v>590</v>
      </c>
      <c r="D50" s="158" t="e">
        <f>NA()</f>
        <v>#N/A</v>
      </c>
      <c r="E50" s="158" t="e">
        <f>NA()</f>
        <v>#N/A</v>
      </c>
      <c r="F50" s="158">
        <f>IF(ISNUMBER('実質公債費比率（分子）の構造'!L$53),'実質公債費比率（分子）の構造'!L$53,NA())</f>
        <v>575</v>
      </c>
      <c r="G50" s="158" t="e">
        <f>NA()</f>
        <v>#N/A</v>
      </c>
      <c r="H50" s="158" t="e">
        <f>NA()</f>
        <v>#N/A</v>
      </c>
      <c r="I50" s="158">
        <f>IF(ISNUMBER('実質公債費比率（分子）の構造'!M$53),'実質公債費比率（分子）の構造'!M$53,NA())</f>
        <v>594</v>
      </c>
      <c r="J50" s="158" t="e">
        <f>NA()</f>
        <v>#N/A</v>
      </c>
      <c r="K50" s="158" t="e">
        <f>NA()</f>
        <v>#N/A</v>
      </c>
      <c r="L50" s="158">
        <f>IF(ISNUMBER('実質公債費比率（分子）の構造'!N$53),'実質公債費比率（分子）の構造'!N$53,NA())</f>
        <v>504</v>
      </c>
      <c r="M50" s="158" t="e">
        <f>NA()</f>
        <v>#N/A</v>
      </c>
      <c r="N50" s="158" t="e">
        <f>NA()</f>
        <v>#N/A</v>
      </c>
      <c r="O50" s="158">
        <f>IF(ISNUMBER('実質公債費比率（分子）の構造'!O$53),'実質公債費比率（分子）の構造'!O$53,NA())</f>
        <v>481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9144</v>
      </c>
      <c r="E56" s="157"/>
      <c r="F56" s="157"/>
      <c r="G56" s="157">
        <f>'将来負担比率（分子）の構造'!J$52</f>
        <v>8714</v>
      </c>
      <c r="H56" s="157"/>
      <c r="I56" s="157"/>
      <c r="J56" s="157">
        <f>'将来負担比率（分子）の構造'!K$52</f>
        <v>8160</v>
      </c>
      <c r="K56" s="157"/>
      <c r="L56" s="157"/>
      <c r="M56" s="157">
        <f>'将来負担比率（分子）の構造'!L$52</f>
        <v>7601</v>
      </c>
      <c r="N56" s="157"/>
      <c r="O56" s="157"/>
      <c r="P56" s="157">
        <f>'将来負担比率（分子）の構造'!M$52</f>
        <v>7039</v>
      </c>
    </row>
    <row r="57" spans="1:16" x14ac:dyDescent="0.15">
      <c r="A57" s="157" t="s">
        <v>42</v>
      </c>
      <c r="B57" s="157"/>
      <c r="C57" s="157"/>
      <c r="D57" s="157">
        <f>'将来負担比率（分子）の構造'!I$51</f>
        <v>470</v>
      </c>
      <c r="E57" s="157"/>
      <c r="F57" s="157"/>
      <c r="G57" s="157">
        <f>'将来負担比率（分子）の構造'!J$51</f>
        <v>425</v>
      </c>
      <c r="H57" s="157"/>
      <c r="I57" s="157"/>
      <c r="J57" s="157">
        <f>'将来負担比率（分子）の構造'!K$51</f>
        <v>384</v>
      </c>
      <c r="K57" s="157"/>
      <c r="L57" s="157"/>
      <c r="M57" s="157">
        <f>'将来負担比率（分子）の構造'!L$51</f>
        <v>347</v>
      </c>
      <c r="N57" s="157"/>
      <c r="O57" s="157"/>
      <c r="P57" s="157">
        <f>'将来負担比率（分子）の構造'!M$51</f>
        <v>314</v>
      </c>
    </row>
    <row r="58" spans="1:16" x14ac:dyDescent="0.15">
      <c r="A58" s="157" t="s">
        <v>41</v>
      </c>
      <c r="B58" s="157"/>
      <c r="C58" s="157"/>
      <c r="D58" s="157">
        <f>'将来負担比率（分子）の構造'!I$50</f>
        <v>2732</v>
      </c>
      <c r="E58" s="157"/>
      <c r="F58" s="157"/>
      <c r="G58" s="157">
        <f>'将来負担比率（分子）の構造'!J$50</f>
        <v>3419</v>
      </c>
      <c r="H58" s="157"/>
      <c r="I58" s="157"/>
      <c r="J58" s="157">
        <f>'将来負担比率（分子）の構造'!K$50</f>
        <v>3716</v>
      </c>
      <c r="K58" s="157"/>
      <c r="L58" s="157"/>
      <c r="M58" s="157">
        <f>'将来負担比率（分子）の構造'!L$50</f>
        <v>4157</v>
      </c>
      <c r="N58" s="157"/>
      <c r="O58" s="157"/>
      <c r="P58" s="157">
        <f>'将来負担比率（分子）の構造'!M$50</f>
        <v>4354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1833</v>
      </c>
      <c r="C62" s="157"/>
      <c r="D62" s="157"/>
      <c r="E62" s="157">
        <f>'将来負担比率（分子）の構造'!J$45</f>
        <v>1810</v>
      </c>
      <c r="F62" s="157"/>
      <c r="G62" s="157"/>
      <c r="H62" s="157">
        <f>'将来負担比率（分子）の構造'!K$45</f>
        <v>1824</v>
      </c>
      <c r="I62" s="157"/>
      <c r="J62" s="157"/>
      <c r="K62" s="157">
        <f>'将来負担比率（分子）の構造'!L$45</f>
        <v>1851</v>
      </c>
      <c r="L62" s="157"/>
      <c r="M62" s="157"/>
      <c r="N62" s="157">
        <f>'将来負担比率（分子）の構造'!M$45</f>
        <v>1816</v>
      </c>
      <c r="O62" s="157"/>
      <c r="P62" s="157"/>
    </row>
    <row r="63" spans="1:16" x14ac:dyDescent="0.15">
      <c r="A63" s="157" t="s">
        <v>34</v>
      </c>
      <c r="B63" s="157">
        <f>'将来負担比率（分子）の構造'!I$44</f>
        <v>262</v>
      </c>
      <c r="C63" s="157"/>
      <c r="D63" s="157"/>
      <c r="E63" s="157">
        <f>'将来負担比率（分子）の構造'!J$44</f>
        <v>195</v>
      </c>
      <c r="F63" s="157"/>
      <c r="G63" s="157"/>
      <c r="H63" s="157">
        <f>'将来負担比率（分子）の構造'!K$44</f>
        <v>153</v>
      </c>
      <c r="I63" s="157"/>
      <c r="J63" s="157"/>
      <c r="K63" s="157">
        <f>'将来負担比率（分子）の構造'!L$44</f>
        <v>310</v>
      </c>
      <c r="L63" s="157"/>
      <c r="M63" s="157"/>
      <c r="N63" s="157">
        <f>'将来負担比率（分子）の構造'!M$44</f>
        <v>284</v>
      </c>
      <c r="O63" s="157"/>
      <c r="P63" s="157"/>
    </row>
    <row r="64" spans="1:16" x14ac:dyDescent="0.15">
      <c r="A64" s="157" t="s">
        <v>33</v>
      </c>
      <c r="B64" s="157">
        <f>'将来負担比率（分子）の構造'!I$43</f>
        <v>2659</v>
      </c>
      <c r="C64" s="157"/>
      <c r="D64" s="157"/>
      <c r="E64" s="157">
        <f>'将来負担比率（分子）の構造'!J$43</f>
        <v>2338</v>
      </c>
      <c r="F64" s="157"/>
      <c r="G64" s="157"/>
      <c r="H64" s="157">
        <f>'将来負担比率（分子）の構造'!K$43</f>
        <v>2103</v>
      </c>
      <c r="I64" s="157"/>
      <c r="J64" s="157"/>
      <c r="K64" s="157">
        <f>'将来負担比率（分子）の構造'!L$43</f>
        <v>1867</v>
      </c>
      <c r="L64" s="157"/>
      <c r="M64" s="157"/>
      <c r="N64" s="157">
        <f>'将来負担比率（分子）の構造'!M$43</f>
        <v>1658</v>
      </c>
      <c r="O64" s="157"/>
      <c r="P64" s="157"/>
    </row>
    <row r="65" spans="1:16" x14ac:dyDescent="0.15">
      <c r="A65" s="157" t="s">
        <v>32</v>
      </c>
      <c r="B65" s="157">
        <f>'将来負担比率（分子）の構造'!I$42</f>
        <v>145</v>
      </c>
      <c r="C65" s="157"/>
      <c r="D65" s="157"/>
      <c r="E65" s="157">
        <f>'将来負担比率（分子）の構造'!J$42</f>
        <v>145</v>
      </c>
      <c r="F65" s="157"/>
      <c r="G65" s="157"/>
      <c r="H65" s="157">
        <f>'将来負担比率（分子）の構造'!K$42</f>
        <v>145</v>
      </c>
      <c r="I65" s="157"/>
      <c r="J65" s="157"/>
      <c r="K65" s="157">
        <f>'将来負担比率（分子）の構造'!L$42</f>
        <v>144</v>
      </c>
      <c r="L65" s="157"/>
      <c r="M65" s="157"/>
      <c r="N65" s="157">
        <f>'将来負担比率（分子）の構造'!M$42</f>
        <v>144</v>
      </c>
      <c r="O65" s="157"/>
      <c r="P65" s="157"/>
    </row>
    <row r="66" spans="1:16" x14ac:dyDescent="0.15">
      <c r="A66" s="157" t="s">
        <v>31</v>
      </c>
      <c r="B66" s="157">
        <f>'将来負担比率（分子）の構造'!I$41</f>
        <v>9705</v>
      </c>
      <c r="C66" s="157"/>
      <c r="D66" s="157"/>
      <c r="E66" s="157">
        <f>'将来負担比率（分子）の構造'!J$41</f>
        <v>9422</v>
      </c>
      <c r="F66" s="157"/>
      <c r="G66" s="157"/>
      <c r="H66" s="157">
        <f>'将来負担比率（分子）の構造'!K$41</f>
        <v>8677</v>
      </c>
      <c r="I66" s="157"/>
      <c r="J66" s="157"/>
      <c r="K66" s="157">
        <f>'将来負担比率（分子）の構造'!L$41</f>
        <v>7581</v>
      </c>
      <c r="L66" s="157"/>
      <c r="M66" s="157"/>
      <c r="N66" s="157">
        <f>'将来負担比率（分子）の構造'!M$41</f>
        <v>7115</v>
      </c>
      <c r="O66" s="157"/>
      <c r="P66" s="157"/>
    </row>
    <row r="67" spans="1:16" x14ac:dyDescent="0.15">
      <c r="A67" s="157" t="s">
        <v>71</v>
      </c>
      <c r="B67" s="157" t="e">
        <f>NA()</f>
        <v>#N/A</v>
      </c>
      <c r="C67" s="157">
        <f>IF(ISNUMBER('将来負担比率（分子）の構造'!I$53), IF('将来負担比率（分子）の構造'!I$53 &lt; 0, 0, '将来負担比率（分子）の構造'!I$53), NA())</f>
        <v>2258</v>
      </c>
      <c r="D67" s="157" t="e">
        <f>NA()</f>
        <v>#N/A</v>
      </c>
      <c r="E67" s="157" t="e">
        <f>NA()</f>
        <v>#N/A</v>
      </c>
      <c r="F67" s="157">
        <f>IF(ISNUMBER('将来負担比率（分子）の構造'!J$53), IF('将来負担比率（分子）の構造'!J$53 &lt; 0, 0, '将来負担比率（分子）の構造'!J$53), NA())</f>
        <v>1351</v>
      </c>
      <c r="G67" s="157" t="e">
        <f>NA()</f>
        <v>#N/A</v>
      </c>
      <c r="H67" s="157" t="e">
        <f>NA()</f>
        <v>#N/A</v>
      </c>
      <c r="I67" s="157">
        <f>IF(ISNUMBER('将来負担比率（分子）の構造'!K$53), IF('将来負担比率（分子）の構造'!K$53 &lt; 0, 0, '将来負担比率（分子）の構造'!K$53), NA())</f>
        <v>642</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1463</v>
      </c>
      <c r="C72" s="161">
        <f>基金残高に係る経年分析!G55</f>
        <v>1432</v>
      </c>
      <c r="D72" s="161">
        <f>基金残高に係る経年分析!H55</f>
        <v>1534</v>
      </c>
    </row>
    <row r="73" spans="1:16" x14ac:dyDescent="0.15">
      <c r="A73" s="160" t="s">
        <v>74</v>
      </c>
      <c r="B73" s="161">
        <f>基金残高に係る経年分析!F56</f>
        <v>475</v>
      </c>
      <c r="C73" s="161">
        <f>基金残高に係る経年分析!G56</f>
        <v>507</v>
      </c>
      <c r="D73" s="161">
        <f>基金残高に係る経年分析!H56</f>
        <v>532</v>
      </c>
    </row>
    <row r="74" spans="1:16" x14ac:dyDescent="0.15">
      <c r="A74" s="160" t="s">
        <v>75</v>
      </c>
      <c r="B74" s="161">
        <f>基金残高に係る経年分析!F57</f>
        <v>1584</v>
      </c>
      <c r="C74" s="161">
        <f>基金残高に係る経年分析!G57</f>
        <v>2028</v>
      </c>
      <c r="D74" s="161">
        <f>基金残高に係る経年分析!H57</f>
        <v>2363</v>
      </c>
    </row>
  </sheetData>
  <sheetProtection algorithmName="SHA-512" hashValue="ZD+7vfVvgMiWIIYQaCrpK9iEUqbXA72ehNufl3er0jXHyHv+HJB/IZuo3JwBlI6i3XEBfgkEXgwOx9QOss/Z9w==" saltValue="9LygZ/BAFAt9f6kkJU43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3"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3469996</v>
      </c>
      <c r="S5" s="600"/>
      <c r="T5" s="600"/>
      <c r="U5" s="600"/>
      <c r="V5" s="600"/>
      <c r="W5" s="600"/>
      <c r="X5" s="600"/>
      <c r="Y5" s="601"/>
      <c r="Z5" s="602">
        <v>22.7</v>
      </c>
      <c r="AA5" s="602"/>
      <c r="AB5" s="602"/>
      <c r="AC5" s="602"/>
      <c r="AD5" s="603">
        <v>3469996</v>
      </c>
      <c r="AE5" s="603"/>
      <c r="AF5" s="603"/>
      <c r="AG5" s="603"/>
      <c r="AH5" s="603"/>
      <c r="AI5" s="603"/>
      <c r="AJ5" s="603"/>
      <c r="AK5" s="603"/>
      <c r="AL5" s="604">
        <v>45.4</v>
      </c>
      <c r="AM5" s="605"/>
      <c r="AN5" s="605"/>
      <c r="AO5" s="606"/>
      <c r="AP5" s="596" t="s">
        <v>217</v>
      </c>
      <c r="AQ5" s="597"/>
      <c r="AR5" s="597"/>
      <c r="AS5" s="597"/>
      <c r="AT5" s="597"/>
      <c r="AU5" s="597"/>
      <c r="AV5" s="597"/>
      <c r="AW5" s="597"/>
      <c r="AX5" s="597"/>
      <c r="AY5" s="597"/>
      <c r="AZ5" s="597"/>
      <c r="BA5" s="597"/>
      <c r="BB5" s="597"/>
      <c r="BC5" s="597"/>
      <c r="BD5" s="597"/>
      <c r="BE5" s="597"/>
      <c r="BF5" s="598"/>
      <c r="BG5" s="610">
        <v>3469996</v>
      </c>
      <c r="BH5" s="611"/>
      <c r="BI5" s="611"/>
      <c r="BJ5" s="611"/>
      <c r="BK5" s="611"/>
      <c r="BL5" s="611"/>
      <c r="BM5" s="611"/>
      <c r="BN5" s="612"/>
      <c r="BO5" s="613">
        <v>100</v>
      </c>
      <c r="BP5" s="613"/>
      <c r="BQ5" s="613"/>
      <c r="BR5" s="613"/>
      <c r="BS5" s="614">
        <v>193852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127590</v>
      </c>
      <c r="S6" s="611"/>
      <c r="T6" s="611"/>
      <c r="U6" s="611"/>
      <c r="V6" s="611"/>
      <c r="W6" s="611"/>
      <c r="X6" s="611"/>
      <c r="Y6" s="612"/>
      <c r="Z6" s="613">
        <v>0.8</v>
      </c>
      <c r="AA6" s="613"/>
      <c r="AB6" s="613"/>
      <c r="AC6" s="613"/>
      <c r="AD6" s="614">
        <v>127590</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3469996</v>
      </c>
      <c r="BH6" s="611"/>
      <c r="BI6" s="611"/>
      <c r="BJ6" s="611"/>
      <c r="BK6" s="611"/>
      <c r="BL6" s="611"/>
      <c r="BM6" s="611"/>
      <c r="BN6" s="612"/>
      <c r="BO6" s="613">
        <v>100</v>
      </c>
      <c r="BP6" s="613"/>
      <c r="BQ6" s="613"/>
      <c r="BR6" s="613"/>
      <c r="BS6" s="614">
        <v>193852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129763</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129759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928</v>
      </c>
      <c r="S7" s="611"/>
      <c r="T7" s="611"/>
      <c r="U7" s="611"/>
      <c r="V7" s="611"/>
      <c r="W7" s="611"/>
      <c r="X7" s="611"/>
      <c r="Y7" s="612"/>
      <c r="Z7" s="613">
        <v>0</v>
      </c>
      <c r="AA7" s="613"/>
      <c r="AB7" s="613"/>
      <c r="AC7" s="613"/>
      <c r="AD7" s="614">
        <v>928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1176679</v>
      </c>
      <c r="BH7" s="611"/>
      <c r="BI7" s="611"/>
      <c r="BJ7" s="611"/>
      <c r="BK7" s="611"/>
      <c r="BL7" s="611"/>
      <c r="BM7" s="611"/>
      <c r="BN7" s="612"/>
      <c r="BO7" s="613">
        <v>33.9</v>
      </c>
      <c r="BP7" s="613"/>
      <c r="BQ7" s="613"/>
      <c r="BR7" s="613"/>
      <c r="BS7" s="614">
        <v>63216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2331149</v>
      </c>
      <c r="CS7" s="611"/>
      <c r="CT7" s="611"/>
      <c r="CU7" s="611"/>
      <c r="CV7" s="611"/>
      <c r="CW7" s="611"/>
      <c r="CX7" s="611"/>
      <c r="CY7" s="612"/>
      <c r="CZ7" s="613">
        <v>15.8</v>
      </c>
      <c r="DA7" s="613"/>
      <c r="DB7" s="613"/>
      <c r="DC7" s="613"/>
      <c r="DD7" s="619">
        <v>23692</v>
      </c>
      <c r="DE7" s="611"/>
      <c r="DF7" s="611"/>
      <c r="DG7" s="611"/>
      <c r="DH7" s="611"/>
      <c r="DI7" s="611"/>
      <c r="DJ7" s="611"/>
      <c r="DK7" s="611"/>
      <c r="DL7" s="611"/>
      <c r="DM7" s="611"/>
      <c r="DN7" s="611"/>
      <c r="DO7" s="611"/>
      <c r="DP7" s="612"/>
      <c r="DQ7" s="619">
        <v>1733601</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19132</v>
      </c>
      <c r="S8" s="611"/>
      <c r="T8" s="611"/>
      <c r="U8" s="611"/>
      <c r="V8" s="611"/>
      <c r="W8" s="611"/>
      <c r="X8" s="611"/>
      <c r="Y8" s="612"/>
      <c r="Z8" s="613">
        <v>0.1</v>
      </c>
      <c r="AA8" s="613"/>
      <c r="AB8" s="613"/>
      <c r="AC8" s="613"/>
      <c r="AD8" s="614">
        <v>19132</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36113</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5906960</v>
      </c>
      <c r="CS8" s="611"/>
      <c r="CT8" s="611"/>
      <c r="CU8" s="611"/>
      <c r="CV8" s="611"/>
      <c r="CW8" s="611"/>
      <c r="CX8" s="611"/>
      <c r="CY8" s="612"/>
      <c r="CZ8" s="613">
        <v>40.1</v>
      </c>
      <c r="DA8" s="613"/>
      <c r="DB8" s="613"/>
      <c r="DC8" s="613"/>
      <c r="DD8" s="619">
        <v>163238</v>
      </c>
      <c r="DE8" s="611"/>
      <c r="DF8" s="611"/>
      <c r="DG8" s="611"/>
      <c r="DH8" s="611"/>
      <c r="DI8" s="611"/>
      <c r="DJ8" s="611"/>
      <c r="DK8" s="611"/>
      <c r="DL8" s="611"/>
      <c r="DM8" s="611"/>
      <c r="DN8" s="611"/>
      <c r="DO8" s="611"/>
      <c r="DP8" s="612"/>
      <c r="DQ8" s="619">
        <v>2949842</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26836</v>
      </c>
      <c r="S9" s="611"/>
      <c r="T9" s="611"/>
      <c r="U9" s="611"/>
      <c r="V9" s="611"/>
      <c r="W9" s="611"/>
      <c r="X9" s="611"/>
      <c r="Y9" s="612"/>
      <c r="Z9" s="613">
        <v>0.2</v>
      </c>
      <c r="AA9" s="613"/>
      <c r="AB9" s="613"/>
      <c r="AC9" s="613"/>
      <c r="AD9" s="614">
        <v>26836</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885658</v>
      </c>
      <c r="BH9" s="611"/>
      <c r="BI9" s="611"/>
      <c r="BJ9" s="611"/>
      <c r="BK9" s="611"/>
      <c r="BL9" s="611"/>
      <c r="BM9" s="611"/>
      <c r="BN9" s="612"/>
      <c r="BO9" s="613">
        <v>25.5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1141121</v>
      </c>
      <c r="CS9" s="611"/>
      <c r="CT9" s="611"/>
      <c r="CU9" s="611"/>
      <c r="CV9" s="611"/>
      <c r="CW9" s="611"/>
      <c r="CX9" s="611"/>
      <c r="CY9" s="612"/>
      <c r="CZ9" s="613">
        <v>7.7</v>
      </c>
      <c r="DA9" s="613"/>
      <c r="DB9" s="613"/>
      <c r="DC9" s="613"/>
      <c r="DD9" s="619">
        <v>12860</v>
      </c>
      <c r="DE9" s="611"/>
      <c r="DF9" s="611"/>
      <c r="DG9" s="611"/>
      <c r="DH9" s="611"/>
      <c r="DI9" s="611"/>
      <c r="DJ9" s="611"/>
      <c r="DK9" s="611"/>
      <c r="DL9" s="611"/>
      <c r="DM9" s="611"/>
      <c r="DN9" s="611"/>
      <c r="DO9" s="611"/>
      <c r="DP9" s="612"/>
      <c r="DQ9" s="619">
        <v>884665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79977</v>
      </c>
      <c r="BH10" s="611"/>
      <c r="BI10" s="611"/>
      <c r="BJ10" s="611"/>
      <c r="BK10" s="611"/>
      <c r="BL10" s="611"/>
      <c r="BM10" s="611"/>
      <c r="BN10" s="612"/>
      <c r="BO10" s="613">
        <v>2.2999999999999998</v>
      </c>
      <c r="BP10" s="613"/>
      <c r="BQ10" s="613"/>
      <c r="BR10" s="613"/>
      <c r="BS10" s="614">
        <v>13271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7261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5755</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627397</v>
      </c>
      <c r="S11" s="611"/>
      <c r="T11" s="611"/>
      <c r="U11" s="611"/>
      <c r="V11" s="611"/>
      <c r="W11" s="611"/>
      <c r="X11" s="611"/>
      <c r="Y11" s="612"/>
      <c r="Z11" s="615">
        <v>4.0999999999999996</v>
      </c>
      <c r="AA11" s="616"/>
      <c r="AB11" s="616"/>
      <c r="AC11" s="622"/>
      <c r="AD11" s="619">
        <v>627397</v>
      </c>
      <c r="AE11" s="611"/>
      <c r="AF11" s="611"/>
      <c r="AG11" s="611"/>
      <c r="AH11" s="611"/>
      <c r="AI11" s="611"/>
      <c r="AJ11" s="611"/>
      <c r="AK11" s="612"/>
      <c r="AL11" s="615">
        <v>8.1999999999999993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174931</v>
      </c>
      <c r="BH11" s="611"/>
      <c r="BI11" s="611"/>
      <c r="BJ11" s="611"/>
      <c r="BK11" s="611"/>
      <c r="BL11" s="611"/>
      <c r="BM11" s="611"/>
      <c r="BN11" s="612"/>
      <c r="BO11" s="613">
        <v>5</v>
      </c>
      <c r="BP11" s="613"/>
      <c r="BQ11" s="613"/>
      <c r="BR11" s="613"/>
      <c r="BS11" s="614">
        <v>49945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582005</v>
      </c>
      <c r="CS11" s="611"/>
      <c r="CT11" s="611"/>
      <c r="CU11" s="611"/>
      <c r="CV11" s="611"/>
      <c r="CW11" s="611"/>
      <c r="CX11" s="611"/>
      <c r="CY11" s="612"/>
      <c r="CZ11" s="613">
        <v>3.9</v>
      </c>
      <c r="DA11" s="613"/>
      <c r="DB11" s="613"/>
      <c r="DC11" s="613"/>
      <c r="DD11" s="619">
        <v>231711</v>
      </c>
      <c r="DE11" s="611"/>
      <c r="DF11" s="611"/>
      <c r="DG11" s="611"/>
      <c r="DH11" s="611"/>
      <c r="DI11" s="611"/>
      <c r="DJ11" s="611"/>
      <c r="DK11" s="611"/>
      <c r="DL11" s="611"/>
      <c r="DM11" s="611"/>
      <c r="DN11" s="611"/>
      <c r="DO11" s="611"/>
      <c r="DP11" s="612"/>
      <c r="DQ11" s="619">
        <v>280627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2000261</v>
      </c>
      <c r="BH12" s="611"/>
      <c r="BI12" s="611"/>
      <c r="BJ12" s="611"/>
      <c r="BK12" s="611"/>
      <c r="BL12" s="611"/>
      <c r="BM12" s="611"/>
      <c r="BN12" s="612"/>
      <c r="BO12" s="613">
        <v>57.6</v>
      </c>
      <c r="BP12" s="613"/>
      <c r="BQ12" s="613"/>
      <c r="BR12" s="613"/>
      <c r="BS12" s="614">
        <v>130636</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322503</v>
      </c>
      <c r="CS12" s="611"/>
      <c r="CT12" s="611"/>
      <c r="CU12" s="611"/>
      <c r="CV12" s="611"/>
      <c r="CW12" s="611"/>
      <c r="CX12" s="611"/>
      <c r="CY12" s="612"/>
      <c r="CZ12" s="613">
        <v>2.2000000000000002</v>
      </c>
      <c r="DA12" s="613"/>
      <c r="DB12" s="613"/>
      <c r="DC12" s="613"/>
      <c r="DD12" s="619">
        <v>12518</v>
      </c>
      <c r="DE12" s="611"/>
      <c r="DF12" s="611"/>
      <c r="DG12" s="611"/>
      <c r="DH12" s="611"/>
      <c r="DI12" s="611"/>
      <c r="DJ12" s="611"/>
      <c r="DK12" s="611"/>
      <c r="DL12" s="611"/>
      <c r="DM12" s="611"/>
      <c r="DN12" s="611"/>
      <c r="DO12" s="611"/>
      <c r="DP12" s="612"/>
      <c r="DQ12" s="619">
        <v>249330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1982653</v>
      </c>
      <c r="BH13" s="611"/>
      <c r="BI13" s="611"/>
      <c r="BJ13" s="611"/>
      <c r="BK13" s="611"/>
      <c r="BL13" s="611"/>
      <c r="BM13" s="611"/>
      <c r="BN13" s="612"/>
      <c r="BO13" s="613">
        <v>57.1</v>
      </c>
      <c r="BP13" s="613"/>
      <c r="BQ13" s="613"/>
      <c r="BR13" s="613"/>
      <c r="BS13" s="614">
        <v>130636</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765197</v>
      </c>
      <c r="CS13" s="611"/>
      <c r="CT13" s="611"/>
      <c r="CU13" s="611"/>
      <c r="CV13" s="611"/>
      <c r="CW13" s="611"/>
      <c r="CX13" s="611"/>
      <c r="CY13" s="612"/>
      <c r="CZ13" s="613">
        <v>5.2</v>
      </c>
      <c r="DA13" s="613"/>
      <c r="DB13" s="613"/>
      <c r="DC13" s="613"/>
      <c r="DD13" s="619">
        <v>266695</v>
      </c>
      <c r="DE13" s="611"/>
      <c r="DF13" s="611"/>
      <c r="DG13" s="611"/>
      <c r="DH13" s="611"/>
      <c r="DI13" s="611"/>
      <c r="DJ13" s="611"/>
      <c r="DK13" s="611"/>
      <c r="DL13" s="611"/>
      <c r="DM13" s="611"/>
      <c r="DN13" s="611"/>
      <c r="DO13" s="611"/>
      <c r="DP13" s="612"/>
      <c r="DQ13" s="619">
        <v>519570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106882</v>
      </c>
      <c r="BH14" s="611"/>
      <c r="BI14" s="611"/>
      <c r="BJ14" s="611"/>
      <c r="BK14" s="611"/>
      <c r="BL14" s="611"/>
      <c r="BM14" s="611"/>
      <c r="BN14" s="612"/>
      <c r="BO14" s="613">
        <v>3.1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456478</v>
      </c>
      <c r="CS14" s="611"/>
      <c r="CT14" s="611"/>
      <c r="CU14" s="611"/>
      <c r="CV14" s="611"/>
      <c r="CW14" s="611"/>
      <c r="CX14" s="611"/>
      <c r="CY14" s="612"/>
      <c r="CZ14" s="613">
        <v>3.1</v>
      </c>
      <c r="DA14" s="613"/>
      <c r="DB14" s="613"/>
      <c r="DC14" s="613"/>
      <c r="DD14" s="619">
        <v>99</v>
      </c>
      <c r="DE14" s="611"/>
      <c r="DF14" s="611"/>
      <c r="DG14" s="611"/>
      <c r="DH14" s="611"/>
      <c r="DI14" s="611"/>
      <c r="DJ14" s="611"/>
      <c r="DK14" s="611"/>
      <c r="DL14" s="611"/>
      <c r="DM14" s="611"/>
      <c r="DN14" s="611"/>
      <c r="DO14" s="611"/>
      <c r="DP14" s="612"/>
      <c r="DQ14" s="619">
        <v>454160</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21028</v>
      </c>
      <c r="S15" s="611"/>
      <c r="T15" s="611"/>
      <c r="U15" s="611"/>
      <c r="V15" s="611"/>
      <c r="W15" s="611"/>
      <c r="X15" s="611"/>
      <c r="Y15" s="612"/>
      <c r="Z15" s="613">
        <v>0.1</v>
      </c>
      <c r="AA15" s="613"/>
      <c r="AB15" s="613"/>
      <c r="AC15" s="613"/>
      <c r="AD15" s="614">
        <v>21028</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186174</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2053187</v>
      </c>
      <c r="CS15" s="611"/>
      <c r="CT15" s="611"/>
      <c r="CU15" s="611"/>
      <c r="CV15" s="611"/>
      <c r="CW15" s="611"/>
      <c r="CX15" s="611"/>
      <c r="CY15" s="612"/>
      <c r="CZ15" s="613">
        <v>13.9</v>
      </c>
      <c r="DA15" s="613"/>
      <c r="DB15" s="613"/>
      <c r="DC15" s="613"/>
      <c r="DD15" s="619">
        <v>605465</v>
      </c>
      <c r="DE15" s="611"/>
      <c r="DF15" s="611"/>
      <c r="DG15" s="611"/>
      <c r="DH15" s="611"/>
      <c r="DI15" s="611"/>
      <c r="DJ15" s="611"/>
      <c r="DK15" s="611"/>
      <c r="DL15" s="611"/>
      <c r="DM15" s="611"/>
      <c r="DN15" s="611"/>
      <c r="DO15" s="611"/>
      <c r="DP15" s="612"/>
      <c r="DQ15" s="619">
        <v>1474002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69994</v>
      </c>
      <c r="S16" s="611"/>
      <c r="T16" s="611"/>
      <c r="U16" s="611"/>
      <c r="V16" s="611"/>
      <c r="W16" s="611"/>
      <c r="X16" s="611"/>
      <c r="Y16" s="612"/>
      <c r="Z16" s="613">
        <v>0.5</v>
      </c>
      <c r="AA16" s="613"/>
      <c r="AB16" s="613"/>
      <c r="AC16" s="613"/>
      <c r="AD16" s="614">
        <v>69994</v>
      </c>
      <c r="AE16" s="614"/>
      <c r="AF16" s="614"/>
      <c r="AG16" s="614"/>
      <c r="AH16" s="614"/>
      <c r="AI16" s="614"/>
      <c r="AJ16" s="614"/>
      <c r="AK16" s="614"/>
      <c r="AL16" s="615">
        <v>0.9</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16894</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3850</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118568</v>
      </c>
      <c r="S17" s="611"/>
      <c r="T17" s="611"/>
      <c r="U17" s="611"/>
      <c r="V17" s="611"/>
      <c r="W17" s="611"/>
      <c r="X17" s="611"/>
      <c r="Y17" s="612"/>
      <c r="Z17" s="613">
        <v>0.8</v>
      </c>
      <c r="AA17" s="613"/>
      <c r="AB17" s="613"/>
      <c r="AC17" s="613"/>
      <c r="AD17" s="614">
        <v>118568</v>
      </c>
      <c r="AE17" s="614"/>
      <c r="AF17" s="614"/>
      <c r="AG17" s="614"/>
      <c r="AH17" s="614"/>
      <c r="AI17" s="614"/>
      <c r="AJ17" s="614"/>
      <c r="AK17" s="614"/>
      <c r="AL17" s="615">
        <v>1.6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1029260</v>
      </c>
      <c r="CS17" s="611"/>
      <c r="CT17" s="611"/>
      <c r="CU17" s="611"/>
      <c r="CV17" s="611"/>
      <c r="CW17" s="611"/>
      <c r="CX17" s="611"/>
      <c r="CY17" s="612"/>
      <c r="CZ17" s="613">
        <v>7</v>
      </c>
      <c r="DA17" s="613"/>
      <c r="DB17" s="613"/>
      <c r="DC17" s="613"/>
      <c r="DD17" s="619" t="s">
        <v>122</v>
      </c>
      <c r="DE17" s="611"/>
      <c r="DF17" s="611"/>
      <c r="DG17" s="611"/>
      <c r="DH17" s="611"/>
      <c r="DI17" s="611"/>
      <c r="DJ17" s="611"/>
      <c r="DK17" s="611"/>
      <c r="DL17" s="611"/>
      <c r="DM17" s="611"/>
      <c r="DN17" s="611"/>
      <c r="DO17" s="611"/>
      <c r="DP17" s="612"/>
      <c r="DQ17" s="619">
        <v>990729</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19955</v>
      </c>
      <c r="S18" s="611"/>
      <c r="T18" s="611"/>
      <c r="U18" s="611"/>
      <c r="V18" s="611"/>
      <c r="W18" s="611"/>
      <c r="X18" s="611"/>
      <c r="Y18" s="612"/>
      <c r="Z18" s="613">
        <v>0.1</v>
      </c>
      <c r="AA18" s="613"/>
      <c r="AB18" s="613"/>
      <c r="AC18" s="613"/>
      <c r="AD18" s="614">
        <v>19955</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94337</v>
      </c>
      <c r="S19" s="611"/>
      <c r="T19" s="611"/>
      <c r="U19" s="611"/>
      <c r="V19" s="611"/>
      <c r="W19" s="611"/>
      <c r="X19" s="611"/>
      <c r="Y19" s="612"/>
      <c r="Z19" s="613">
        <v>0.6</v>
      </c>
      <c r="AA19" s="613"/>
      <c r="AB19" s="613"/>
      <c r="AC19" s="613"/>
      <c r="AD19" s="614">
        <v>94337</v>
      </c>
      <c r="AE19" s="614"/>
      <c r="AF19" s="614"/>
      <c r="AG19" s="614"/>
      <c r="AH19" s="614"/>
      <c r="AI19" s="614"/>
      <c r="AJ19" s="614"/>
      <c r="AK19" s="614"/>
      <c r="AL19" s="615">
        <v>1.2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4276</v>
      </c>
      <c r="S20" s="611"/>
      <c r="T20" s="611"/>
      <c r="U20" s="611"/>
      <c r="V20" s="611"/>
      <c r="W20" s="611"/>
      <c r="X20" s="611"/>
      <c r="Y20" s="612"/>
      <c r="Z20" s="613">
        <v>0</v>
      </c>
      <c r="AA20" s="613"/>
      <c r="AB20" s="613"/>
      <c r="AC20" s="613"/>
      <c r="AD20" s="614">
        <v>4276</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14741778</v>
      </c>
      <c r="CS20" s="611"/>
      <c r="CT20" s="611"/>
      <c r="CU20" s="611"/>
      <c r="CV20" s="611"/>
      <c r="CW20" s="611"/>
      <c r="CX20" s="611"/>
      <c r="CY20" s="612"/>
      <c r="CZ20" s="613">
        <v>100</v>
      </c>
      <c r="DA20" s="613"/>
      <c r="DB20" s="613"/>
      <c r="DC20" s="613"/>
      <c r="DD20" s="619">
        <v>1316278</v>
      </c>
      <c r="DE20" s="611"/>
      <c r="DF20" s="611"/>
      <c r="DG20" s="611"/>
      <c r="DH20" s="611"/>
      <c r="DI20" s="611"/>
      <c r="DJ20" s="611"/>
      <c r="DK20" s="611"/>
      <c r="DL20" s="611"/>
      <c r="DM20" s="611"/>
      <c r="DN20" s="611"/>
      <c r="DO20" s="611"/>
      <c r="DP20" s="612"/>
      <c r="DQ20" s="619">
        <v>9675890</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3784964</v>
      </c>
      <c r="S21" s="611"/>
      <c r="T21" s="611"/>
      <c r="U21" s="611"/>
      <c r="V21" s="611"/>
      <c r="W21" s="611"/>
      <c r="X21" s="611"/>
      <c r="Y21" s="612"/>
      <c r="Z21" s="613">
        <v>24.7</v>
      </c>
      <c r="AA21" s="613"/>
      <c r="AB21" s="613"/>
      <c r="AC21" s="613"/>
      <c r="AD21" s="614">
        <v>3117218</v>
      </c>
      <c r="AE21" s="614"/>
      <c r="AF21" s="614"/>
      <c r="AG21" s="614"/>
      <c r="AH21" s="614"/>
      <c r="AI21" s="614"/>
      <c r="AJ21" s="614"/>
      <c r="AK21" s="614"/>
      <c r="AL21" s="615">
        <v>40.799999999999997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3117218</v>
      </c>
      <c r="S22" s="611"/>
      <c r="T22" s="611"/>
      <c r="U22" s="611"/>
      <c r="V22" s="611"/>
      <c r="W22" s="611"/>
      <c r="X22" s="611"/>
      <c r="Y22" s="612"/>
      <c r="Z22" s="613">
        <v>20.399999999999999</v>
      </c>
      <c r="AA22" s="613"/>
      <c r="AB22" s="613"/>
      <c r="AC22" s="613"/>
      <c r="AD22" s="614">
        <v>3117218</v>
      </c>
      <c r="AE22" s="614"/>
      <c r="AF22" s="614"/>
      <c r="AG22" s="614"/>
      <c r="AH22" s="614"/>
      <c r="AI22" s="614"/>
      <c r="AJ22" s="614"/>
      <c r="AK22" s="614"/>
      <c r="AL22" s="615">
        <v>40.799999999999997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667746</v>
      </c>
      <c r="S23" s="611"/>
      <c r="T23" s="611"/>
      <c r="U23" s="611"/>
      <c r="V23" s="611"/>
      <c r="W23" s="611"/>
      <c r="X23" s="611"/>
      <c r="Y23" s="612"/>
      <c r="Z23" s="613">
        <v>4.4000000000000004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7134358</v>
      </c>
      <c r="CS24" s="600"/>
      <c r="CT24" s="600"/>
      <c r="CU24" s="600"/>
      <c r="CV24" s="600"/>
      <c r="CW24" s="600"/>
      <c r="CX24" s="600"/>
      <c r="CY24" s="601"/>
      <c r="CZ24" s="604">
        <v>48.4</v>
      </c>
      <c r="DA24" s="605"/>
      <c r="DB24" s="605"/>
      <c r="DC24" s="621"/>
      <c r="DD24" s="645">
        <v>4343797</v>
      </c>
      <c r="DE24" s="600"/>
      <c r="DF24" s="600"/>
      <c r="DG24" s="600"/>
      <c r="DH24" s="600"/>
      <c r="DI24" s="600"/>
      <c r="DJ24" s="600"/>
      <c r="DK24" s="601"/>
      <c r="DL24" s="645">
        <v>3971576</v>
      </c>
      <c r="DM24" s="600"/>
      <c r="DN24" s="600"/>
      <c r="DO24" s="600"/>
      <c r="DP24" s="600"/>
      <c r="DQ24" s="600"/>
      <c r="DR24" s="600"/>
      <c r="DS24" s="600"/>
      <c r="DT24" s="600"/>
      <c r="DU24" s="600"/>
      <c r="DV24" s="601"/>
      <c r="DW24" s="604">
        <v>51.8</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8266433</v>
      </c>
      <c r="S25" s="611"/>
      <c r="T25" s="611"/>
      <c r="U25" s="611"/>
      <c r="V25" s="611"/>
      <c r="W25" s="611"/>
      <c r="X25" s="611"/>
      <c r="Y25" s="612"/>
      <c r="Z25" s="613">
        <v>54</v>
      </c>
      <c r="AA25" s="613"/>
      <c r="AB25" s="613"/>
      <c r="AC25" s="613"/>
      <c r="AD25" s="614">
        <v>7598687</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2420337</v>
      </c>
      <c r="CS25" s="642"/>
      <c r="CT25" s="642"/>
      <c r="CU25" s="642"/>
      <c r="CV25" s="642"/>
      <c r="CW25" s="642"/>
      <c r="CX25" s="642"/>
      <c r="CY25" s="643"/>
      <c r="CZ25" s="615">
        <v>16.399999999999999</v>
      </c>
      <c r="DA25" s="640"/>
      <c r="DB25" s="640"/>
      <c r="DC25" s="644"/>
      <c r="DD25" s="619">
        <v>2035272</v>
      </c>
      <c r="DE25" s="642"/>
      <c r="DF25" s="642"/>
      <c r="DG25" s="642"/>
      <c r="DH25" s="642"/>
      <c r="DI25" s="642"/>
      <c r="DJ25" s="642"/>
      <c r="DK25" s="643"/>
      <c r="DL25" s="619">
        <v>2009481</v>
      </c>
      <c r="DM25" s="642"/>
      <c r="DN25" s="642"/>
      <c r="DO25" s="642"/>
      <c r="DP25" s="642"/>
      <c r="DQ25" s="642"/>
      <c r="DR25" s="642"/>
      <c r="DS25" s="642"/>
      <c r="DT25" s="642"/>
      <c r="DU25" s="642"/>
      <c r="DV25" s="643"/>
      <c r="DW25" s="615">
        <v>26.2</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2509</v>
      </c>
      <c r="S26" s="611"/>
      <c r="T26" s="611"/>
      <c r="U26" s="611"/>
      <c r="V26" s="611"/>
      <c r="W26" s="611"/>
      <c r="X26" s="611"/>
      <c r="Y26" s="612"/>
      <c r="Z26" s="613">
        <v>0</v>
      </c>
      <c r="AA26" s="613"/>
      <c r="AB26" s="613"/>
      <c r="AC26" s="613"/>
      <c r="AD26" s="614">
        <v>2509</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1267857</v>
      </c>
      <c r="CS26" s="611"/>
      <c r="CT26" s="611"/>
      <c r="CU26" s="611"/>
      <c r="CV26" s="611"/>
      <c r="CW26" s="611"/>
      <c r="CX26" s="611"/>
      <c r="CY26" s="612"/>
      <c r="CZ26" s="615">
        <v>8.6</v>
      </c>
      <c r="DA26" s="640"/>
      <c r="DB26" s="640"/>
      <c r="DC26" s="644"/>
      <c r="DD26" s="619">
        <v>1132566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75535</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3469996</v>
      </c>
      <c r="BH27" s="611"/>
      <c r="BI27" s="611"/>
      <c r="BJ27" s="611"/>
      <c r="BK27" s="611"/>
      <c r="BL27" s="611"/>
      <c r="BM27" s="611"/>
      <c r="BN27" s="612"/>
      <c r="BO27" s="613">
        <v>100</v>
      </c>
      <c r="BP27" s="613"/>
      <c r="BQ27" s="613"/>
      <c r="BR27" s="613"/>
      <c r="BS27" s="614">
        <v>193852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3684761</v>
      </c>
      <c r="CS27" s="642"/>
      <c r="CT27" s="642"/>
      <c r="CU27" s="642"/>
      <c r="CV27" s="642"/>
      <c r="CW27" s="642"/>
      <c r="CX27" s="642"/>
      <c r="CY27" s="643"/>
      <c r="CZ27" s="615">
        <v>25</v>
      </c>
      <c r="DA27" s="640"/>
      <c r="DB27" s="640"/>
      <c r="DC27" s="644"/>
      <c r="DD27" s="619">
        <v>1317796</v>
      </c>
      <c r="DE27" s="642"/>
      <c r="DF27" s="642"/>
      <c r="DG27" s="642"/>
      <c r="DH27" s="642"/>
      <c r="DI27" s="642"/>
      <c r="DJ27" s="642"/>
      <c r="DK27" s="643"/>
      <c r="DL27" s="619">
        <v>971366</v>
      </c>
      <c r="DM27" s="642"/>
      <c r="DN27" s="642"/>
      <c r="DO27" s="642"/>
      <c r="DP27" s="642"/>
      <c r="DQ27" s="642"/>
      <c r="DR27" s="642"/>
      <c r="DS27" s="642"/>
      <c r="DT27" s="642"/>
      <c r="DU27" s="642"/>
      <c r="DV27" s="643"/>
      <c r="DW27" s="615">
        <v>12.7</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155904</v>
      </c>
      <c r="S28" s="611"/>
      <c r="T28" s="611"/>
      <c r="U28" s="611"/>
      <c r="V28" s="611"/>
      <c r="W28" s="611"/>
      <c r="X28" s="611"/>
      <c r="Y28" s="612"/>
      <c r="Z28" s="613">
        <v>1</v>
      </c>
      <c r="AA28" s="613"/>
      <c r="AB28" s="613"/>
      <c r="AC28" s="613"/>
      <c r="AD28" s="614">
        <v>5422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1029260</v>
      </c>
      <c r="CS28" s="611"/>
      <c r="CT28" s="611"/>
      <c r="CU28" s="611"/>
      <c r="CV28" s="611"/>
      <c r="CW28" s="611"/>
      <c r="CX28" s="611"/>
      <c r="CY28" s="612"/>
      <c r="CZ28" s="615">
        <v>7</v>
      </c>
      <c r="DA28" s="640"/>
      <c r="DB28" s="640"/>
      <c r="DC28" s="644"/>
      <c r="DD28" s="619">
        <v>990729</v>
      </c>
      <c r="DE28" s="611"/>
      <c r="DF28" s="611"/>
      <c r="DG28" s="611"/>
      <c r="DH28" s="611"/>
      <c r="DI28" s="611"/>
      <c r="DJ28" s="611"/>
      <c r="DK28" s="612"/>
      <c r="DL28" s="619">
        <v>990729</v>
      </c>
      <c r="DM28" s="611"/>
      <c r="DN28" s="611"/>
      <c r="DO28" s="611"/>
      <c r="DP28" s="611"/>
      <c r="DQ28" s="611"/>
      <c r="DR28" s="611"/>
      <c r="DS28" s="611"/>
      <c r="DT28" s="611"/>
      <c r="DU28" s="611"/>
      <c r="DV28" s="612"/>
      <c r="DW28" s="615">
        <v>12.9</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13448</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1029260</v>
      </c>
      <c r="CS29" s="642"/>
      <c r="CT29" s="642"/>
      <c r="CU29" s="642"/>
      <c r="CV29" s="642"/>
      <c r="CW29" s="642"/>
      <c r="CX29" s="642"/>
      <c r="CY29" s="643"/>
      <c r="CZ29" s="615">
        <v>7</v>
      </c>
      <c r="DA29" s="640"/>
      <c r="DB29" s="640"/>
      <c r="DC29" s="644"/>
      <c r="DD29" s="619">
        <v>990729</v>
      </c>
      <c r="DE29" s="642"/>
      <c r="DF29" s="642"/>
      <c r="DG29" s="642"/>
      <c r="DH29" s="642"/>
      <c r="DI29" s="642"/>
      <c r="DJ29" s="642"/>
      <c r="DK29" s="643"/>
      <c r="DL29" s="619">
        <v>990729</v>
      </c>
      <c r="DM29" s="642"/>
      <c r="DN29" s="642"/>
      <c r="DO29" s="642"/>
      <c r="DP29" s="642"/>
      <c r="DQ29" s="642"/>
      <c r="DR29" s="642"/>
      <c r="DS29" s="642"/>
      <c r="DT29" s="642"/>
      <c r="DU29" s="642"/>
      <c r="DV29" s="643"/>
      <c r="DW29" s="615">
        <v>12.9</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2805087</v>
      </c>
      <c r="S30" s="611"/>
      <c r="T30" s="611"/>
      <c r="U30" s="611"/>
      <c r="V30" s="611"/>
      <c r="W30" s="611"/>
      <c r="X30" s="611"/>
      <c r="Y30" s="612"/>
      <c r="Z30" s="613">
        <v>18.3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997537</v>
      </c>
      <c r="CS30" s="611"/>
      <c r="CT30" s="611"/>
      <c r="CU30" s="611"/>
      <c r="CV30" s="611"/>
      <c r="CW30" s="611"/>
      <c r="CX30" s="611"/>
      <c r="CY30" s="612"/>
      <c r="CZ30" s="615">
        <v>6.8</v>
      </c>
      <c r="DA30" s="640"/>
      <c r="DB30" s="640"/>
      <c r="DC30" s="644"/>
      <c r="DD30" s="619">
        <v>959007</v>
      </c>
      <c r="DE30" s="611"/>
      <c r="DF30" s="611"/>
      <c r="DG30" s="611"/>
      <c r="DH30" s="611"/>
      <c r="DI30" s="611"/>
      <c r="DJ30" s="611"/>
      <c r="DK30" s="612"/>
      <c r="DL30" s="619">
        <v>959007</v>
      </c>
      <c r="DM30" s="611"/>
      <c r="DN30" s="611"/>
      <c r="DO30" s="611"/>
      <c r="DP30" s="611"/>
      <c r="DQ30" s="611"/>
      <c r="DR30" s="611"/>
      <c r="DS30" s="611"/>
      <c r="DT30" s="611"/>
      <c r="DU30" s="611"/>
      <c r="DV30" s="612"/>
      <c r="DW30" s="615">
        <v>12.5</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98.7</v>
      </c>
      <c r="BH31" s="654"/>
      <c r="BI31" s="654"/>
      <c r="BJ31" s="654"/>
      <c r="BK31" s="654"/>
      <c r="BL31" s="654"/>
      <c r="BM31" s="605">
        <v>92.5</v>
      </c>
      <c r="BN31" s="654"/>
      <c r="BO31" s="654"/>
      <c r="BP31" s="654"/>
      <c r="BQ31" s="655"/>
      <c r="BR31" s="666">
        <v>98.4</v>
      </c>
      <c r="BS31" s="654"/>
      <c r="BT31" s="654"/>
      <c r="BU31" s="654"/>
      <c r="BV31" s="654"/>
      <c r="BW31" s="654"/>
      <c r="BX31" s="605">
        <v>92.3</v>
      </c>
      <c r="BY31" s="654"/>
      <c r="BZ31" s="654"/>
      <c r="CA31" s="654"/>
      <c r="CB31" s="655"/>
      <c r="CD31" s="648"/>
      <c r="CE31" s="649"/>
      <c r="CF31" s="607" t="s">
        <v>301</v>
      </c>
      <c r="CG31" s="608"/>
      <c r="CH31" s="608"/>
      <c r="CI31" s="608"/>
      <c r="CJ31" s="608"/>
      <c r="CK31" s="608"/>
      <c r="CL31" s="608"/>
      <c r="CM31" s="608"/>
      <c r="CN31" s="608"/>
      <c r="CO31" s="608"/>
      <c r="CP31" s="608"/>
      <c r="CQ31" s="609"/>
      <c r="CR31" s="610">
        <v>31723</v>
      </c>
      <c r="CS31" s="642"/>
      <c r="CT31" s="642"/>
      <c r="CU31" s="642"/>
      <c r="CV31" s="642"/>
      <c r="CW31" s="642"/>
      <c r="CX31" s="642"/>
      <c r="CY31" s="643"/>
      <c r="CZ31" s="615">
        <v>0.2</v>
      </c>
      <c r="DA31" s="640"/>
      <c r="DB31" s="640"/>
      <c r="DC31" s="644"/>
      <c r="DD31" s="619">
        <v>31722</v>
      </c>
      <c r="DE31" s="642"/>
      <c r="DF31" s="642"/>
      <c r="DG31" s="642"/>
      <c r="DH31" s="642"/>
      <c r="DI31" s="642"/>
      <c r="DJ31" s="642"/>
      <c r="DK31" s="643"/>
      <c r="DL31" s="619">
        <v>31722</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1174256</v>
      </c>
      <c r="S32" s="611"/>
      <c r="T32" s="611"/>
      <c r="U32" s="611"/>
      <c r="V32" s="611"/>
      <c r="W32" s="611"/>
      <c r="X32" s="611"/>
      <c r="Y32" s="612"/>
      <c r="Z32" s="613">
        <v>7.7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98.9</v>
      </c>
      <c r="BH32" s="642"/>
      <c r="BI32" s="642"/>
      <c r="BJ32" s="642"/>
      <c r="BK32" s="642"/>
      <c r="BL32" s="642"/>
      <c r="BM32" s="616">
        <v>94.4</v>
      </c>
      <c r="BN32" s="642"/>
      <c r="BO32" s="642"/>
      <c r="BP32" s="642"/>
      <c r="BQ32" s="665"/>
      <c r="BR32" s="667">
        <v>98.4</v>
      </c>
      <c r="BS32" s="642"/>
      <c r="BT32" s="642"/>
      <c r="BU32" s="642"/>
      <c r="BV32" s="642"/>
      <c r="BW32" s="642"/>
      <c r="BX32" s="616">
        <v>93.8</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58399</v>
      </c>
      <c r="S33" s="611"/>
      <c r="T33" s="611"/>
      <c r="U33" s="611"/>
      <c r="V33" s="611"/>
      <c r="W33" s="611"/>
      <c r="X33" s="611"/>
      <c r="Y33" s="612"/>
      <c r="Z33" s="613">
        <v>0.4</v>
      </c>
      <c r="AA33" s="613"/>
      <c r="AB33" s="613"/>
      <c r="AC33" s="613"/>
      <c r="AD33" s="614">
        <v>21374</v>
      </c>
      <c r="AE33" s="614"/>
      <c r="AF33" s="614"/>
      <c r="AG33" s="614"/>
      <c r="AH33" s="614"/>
      <c r="AI33" s="614"/>
      <c r="AJ33" s="614"/>
      <c r="AK33" s="614"/>
      <c r="AL33" s="615">
        <v>0.3</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98.4</v>
      </c>
      <c r="BH33" s="669"/>
      <c r="BI33" s="669"/>
      <c r="BJ33" s="669"/>
      <c r="BK33" s="669"/>
      <c r="BL33" s="669"/>
      <c r="BM33" s="670">
        <v>90.8</v>
      </c>
      <c r="BN33" s="669"/>
      <c r="BO33" s="669"/>
      <c r="BP33" s="669"/>
      <c r="BQ33" s="671"/>
      <c r="BR33" s="668">
        <v>98.3</v>
      </c>
      <c r="BS33" s="669"/>
      <c r="BT33" s="669"/>
      <c r="BU33" s="669"/>
      <c r="BV33" s="669"/>
      <c r="BW33" s="669"/>
      <c r="BX33" s="670">
        <v>90.7</v>
      </c>
      <c r="BY33" s="669"/>
      <c r="BZ33" s="669"/>
      <c r="CA33" s="669"/>
      <c r="CB33" s="671"/>
      <c r="CD33" s="607" t="s">
        <v>308</v>
      </c>
      <c r="CE33" s="608"/>
      <c r="CF33" s="608"/>
      <c r="CG33" s="608"/>
      <c r="CH33" s="608"/>
      <c r="CI33" s="608"/>
      <c r="CJ33" s="608"/>
      <c r="CK33" s="608"/>
      <c r="CL33" s="608"/>
      <c r="CM33" s="608"/>
      <c r="CN33" s="608"/>
      <c r="CO33" s="608"/>
      <c r="CP33" s="608"/>
      <c r="CQ33" s="609"/>
      <c r="CR33" s="610">
        <v>6274248</v>
      </c>
      <c r="CS33" s="642"/>
      <c r="CT33" s="642"/>
      <c r="CU33" s="642"/>
      <c r="CV33" s="642"/>
      <c r="CW33" s="642"/>
      <c r="CX33" s="642"/>
      <c r="CY33" s="643"/>
      <c r="CZ33" s="615">
        <v>42.6</v>
      </c>
      <c r="DA33" s="640"/>
      <c r="DB33" s="640"/>
      <c r="DC33" s="644"/>
      <c r="DD33" s="619">
        <v>5010138</v>
      </c>
      <c r="DE33" s="642"/>
      <c r="DF33" s="642"/>
      <c r="DG33" s="642"/>
      <c r="DH33" s="642"/>
      <c r="DI33" s="642"/>
      <c r="DJ33" s="642"/>
      <c r="DK33" s="643"/>
      <c r="DL33" s="619">
        <v>3339364</v>
      </c>
      <c r="DM33" s="642"/>
      <c r="DN33" s="642"/>
      <c r="DO33" s="642"/>
      <c r="DP33" s="642"/>
      <c r="DQ33" s="642"/>
      <c r="DR33" s="642"/>
      <c r="DS33" s="642"/>
      <c r="DT33" s="642"/>
      <c r="DU33" s="642"/>
      <c r="DV33" s="643"/>
      <c r="DW33" s="615">
        <v>43.5</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561472</v>
      </c>
      <c r="S34" s="611"/>
      <c r="T34" s="611"/>
      <c r="U34" s="611"/>
      <c r="V34" s="611"/>
      <c r="W34" s="611"/>
      <c r="X34" s="611"/>
      <c r="Y34" s="612"/>
      <c r="Z34" s="613">
        <v>3.7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2074589</v>
      </c>
      <c r="CS34" s="611"/>
      <c r="CT34" s="611"/>
      <c r="CU34" s="611"/>
      <c r="CV34" s="611"/>
      <c r="CW34" s="611"/>
      <c r="CX34" s="611"/>
      <c r="CY34" s="612"/>
      <c r="CZ34" s="615">
        <v>14.1</v>
      </c>
      <c r="DA34" s="640"/>
      <c r="DB34" s="640"/>
      <c r="DC34" s="644"/>
      <c r="DD34" s="619">
        <v>1242884</v>
      </c>
      <c r="DE34" s="611"/>
      <c r="DF34" s="611"/>
      <c r="DG34" s="611"/>
      <c r="DH34" s="611"/>
      <c r="DI34" s="611"/>
      <c r="DJ34" s="611"/>
      <c r="DK34" s="612"/>
      <c r="DL34" s="619">
        <v>966589</v>
      </c>
      <c r="DM34" s="611"/>
      <c r="DN34" s="611"/>
      <c r="DO34" s="611"/>
      <c r="DP34" s="611"/>
      <c r="DQ34" s="611"/>
      <c r="DR34" s="611"/>
      <c r="DS34" s="611"/>
      <c r="DT34" s="611"/>
      <c r="DU34" s="611"/>
      <c r="DV34" s="612"/>
      <c r="DW34" s="615">
        <v>12.6</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1128813</v>
      </c>
      <c r="S35" s="611"/>
      <c r="T35" s="611"/>
      <c r="U35" s="611"/>
      <c r="V35" s="611"/>
      <c r="W35" s="611"/>
      <c r="X35" s="611"/>
      <c r="Y35" s="612"/>
      <c r="Z35" s="613">
        <v>7.4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83520</v>
      </c>
      <c r="CS35" s="642"/>
      <c r="CT35" s="642"/>
      <c r="CU35" s="642"/>
      <c r="CV35" s="642"/>
      <c r="CW35" s="642"/>
      <c r="CX35" s="642"/>
      <c r="CY35" s="643"/>
      <c r="CZ35" s="615">
        <v>0.6</v>
      </c>
      <c r="DA35" s="640"/>
      <c r="DB35" s="640"/>
      <c r="DC35" s="644"/>
      <c r="DD35" s="619">
        <v>57786</v>
      </c>
      <c r="DE35" s="642"/>
      <c r="DF35" s="642"/>
      <c r="DG35" s="642"/>
      <c r="DH35" s="642"/>
      <c r="DI35" s="642"/>
      <c r="DJ35" s="642"/>
      <c r="DK35" s="643"/>
      <c r="DL35" s="619">
        <v>57786</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271863</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1588521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-123011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1730087</v>
      </c>
      <c r="CS36" s="611"/>
      <c r="CT36" s="611"/>
      <c r="CU36" s="611"/>
      <c r="CV36" s="611"/>
      <c r="CW36" s="611"/>
      <c r="CX36" s="611"/>
      <c r="CY36" s="612"/>
      <c r="CZ36" s="615">
        <v>11.7</v>
      </c>
      <c r="DA36" s="640"/>
      <c r="DB36" s="640"/>
      <c r="DC36" s="644"/>
      <c r="DD36" s="619">
        <v>1587642</v>
      </c>
      <c r="DE36" s="611"/>
      <c r="DF36" s="611"/>
      <c r="DG36" s="611"/>
      <c r="DH36" s="611"/>
      <c r="DI36" s="611"/>
      <c r="DJ36" s="611"/>
      <c r="DK36" s="612"/>
      <c r="DL36" s="619">
        <v>1263371</v>
      </c>
      <c r="DM36" s="611"/>
      <c r="DN36" s="611"/>
      <c r="DO36" s="611"/>
      <c r="DP36" s="611"/>
      <c r="DQ36" s="611"/>
      <c r="DR36" s="611"/>
      <c r="DS36" s="611"/>
      <c r="DT36" s="611"/>
      <c r="DU36" s="611"/>
      <c r="DV36" s="612"/>
      <c r="DW36" s="615">
        <v>16.5</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266417</v>
      </c>
      <c r="S37" s="611"/>
      <c r="T37" s="611"/>
      <c r="U37" s="611"/>
      <c r="V37" s="611"/>
      <c r="W37" s="611"/>
      <c r="X37" s="611"/>
      <c r="Y37" s="612"/>
      <c r="Z37" s="613">
        <v>1.7</v>
      </c>
      <c r="AA37" s="613"/>
      <c r="AB37" s="613"/>
      <c r="AC37" s="613"/>
      <c r="AD37" s="614">
        <v>19500</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240973</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-160180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829984</v>
      </c>
      <c r="CS37" s="642"/>
      <c r="CT37" s="642"/>
      <c r="CU37" s="642"/>
      <c r="CV37" s="642"/>
      <c r="CW37" s="642"/>
      <c r="CX37" s="642"/>
      <c r="CY37" s="643"/>
      <c r="CZ37" s="615">
        <v>5.6</v>
      </c>
      <c r="DA37" s="640"/>
      <c r="DB37" s="640"/>
      <c r="DC37" s="644"/>
      <c r="DD37" s="619">
        <v>826903</v>
      </c>
      <c r="DE37" s="642"/>
      <c r="DF37" s="642"/>
      <c r="DG37" s="642"/>
      <c r="DH37" s="642"/>
      <c r="DI37" s="642"/>
      <c r="DJ37" s="642"/>
      <c r="DK37" s="643"/>
      <c r="DL37" s="619">
        <v>785141</v>
      </c>
      <c r="DM37" s="642"/>
      <c r="DN37" s="642"/>
      <c r="DO37" s="642"/>
      <c r="DP37" s="642"/>
      <c r="DQ37" s="642"/>
      <c r="DR37" s="642"/>
      <c r="DS37" s="642"/>
      <c r="DT37" s="642"/>
      <c r="DU37" s="642"/>
      <c r="DV37" s="643"/>
      <c r="DW37" s="615">
        <v>10.199999999999999</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531034</v>
      </c>
      <c r="S38" s="611"/>
      <c r="T38" s="611"/>
      <c r="U38" s="611"/>
      <c r="V38" s="611"/>
      <c r="W38" s="611"/>
      <c r="X38" s="611"/>
      <c r="Y38" s="612"/>
      <c r="Z38" s="613">
        <v>3.5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39682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3063</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1302681</v>
      </c>
      <c r="CS38" s="611"/>
      <c r="CT38" s="611"/>
      <c r="CU38" s="611"/>
      <c r="CV38" s="611"/>
      <c r="CW38" s="611"/>
      <c r="CX38" s="611"/>
      <c r="CY38" s="612"/>
      <c r="CZ38" s="615">
        <v>8.8000000000000007</v>
      </c>
      <c r="DA38" s="640"/>
      <c r="DB38" s="640"/>
      <c r="DC38" s="644"/>
      <c r="DD38" s="619">
        <v>1091112</v>
      </c>
      <c r="DE38" s="611"/>
      <c r="DF38" s="611"/>
      <c r="DG38" s="611"/>
      <c r="DH38" s="611"/>
      <c r="DI38" s="611"/>
      <c r="DJ38" s="611"/>
      <c r="DK38" s="612"/>
      <c r="DL38" s="619">
        <v>1051618</v>
      </c>
      <c r="DM38" s="611"/>
      <c r="DN38" s="611"/>
      <c r="DO38" s="611"/>
      <c r="DP38" s="611"/>
      <c r="DQ38" s="611"/>
      <c r="DR38" s="611"/>
      <c r="DS38" s="611"/>
      <c r="DT38" s="611"/>
      <c r="DU38" s="611"/>
      <c r="DV38" s="612"/>
      <c r="DW38" s="615">
        <v>13.7</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5185</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4472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1046186</v>
      </c>
      <c r="CS39" s="642"/>
      <c r="CT39" s="642"/>
      <c r="CU39" s="642"/>
      <c r="CV39" s="642"/>
      <c r="CW39" s="642"/>
      <c r="CX39" s="642"/>
      <c r="CY39" s="643"/>
      <c r="CZ39" s="615">
        <v>7.1</v>
      </c>
      <c r="DA39" s="640"/>
      <c r="DB39" s="640"/>
      <c r="DC39" s="644"/>
      <c r="DD39" s="619">
        <v>1025529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25934</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87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37185</v>
      </c>
      <c r="CS40" s="611"/>
      <c r="CT40" s="611"/>
      <c r="CU40" s="611"/>
      <c r="CV40" s="611"/>
      <c r="CW40" s="611"/>
      <c r="CX40" s="611"/>
      <c r="CY40" s="612"/>
      <c r="CZ40" s="615">
        <v>0.3</v>
      </c>
      <c r="DA40" s="640"/>
      <c r="DB40" s="640"/>
      <c r="DC40" s="644"/>
      <c r="DD40" s="619">
        <v>5185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15311170</v>
      </c>
      <c r="S41" s="683"/>
      <c r="T41" s="683"/>
      <c r="U41" s="683"/>
      <c r="V41" s="683"/>
      <c r="W41" s="683"/>
      <c r="X41" s="683"/>
      <c r="Y41" s="687"/>
      <c r="Z41" s="688">
        <v>100</v>
      </c>
      <c r="AA41" s="688"/>
      <c r="AB41" s="688"/>
      <c r="AC41" s="688"/>
      <c r="AD41" s="689">
        <v>7647492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242840</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1059841</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442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1333172</v>
      </c>
      <c r="CS42" s="642"/>
      <c r="CT42" s="642"/>
      <c r="CU42" s="642"/>
      <c r="CV42" s="642"/>
      <c r="CW42" s="642"/>
      <c r="CX42" s="642"/>
      <c r="CY42" s="643"/>
      <c r="CZ42" s="615">
        <v>9</v>
      </c>
      <c r="DA42" s="640"/>
      <c r="DB42" s="640"/>
      <c r="DC42" s="644"/>
      <c r="DD42" s="619">
        <v>321955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29539</v>
      </c>
      <c r="CS43" s="642"/>
      <c r="CT43" s="642"/>
      <c r="CU43" s="642"/>
      <c r="CV43" s="642"/>
      <c r="CW43" s="642"/>
      <c r="CX43" s="642"/>
      <c r="CY43" s="643"/>
      <c r="CZ43" s="615">
        <v>0.2</v>
      </c>
      <c r="DA43" s="640"/>
      <c r="DB43" s="640"/>
      <c r="DC43" s="644"/>
      <c r="DD43" s="619">
        <v>22749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1316278</v>
      </c>
      <c r="CS44" s="611"/>
      <c r="CT44" s="611"/>
      <c r="CU44" s="611"/>
      <c r="CV44" s="611"/>
      <c r="CW44" s="611"/>
      <c r="CX44" s="611"/>
      <c r="CY44" s="612"/>
      <c r="CZ44" s="615">
        <v>8.9</v>
      </c>
      <c r="DA44" s="616"/>
      <c r="DB44" s="616"/>
      <c r="DC44" s="622"/>
      <c r="DD44" s="619">
        <v>318105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701618</v>
      </c>
      <c r="CS45" s="642"/>
      <c r="CT45" s="642"/>
      <c r="CU45" s="642"/>
      <c r="CV45" s="642"/>
      <c r="CW45" s="642"/>
      <c r="CX45" s="642"/>
      <c r="CY45" s="643"/>
      <c r="CZ45" s="615">
        <v>4.8</v>
      </c>
      <c r="DA45" s="640"/>
      <c r="DB45" s="640"/>
      <c r="DC45" s="644"/>
      <c r="DD45" s="619">
        <v>67478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575890</v>
      </c>
      <c r="CS46" s="611"/>
      <c r="CT46" s="611"/>
      <c r="CU46" s="611"/>
      <c r="CV46" s="611"/>
      <c r="CW46" s="611"/>
      <c r="CX46" s="611"/>
      <c r="CY46" s="612"/>
      <c r="CZ46" s="615">
        <v>3.9</v>
      </c>
      <c r="DA46" s="616"/>
      <c r="DB46" s="616"/>
      <c r="DC46" s="622"/>
      <c r="DD46" s="619">
        <v>234817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16894</v>
      </c>
      <c r="CS47" s="642"/>
      <c r="CT47" s="642"/>
      <c r="CU47" s="642"/>
      <c r="CV47" s="642"/>
      <c r="CW47" s="642"/>
      <c r="CX47" s="642"/>
      <c r="CY47" s="643"/>
      <c r="CZ47" s="615">
        <v>0.1</v>
      </c>
      <c r="DA47" s="640"/>
      <c r="DB47" s="640"/>
      <c r="DC47" s="644"/>
      <c r="DD47" s="619">
        <v>3850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14741778</v>
      </c>
      <c r="CS49" s="669"/>
      <c r="CT49" s="669"/>
      <c r="CU49" s="669"/>
      <c r="CV49" s="669"/>
      <c r="CW49" s="669"/>
      <c r="CX49" s="669"/>
      <c r="CY49" s="698"/>
      <c r="CZ49" s="690">
        <v>100</v>
      </c>
      <c r="DA49" s="699"/>
      <c r="DB49" s="699"/>
      <c r="DC49" s="700"/>
      <c r="DD49" s="701">
        <v>9675890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NKdo5M55ApFMygo/yPF0Vf5MnLAQ+KpAbr3di0sBrOIClcwGsfWywOMiTkPQDCOpejBr2mUrg/PAXtTgoFViA==" saltValue="dAAiwDP3e+f2nds4mMbW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12" sqref="B12:P1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15284</v>
      </c>
      <c r="R7" s="740"/>
      <c r="S7" s="740"/>
      <c r="T7" s="740"/>
      <c r="U7" s="740"/>
      <c r="V7" s="740">
        <v>14718</v>
      </c>
      <c r="W7" s="740"/>
      <c r="X7" s="740"/>
      <c r="Y7" s="740"/>
      <c r="Z7" s="740"/>
      <c r="AA7" s="740">
        <v>566</v>
      </c>
      <c r="AB7" s="740"/>
      <c r="AC7" s="740"/>
      <c r="AD7" s="740"/>
      <c r="AE7" s="741"/>
      <c r="AF7" s="742">
        <v>546</v>
      </c>
      <c r="AG7" s="743"/>
      <c r="AH7" s="743"/>
      <c r="AI7" s="743"/>
      <c r="AJ7" s="744"/>
      <c r="AK7" s="745">
        <v>1129</v>
      </c>
      <c r="AL7" s="746"/>
      <c r="AM7" s="746"/>
      <c r="AN7" s="746"/>
      <c r="AO7" s="746"/>
      <c r="AP7" s="746">
        <v>7097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573</v>
      </c>
      <c r="BT7" s="734"/>
      <c r="BU7" s="734"/>
      <c r="BV7" s="734"/>
      <c r="BW7" s="734"/>
      <c r="BX7" s="734"/>
      <c r="BY7" s="734"/>
      <c r="BZ7" s="734"/>
      <c r="CA7" s="734"/>
      <c r="CB7" s="734"/>
      <c r="CC7" s="734"/>
      <c r="CD7" s="734"/>
      <c r="CE7" s="734"/>
      <c r="CF7" s="734"/>
      <c r="CG7" s="749"/>
      <c r="CH7" s="730">
        <v>-4</v>
      </c>
      <c r="CI7" s="731"/>
      <c r="CJ7" s="731"/>
      <c r="CK7" s="731"/>
      <c r="CL7" s="732"/>
      <c r="CM7" s="730">
        <v>179</v>
      </c>
      <c r="CN7" s="731"/>
      <c r="CO7" s="731"/>
      <c r="CP7" s="731"/>
      <c r="CQ7" s="732"/>
      <c r="CR7" s="730">
        <v>30</v>
      </c>
      <c r="CS7" s="731"/>
      <c r="CT7" s="731"/>
      <c r="CU7" s="731"/>
      <c r="CV7" s="732"/>
      <c r="CW7" s="730" t="s">
        <v>576</v>
      </c>
      <c r="CX7" s="731"/>
      <c r="CY7" s="731"/>
      <c r="CZ7" s="731"/>
      <c r="DA7" s="732"/>
      <c r="DB7" s="730" t="s">
        <v>576</v>
      </c>
      <c r="DC7" s="731"/>
      <c r="DD7" s="731"/>
      <c r="DE7" s="731"/>
      <c r="DF7" s="732"/>
      <c r="DG7" s="730" t="s">
        <v>576</v>
      </c>
      <c r="DH7" s="731"/>
      <c r="DI7" s="731"/>
      <c r="DJ7" s="731"/>
      <c r="DK7" s="732"/>
      <c r="DL7" s="730" t="s">
        <v>576</v>
      </c>
      <c r="DM7" s="731"/>
      <c r="DN7" s="731"/>
      <c r="DO7" s="731"/>
      <c r="DP7" s="732"/>
      <c r="DQ7" s="730" t="s">
        <v>576</v>
      </c>
      <c r="DR7" s="731"/>
      <c r="DS7" s="731"/>
      <c r="DT7" s="731"/>
      <c r="DU7" s="732"/>
      <c r="DV7" s="733"/>
      <c r="DW7" s="734"/>
      <c r="DX7" s="734"/>
      <c r="DY7" s="734"/>
      <c r="DZ7" s="735"/>
      <c r="EA7" s="216"/>
    </row>
    <row r="8" spans="1:131" s="217" customFormat="1" ht="26.25" customHeight="1" x14ac:dyDescent="0.15">
      <c r="A8" s="220">
        <v>2</v>
      </c>
      <c r="B8" s="767" t="s">
        <v>376</v>
      </c>
      <c r="C8" s="768"/>
      <c r="D8" s="768"/>
      <c r="E8" s="768"/>
      <c r="F8" s="768"/>
      <c r="G8" s="768"/>
      <c r="H8" s="768"/>
      <c r="I8" s="768"/>
      <c r="J8" s="768"/>
      <c r="K8" s="768"/>
      <c r="L8" s="768"/>
      <c r="M8" s="768"/>
      <c r="N8" s="768"/>
      <c r="O8" s="768"/>
      <c r="P8" s="769"/>
      <c r="Q8" s="770">
        <v>3</v>
      </c>
      <c r="R8" s="771"/>
      <c r="S8" s="771"/>
      <c r="T8" s="771"/>
      <c r="U8" s="771"/>
      <c r="V8" s="771">
        <v>0</v>
      </c>
      <c r="W8" s="771"/>
      <c r="X8" s="771"/>
      <c r="Y8" s="771"/>
      <c r="Z8" s="771"/>
      <c r="AA8" s="771">
        <v>3</v>
      </c>
      <c r="AB8" s="771"/>
      <c r="AC8" s="771"/>
      <c r="AD8" s="771"/>
      <c r="AE8" s="772"/>
      <c r="AF8" s="773">
        <v>3</v>
      </c>
      <c r="AG8" s="774"/>
      <c r="AH8" s="774"/>
      <c r="AI8" s="774"/>
      <c r="AJ8" s="775"/>
      <c r="AK8" s="756" t="s">
        <v>576</v>
      </c>
      <c r="AL8" s="757"/>
      <c r="AM8" s="757"/>
      <c r="AN8" s="757"/>
      <c r="AO8" s="757"/>
      <c r="AP8" s="757" t="s">
        <v>576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575</v>
      </c>
      <c r="BS8" s="760" t="s">
        <v>574</v>
      </c>
      <c r="BT8" s="761"/>
      <c r="BU8" s="761"/>
      <c r="BV8" s="761"/>
      <c r="BW8" s="761"/>
      <c r="BX8" s="761"/>
      <c r="BY8" s="761"/>
      <c r="BZ8" s="761"/>
      <c r="CA8" s="761"/>
      <c r="CB8" s="761"/>
      <c r="CC8" s="761"/>
      <c r="CD8" s="761"/>
      <c r="CE8" s="761"/>
      <c r="CF8" s="761"/>
      <c r="CG8" s="762"/>
      <c r="CH8" s="763">
        <v>1</v>
      </c>
      <c r="CI8" s="764"/>
      <c r="CJ8" s="764"/>
      <c r="CK8" s="764"/>
      <c r="CL8" s="765"/>
      <c r="CM8" s="763">
        <v>93</v>
      </c>
      <c r="CN8" s="764"/>
      <c r="CO8" s="764"/>
      <c r="CP8" s="764"/>
      <c r="CQ8" s="765"/>
      <c r="CR8" s="763">
        <v>5</v>
      </c>
      <c r="CS8" s="764"/>
      <c r="CT8" s="764"/>
      <c r="CU8" s="764"/>
      <c r="CV8" s="765"/>
      <c r="CW8" s="763" t="s">
        <v>576</v>
      </c>
      <c r="CX8" s="764"/>
      <c r="CY8" s="764"/>
      <c r="CZ8" s="764"/>
      <c r="DA8" s="765"/>
      <c r="DB8" s="763">
        <v>60</v>
      </c>
      <c r="DC8" s="764"/>
      <c r="DD8" s="764"/>
      <c r="DE8" s="764"/>
      <c r="DF8" s="765"/>
      <c r="DG8" s="763" t="s">
        <v>576</v>
      </c>
      <c r="DH8" s="764"/>
      <c r="DI8" s="764"/>
      <c r="DJ8" s="764"/>
      <c r="DK8" s="765"/>
      <c r="DL8" s="763" t="s">
        <v>576</v>
      </c>
      <c r="DM8" s="764"/>
      <c r="DN8" s="764"/>
      <c r="DO8" s="764"/>
      <c r="DP8" s="765"/>
      <c r="DQ8" s="763" t="s">
        <v>576</v>
      </c>
      <c r="DR8" s="764"/>
      <c r="DS8" s="764"/>
      <c r="DT8" s="764"/>
      <c r="DU8" s="765"/>
      <c r="DV8" s="760"/>
      <c r="DW8" s="761"/>
      <c r="DX8" s="761"/>
      <c r="DY8" s="761"/>
      <c r="DZ8" s="766"/>
      <c r="EA8" s="216"/>
    </row>
    <row r="9" spans="1:131" s="217" customFormat="1" ht="26.25" customHeight="1" x14ac:dyDescent="0.15">
      <c r="A9" s="220">
        <v>3</v>
      </c>
      <c r="B9" s="767" t="s">
        <v>377</v>
      </c>
      <c r="C9" s="768"/>
      <c r="D9" s="768"/>
      <c r="E9" s="768"/>
      <c r="F9" s="768"/>
      <c r="G9" s="768"/>
      <c r="H9" s="768"/>
      <c r="I9" s="768"/>
      <c r="J9" s="768"/>
      <c r="K9" s="768"/>
      <c r="L9" s="768"/>
      <c r="M9" s="768"/>
      <c r="N9" s="768"/>
      <c r="O9" s="768"/>
      <c r="P9" s="769"/>
      <c r="Q9" s="770">
        <v>10</v>
      </c>
      <c r="R9" s="771"/>
      <c r="S9" s="771"/>
      <c r="T9" s="771"/>
      <c r="U9" s="771"/>
      <c r="V9" s="771">
        <v>10</v>
      </c>
      <c r="W9" s="771"/>
      <c r="X9" s="771"/>
      <c r="Y9" s="771"/>
      <c r="Z9" s="771"/>
      <c r="AA9" s="771">
        <v>0</v>
      </c>
      <c r="AB9" s="771"/>
      <c r="AC9" s="771"/>
      <c r="AD9" s="771"/>
      <c r="AE9" s="772"/>
      <c r="AF9" s="773">
        <v>0</v>
      </c>
      <c r="AG9" s="774"/>
      <c r="AH9" s="774"/>
      <c r="AI9" s="774"/>
      <c r="AJ9" s="775"/>
      <c r="AK9" s="756" t="s">
        <v>576</v>
      </c>
      <c r="AL9" s="757"/>
      <c r="AM9" s="757"/>
      <c r="AN9" s="757"/>
      <c r="AO9" s="757"/>
      <c r="AP9" s="757" t="s">
        <v>576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t="s">
        <v>378</v>
      </c>
      <c r="C10" s="768"/>
      <c r="D10" s="768"/>
      <c r="E10" s="768"/>
      <c r="F10" s="768"/>
      <c r="G10" s="768"/>
      <c r="H10" s="768"/>
      <c r="I10" s="768"/>
      <c r="J10" s="768"/>
      <c r="K10" s="768"/>
      <c r="L10" s="768"/>
      <c r="M10" s="768"/>
      <c r="N10" s="768"/>
      <c r="O10" s="768"/>
      <c r="P10" s="769"/>
      <c r="Q10" s="770">
        <v>42</v>
      </c>
      <c r="R10" s="771"/>
      <c r="S10" s="771"/>
      <c r="T10" s="771"/>
      <c r="U10" s="771"/>
      <c r="V10" s="771">
        <v>42</v>
      </c>
      <c r="W10" s="771"/>
      <c r="X10" s="771"/>
      <c r="Y10" s="771"/>
      <c r="Z10" s="771"/>
      <c r="AA10" s="771">
        <v>0</v>
      </c>
      <c r="AB10" s="771"/>
      <c r="AC10" s="771"/>
      <c r="AD10" s="771"/>
      <c r="AE10" s="772"/>
      <c r="AF10" s="773" t="s">
        <v>122</v>
      </c>
      <c r="AG10" s="774"/>
      <c r="AH10" s="774"/>
      <c r="AI10" s="774"/>
      <c r="AJ10" s="775"/>
      <c r="AK10" s="756" t="s">
        <v>576</v>
      </c>
      <c r="AL10" s="757"/>
      <c r="AM10" s="757"/>
      <c r="AN10" s="757"/>
      <c r="AO10" s="757"/>
      <c r="AP10" s="757">
        <v>18</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380</v>
      </c>
      <c r="B23" s="776" t="s">
        <v>381</v>
      </c>
      <c r="C23" s="777"/>
      <c r="D23" s="777"/>
      <c r="E23" s="777"/>
      <c r="F23" s="777"/>
      <c r="G23" s="777"/>
      <c r="H23" s="777"/>
      <c r="I23" s="777"/>
      <c r="J23" s="777"/>
      <c r="K23" s="777"/>
      <c r="L23" s="777"/>
      <c r="M23" s="777"/>
      <c r="N23" s="777"/>
      <c r="O23" s="777"/>
      <c r="P23" s="778"/>
      <c r="Q23" s="779">
        <v>15311</v>
      </c>
      <c r="R23" s="780"/>
      <c r="S23" s="780"/>
      <c r="T23" s="780"/>
      <c r="U23" s="780"/>
      <c r="V23" s="780">
        <v>14742</v>
      </c>
      <c r="W23" s="780"/>
      <c r="X23" s="780"/>
      <c r="Y23" s="780"/>
      <c r="Z23" s="780"/>
      <c r="AA23" s="780">
        <v>569</v>
      </c>
      <c r="AB23" s="780"/>
      <c r="AC23" s="780"/>
      <c r="AD23" s="780"/>
      <c r="AE23" s="781"/>
      <c r="AF23" s="782">
        <v>549</v>
      </c>
      <c r="AG23" s="780"/>
      <c r="AH23" s="780"/>
      <c r="AI23" s="780"/>
      <c r="AJ23" s="783"/>
      <c r="AK23" s="784"/>
      <c r="AL23" s="785"/>
      <c r="AM23" s="785"/>
      <c r="AN23" s="785"/>
      <c r="AO23" s="785"/>
      <c r="AP23" s="780">
        <v>7115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392</v>
      </c>
      <c r="C28" s="737"/>
      <c r="D28" s="737"/>
      <c r="E28" s="737"/>
      <c r="F28" s="737"/>
      <c r="G28" s="737"/>
      <c r="H28" s="737"/>
      <c r="I28" s="737"/>
      <c r="J28" s="737"/>
      <c r="K28" s="737"/>
      <c r="L28" s="737"/>
      <c r="M28" s="737"/>
      <c r="N28" s="737"/>
      <c r="O28" s="737"/>
      <c r="P28" s="738"/>
      <c r="Q28" s="809">
        <v>2727</v>
      </c>
      <c r="R28" s="810"/>
      <c r="S28" s="810"/>
      <c r="T28" s="810"/>
      <c r="U28" s="810"/>
      <c r="V28" s="810">
        <v>2850</v>
      </c>
      <c r="W28" s="810"/>
      <c r="X28" s="810"/>
      <c r="Y28" s="810"/>
      <c r="Z28" s="810"/>
      <c r="AA28" s="810">
        <v>-123</v>
      </c>
      <c r="AB28" s="810"/>
      <c r="AC28" s="810"/>
      <c r="AD28" s="810"/>
      <c r="AE28" s="811"/>
      <c r="AF28" s="812">
        <v>-123</v>
      </c>
      <c r="AG28" s="810"/>
      <c r="AH28" s="810"/>
      <c r="AI28" s="810"/>
      <c r="AJ28" s="813"/>
      <c r="AK28" s="814">
        <v>243</v>
      </c>
      <c r="AL28" s="815"/>
      <c r="AM28" s="815"/>
      <c r="AN28" s="815"/>
      <c r="AO28" s="815"/>
      <c r="AP28" s="815" t="s">
        <v>576</v>
      </c>
      <c r="AQ28" s="815"/>
      <c r="AR28" s="815"/>
      <c r="AS28" s="815"/>
      <c r="AT28" s="815"/>
      <c r="AU28" s="815" t="s">
        <v>576</v>
      </c>
      <c r="AV28" s="815"/>
      <c r="AW28" s="815"/>
      <c r="AX28" s="815"/>
      <c r="AY28" s="815"/>
      <c r="AZ28" s="816" t="s">
        <v>576</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393</v>
      </c>
      <c r="C29" s="768"/>
      <c r="D29" s="768"/>
      <c r="E29" s="768"/>
      <c r="F29" s="768"/>
      <c r="G29" s="768"/>
      <c r="H29" s="768"/>
      <c r="I29" s="768"/>
      <c r="J29" s="768"/>
      <c r="K29" s="768"/>
      <c r="L29" s="768"/>
      <c r="M29" s="768"/>
      <c r="N29" s="768"/>
      <c r="O29" s="768"/>
      <c r="P29" s="769"/>
      <c r="Q29" s="770">
        <v>580</v>
      </c>
      <c r="R29" s="771"/>
      <c r="S29" s="771"/>
      <c r="T29" s="771"/>
      <c r="U29" s="771"/>
      <c r="V29" s="771">
        <v>559</v>
      </c>
      <c r="W29" s="771"/>
      <c r="X29" s="771"/>
      <c r="Y29" s="771"/>
      <c r="Z29" s="771"/>
      <c r="AA29" s="771">
        <v>21</v>
      </c>
      <c r="AB29" s="771"/>
      <c r="AC29" s="771"/>
      <c r="AD29" s="771"/>
      <c r="AE29" s="772"/>
      <c r="AF29" s="773">
        <v>21</v>
      </c>
      <c r="AG29" s="774"/>
      <c r="AH29" s="774"/>
      <c r="AI29" s="774"/>
      <c r="AJ29" s="775"/>
      <c r="AK29" s="821">
        <v>143</v>
      </c>
      <c r="AL29" s="817"/>
      <c r="AM29" s="817"/>
      <c r="AN29" s="817"/>
      <c r="AO29" s="817"/>
      <c r="AP29" s="817" t="s">
        <v>576</v>
      </c>
      <c r="AQ29" s="817"/>
      <c r="AR29" s="817"/>
      <c r="AS29" s="817"/>
      <c r="AT29" s="817"/>
      <c r="AU29" s="817" t="s">
        <v>576</v>
      </c>
      <c r="AV29" s="817"/>
      <c r="AW29" s="817"/>
      <c r="AX29" s="817"/>
      <c r="AY29" s="817"/>
      <c r="AZ29" s="818" t="s">
        <v>576</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394</v>
      </c>
      <c r="C30" s="768"/>
      <c r="D30" s="768"/>
      <c r="E30" s="768"/>
      <c r="F30" s="768"/>
      <c r="G30" s="768"/>
      <c r="H30" s="768"/>
      <c r="I30" s="768"/>
      <c r="J30" s="768"/>
      <c r="K30" s="768"/>
      <c r="L30" s="768"/>
      <c r="M30" s="768"/>
      <c r="N30" s="768"/>
      <c r="O30" s="768"/>
      <c r="P30" s="769"/>
      <c r="Q30" s="770">
        <v>547</v>
      </c>
      <c r="R30" s="771"/>
      <c r="S30" s="771"/>
      <c r="T30" s="771"/>
      <c r="U30" s="771"/>
      <c r="V30" s="771">
        <v>557</v>
      </c>
      <c r="W30" s="771"/>
      <c r="X30" s="771"/>
      <c r="Y30" s="771"/>
      <c r="Z30" s="771"/>
      <c r="AA30" s="771">
        <v>-10</v>
      </c>
      <c r="AB30" s="771"/>
      <c r="AC30" s="771"/>
      <c r="AD30" s="771"/>
      <c r="AE30" s="772"/>
      <c r="AF30" s="773">
        <v>118</v>
      </c>
      <c r="AG30" s="774"/>
      <c r="AH30" s="774"/>
      <c r="AI30" s="774"/>
      <c r="AJ30" s="775"/>
      <c r="AK30" s="821">
        <v>36</v>
      </c>
      <c r="AL30" s="817"/>
      <c r="AM30" s="817"/>
      <c r="AN30" s="817"/>
      <c r="AO30" s="817"/>
      <c r="AP30" s="817">
        <v>924</v>
      </c>
      <c r="AQ30" s="817"/>
      <c r="AR30" s="817"/>
      <c r="AS30" s="817"/>
      <c r="AT30" s="817"/>
      <c r="AU30" s="817">
        <v>56</v>
      </c>
      <c r="AV30" s="817"/>
      <c r="AW30" s="817"/>
      <c r="AX30" s="817"/>
      <c r="AY30" s="817"/>
      <c r="AZ30" s="818" t="s">
        <v>576</v>
      </c>
      <c r="BA30" s="818"/>
      <c r="BB30" s="818"/>
      <c r="BC30" s="818"/>
      <c r="BD30" s="818"/>
      <c r="BE30" s="819" t="s">
        <v>395</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396</v>
      </c>
      <c r="C31" s="768"/>
      <c r="D31" s="768"/>
      <c r="E31" s="768"/>
      <c r="F31" s="768"/>
      <c r="G31" s="768"/>
      <c r="H31" s="768"/>
      <c r="I31" s="768"/>
      <c r="J31" s="768"/>
      <c r="K31" s="768"/>
      <c r="L31" s="768"/>
      <c r="M31" s="768"/>
      <c r="N31" s="768"/>
      <c r="O31" s="768"/>
      <c r="P31" s="769"/>
      <c r="Q31" s="770">
        <v>18</v>
      </c>
      <c r="R31" s="771"/>
      <c r="S31" s="771"/>
      <c r="T31" s="771"/>
      <c r="U31" s="771"/>
      <c r="V31" s="771">
        <v>16</v>
      </c>
      <c r="W31" s="771"/>
      <c r="X31" s="771"/>
      <c r="Y31" s="771"/>
      <c r="Z31" s="771"/>
      <c r="AA31" s="771">
        <v>2</v>
      </c>
      <c r="AB31" s="771"/>
      <c r="AC31" s="771"/>
      <c r="AD31" s="771"/>
      <c r="AE31" s="772"/>
      <c r="AF31" s="773">
        <v>79</v>
      </c>
      <c r="AG31" s="774"/>
      <c r="AH31" s="774"/>
      <c r="AI31" s="774"/>
      <c r="AJ31" s="775"/>
      <c r="AK31" s="821">
        <v>5</v>
      </c>
      <c r="AL31" s="817"/>
      <c r="AM31" s="817"/>
      <c r="AN31" s="817"/>
      <c r="AO31" s="817"/>
      <c r="AP31" s="817">
        <v>27</v>
      </c>
      <c r="AQ31" s="817"/>
      <c r="AR31" s="817"/>
      <c r="AS31" s="817"/>
      <c r="AT31" s="817"/>
      <c r="AU31" s="817" t="s">
        <v>576</v>
      </c>
      <c r="AV31" s="817"/>
      <c r="AW31" s="817"/>
      <c r="AX31" s="817"/>
      <c r="AY31" s="817"/>
      <c r="AZ31" s="818" t="s">
        <v>576</v>
      </c>
      <c r="BA31" s="818"/>
      <c r="BB31" s="818"/>
      <c r="BC31" s="818"/>
      <c r="BD31" s="818"/>
      <c r="BE31" s="819" t="s">
        <v>395</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397</v>
      </c>
      <c r="C32" s="768"/>
      <c r="D32" s="768"/>
      <c r="E32" s="768"/>
      <c r="F32" s="768"/>
      <c r="G32" s="768"/>
      <c r="H32" s="768"/>
      <c r="I32" s="768"/>
      <c r="J32" s="768"/>
      <c r="K32" s="768"/>
      <c r="L32" s="768"/>
      <c r="M32" s="768"/>
      <c r="N32" s="768"/>
      <c r="O32" s="768"/>
      <c r="P32" s="769"/>
      <c r="Q32" s="770">
        <v>505</v>
      </c>
      <c r="R32" s="771"/>
      <c r="S32" s="771"/>
      <c r="T32" s="771"/>
      <c r="U32" s="771"/>
      <c r="V32" s="771">
        <v>470</v>
      </c>
      <c r="W32" s="771"/>
      <c r="X32" s="771"/>
      <c r="Y32" s="771"/>
      <c r="Z32" s="771"/>
      <c r="AA32" s="771">
        <v>35</v>
      </c>
      <c r="AB32" s="771"/>
      <c r="AC32" s="771"/>
      <c r="AD32" s="771"/>
      <c r="AE32" s="772"/>
      <c r="AF32" s="773">
        <v>404</v>
      </c>
      <c r="AG32" s="774"/>
      <c r="AH32" s="774"/>
      <c r="AI32" s="774"/>
      <c r="AJ32" s="775"/>
      <c r="AK32" s="821">
        <v>241</v>
      </c>
      <c r="AL32" s="817"/>
      <c r="AM32" s="817"/>
      <c r="AN32" s="817"/>
      <c r="AO32" s="817"/>
      <c r="AP32" s="817">
        <v>1999</v>
      </c>
      <c r="AQ32" s="817"/>
      <c r="AR32" s="817"/>
      <c r="AS32" s="817"/>
      <c r="AT32" s="817"/>
      <c r="AU32" s="817">
        <v>1601</v>
      </c>
      <c r="AV32" s="817"/>
      <c r="AW32" s="817"/>
      <c r="AX32" s="817"/>
      <c r="AY32" s="817"/>
      <c r="AZ32" s="818" t="s">
        <v>576</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398</v>
      </c>
      <c r="C33" s="768"/>
      <c r="D33" s="768"/>
      <c r="E33" s="768"/>
      <c r="F33" s="768"/>
      <c r="G33" s="768"/>
      <c r="H33" s="768"/>
      <c r="I33" s="768"/>
      <c r="J33" s="768"/>
      <c r="K33" s="768"/>
      <c r="L33" s="768"/>
      <c r="M33" s="768"/>
      <c r="N33" s="768"/>
      <c r="O33" s="768"/>
      <c r="P33" s="769"/>
      <c r="Q33" s="770" t="s">
        <v>576</v>
      </c>
      <c r="R33" s="771"/>
      <c r="S33" s="771"/>
      <c r="T33" s="771"/>
      <c r="U33" s="771"/>
      <c r="V33" s="771" t="s">
        <v>576</v>
      </c>
      <c r="W33" s="771"/>
      <c r="X33" s="771"/>
      <c r="Y33" s="771"/>
      <c r="Z33" s="771"/>
      <c r="AA33" s="771" t="s">
        <v>576</v>
      </c>
      <c r="AB33" s="771"/>
      <c r="AC33" s="771"/>
      <c r="AD33" s="771"/>
      <c r="AE33" s="772"/>
      <c r="AF33" s="773" t="s">
        <v>122</v>
      </c>
      <c r="AG33" s="774"/>
      <c r="AH33" s="774"/>
      <c r="AI33" s="774"/>
      <c r="AJ33" s="775"/>
      <c r="AK33" s="821" t="s">
        <v>576</v>
      </c>
      <c r="AL33" s="817"/>
      <c r="AM33" s="817"/>
      <c r="AN33" s="817"/>
      <c r="AO33" s="817"/>
      <c r="AP33" s="817" t="s">
        <v>576</v>
      </c>
      <c r="AQ33" s="817"/>
      <c r="AR33" s="817"/>
      <c r="AS33" s="817"/>
      <c r="AT33" s="817"/>
      <c r="AU33" s="817" t="s">
        <v>576</v>
      </c>
      <c r="AV33" s="817"/>
      <c r="AW33" s="817"/>
      <c r="AX33" s="817"/>
      <c r="AY33" s="817"/>
      <c r="AZ33" s="818" t="s">
        <v>576</v>
      </c>
      <c r="BA33" s="818"/>
      <c r="BB33" s="818"/>
      <c r="BC33" s="818"/>
      <c r="BD33" s="818"/>
      <c r="BE33" s="819" t="s">
        <v>399</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380</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499</v>
      </c>
      <c r="AG63" s="831"/>
      <c r="AH63" s="831"/>
      <c r="AI63" s="831"/>
      <c r="AJ63" s="832"/>
      <c r="AK63" s="833"/>
      <c r="AL63" s="828"/>
      <c r="AM63" s="828"/>
      <c r="AN63" s="828"/>
      <c r="AO63" s="828"/>
      <c r="AP63" s="831">
        <v>2950</v>
      </c>
      <c r="AQ63" s="831"/>
      <c r="AR63" s="831"/>
      <c r="AS63" s="831"/>
      <c r="AT63" s="831"/>
      <c r="AU63" s="831">
        <v>1657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404</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560</v>
      </c>
      <c r="C68" s="857"/>
      <c r="D68" s="857"/>
      <c r="E68" s="857"/>
      <c r="F68" s="857"/>
      <c r="G68" s="857"/>
      <c r="H68" s="857"/>
      <c r="I68" s="857"/>
      <c r="J68" s="857"/>
      <c r="K68" s="857"/>
      <c r="L68" s="857"/>
      <c r="M68" s="857"/>
      <c r="N68" s="857"/>
      <c r="O68" s="857"/>
      <c r="P68" s="858"/>
      <c r="Q68" s="859">
        <v>4</v>
      </c>
      <c r="R68" s="853"/>
      <c r="S68" s="853"/>
      <c r="T68" s="853"/>
      <c r="U68" s="853"/>
      <c r="V68" s="853">
        <v>3</v>
      </c>
      <c r="W68" s="853"/>
      <c r="X68" s="853"/>
      <c r="Y68" s="853"/>
      <c r="Z68" s="853"/>
      <c r="AA68" s="853" t="s">
        <v>576</v>
      </c>
      <c r="AB68" s="853"/>
      <c r="AC68" s="853"/>
      <c r="AD68" s="853"/>
      <c r="AE68" s="853"/>
      <c r="AF68" s="853" t="s">
        <v>576</v>
      </c>
      <c r="AG68" s="853"/>
      <c r="AH68" s="853"/>
      <c r="AI68" s="853"/>
      <c r="AJ68" s="853"/>
      <c r="AK68" s="853" t="s">
        <v>576</v>
      </c>
      <c r="AL68" s="853"/>
      <c r="AM68" s="853"/>
      <c r="AN68" s="853"/>
      <c r="AO68" s="853"/>
      <c r="AP68" s="853" t="s">
        <v>576</v>
      </c>
      <c r="AQ68" s="853"/>
      <c r="AR68" s="853"/>
      <c r="AS68" s="853"/>
      <c r="AT68" s="853"/>
      <c r="AU68" s="853" t="s">
        <v>576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561</v>
      </c>
      <c r="C69" s="861"/>
      <c r="D69" s="861"/>
      <c r="E69" s="861"/>
      <c r="F69" s="861"/>
      <c r="G69" s="861"/>
      <c r="H69" s="861"/>
      <c r="I69" s="861"/>
      <c r="J69" s="861"/>
      <c r="K69" s="861"/>
      <c r="L69" s="861"/>
      <c r="M69" s="861"/>
      <c r="N69" s="861"/>
      <c r="O69" s="861"/>
      <c r="P69" s="862"/>
      <c r="Q69" s="863">
        <v>132</v>
      </c>
      <c r="R69" s="817"/>
      <c r="S69" s="817"/>
      <c r="T69" s="817"/>
      <c r="U69" s="817"/>
      <c r="V69" s="817">
        <v>117</v>
      </c>
      <c r="W69" s="817"/>
      <c r="X69" s="817"/>
      <c r="Y69" s="817"/>
      <c r="Z69" s="817"/>
      <c r="AA69" s="817">
        <v>15</v>
      </c>
      <c r="AB69" s="817"/>
      <c r="AC69" s="817"/>
      <c r="AD69" s="817"/>
      <c r="AE69" s="817"/>
      <c r="AF69" s="817">
        <v>15</v>
      </c>
      <c r="AG69" s="817"/>
      <c r="AH69" s="817"/>
      <c r="AI69" s="817"/>
      <c r="AJ69" s="817"/>
      <c r="AK69" s="817" t="s">
        <v>576</v>
      </c>
      <c r="AL69" s="817"/>
      <c r="AM69" s="817"/>
      <c r="AN69" s="817"/>
      <c r="AO69" s="817"/>
      <c r="AP69" s="817">
        <v>115</v>
      </c>
      <c r="AQ69" s="817"/>
      <c r="AR69" s="817"/>
      <c r="AS69" s="817"/>
      <c r="AT69" s="817"/>
      <c r="AU69" s="817" t="s">
        <v>576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562</v>
      </c>
      <c r="C70" s="861"/>
      <c r="D70" s="861"/>
      <c r="E70" s="861"/>
      <c r="F70" s="861"/>
      <c r="G70" s="861"/>
      <c r="H70" s="861"/>
      <c r="I70" s="861"/>
      <c r="J70" s="861"/>
      <c r="K70" s="861"/>
      <c r="L70" s="861"/>
      <c r="M70" s="861"/>
      <c r="N70" s="861"/>
      <c r="O70" s="861"/>
      <c r="P70" s="862"/>
      <c r="Q70" s="863">
        <v>90</v>
      </c>
      <c r="R70" s="817"/>
      <c r="S70" s="817"/>
      <c r="T70" s="817"/>
      <c r="U70" s="817"/>
      <c r="V70" s="817">
        <v>88</v>
      </c>
      <c r="W70" s="817"/>
      <c r="X70" s="817"/>
      <c r="Y70" s="817"/>
      <c r="Z70" s="817"/>
      <c r="AA70" s="817">
        <v>1</v>
      </c>
      <c r="AB70" s="817"/>
      <c r="AC70" s="817"/>
      <c r="AD70" s="817"/>
      <c r="AE70" s="817"/>
      <c r="AF70" s="817">
        <v>1</v>
      </c>
      <c r="AG70" s="817"/>
      <c r="AH70" s="817"/>
      <c r="AI70" s="817"/>
      <c r="AJ70" s="817"/>
      <c r="AK70" s="817" t="s">
        <v>576</v>
      </c>
      <c r="AL70" s="817"/>
      <c r="AM70" s="817"/>
      <c r="AN70" s="817"/>
      <c r="AO70" s="817"/>
      <c r="AP70" s="817" t="s">
        <v>576</v>
      </c>
      <c r="AQ70" s="817"/>
      <c r="AR70" s="817"/>
      <c r="AS70" s="817"/>
      <c r="AT70" s="817"/>
      <c r="AU70" s="817" t="s">
        <v>576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563</v>
      </c>
      <c r="C71" s="861"/>
      <c r="D71" s="861"/>
      <c r="E71" s="861"/>
      <c r="F71" s="861"/>
      <c r="G71" s="861"/>
      <c r="H71" s="861"/>
      <c r="I71" s="861"/>
      <c r="J71" s="861"/>
      <c r="K71" s="861"/>
      <c r="L71" s="861"/>
      <c r="M71" s="861"/>
      <c r="N71" s="861"/>
      <c r="O71" s="861"/>
      <c r="P71" s="862"/>
      <c r="Q71" s="863">
        <v>5</v>
      </c>
      <c r="R71" s="817"/>
      <c r="S71" s="817"/>
      <c r="T71" s="817"/>
      <c r="U71" s="817"/>
      <c r="V71" s="817">
        <v>2</v>
      </c>
      <c r="W71" s="817"/>
      <c r="X71" s="817"/>
      <c r="Y71" s="817"/>
      <c r="Z71" s="817"/>
      <c r="AA71" s="817">
        <v>3</v>
      </c>
      <c r="AB71" s="817"/>
      <c r="AC71" s="817"/>
      <c r="AD71" s="817"/>
      <c r="AE71" s="817"/>
      <c r="AF71" s="817">
        <v>3</v>
      </c>
      <c r="AG71" s="817"/>
      <c r="AH71" s="817"/>
      <c r="AI71" s="817"/>
      <c r="AJ71" s="817"/>
      <c r="AK71" s="817" t="s">
        <v>576</v>
      </c>
      <c r="AL71" s="817"/>
      <c r="AM71" s="817"/>
      <c r="AN71" s="817"/>
      <c r="AO71" s="817"/>
      <c r="AP71" s="817" t="s">
        <v>576</v>
      </c>
      <c r="AQ71" s="817"/>
      <c r="AR71" s="817"/>
      <c r="AS71" s="817"/>
      <c r="AT71" s="817"/>
      <c r="AU71" s="817" t="s">
        <v>576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564</v>
      </c>
      <c r="C72" s="861"/>
      <c r="D72" s="861"/>
      <c r="E72" s="861"/>
      <c r="F72" s="861"/>
      <c r="G72" s="861"/>
      <c r="H72" s="861"/>
      <c r="I72" s="861"/>
      <c r="J72" s="861"/>
      <c r="K72" s="861"/>
      <c r="L72" s="861"/>
      <c r="M72" s="861"/>
      <c r="N72" s="861"/>
      <c r="O72" s="861"/>
      <c r="P72" s="862"/>
      <c r="Q72" s="863">
        <v>1524</v>
      </c>
      <c r="R72" s="817"/>
      <c r="S72" s="817"/>
      <c r="T72" s="817"/>
      <c r="U72" s="817"/>
      <c r="V72" s="817">
        <v>1504</v>
      </c>
      <c r="W72" s="817"/>
      <c r="X72" s="817"/>
      <c r="Y72" s="817"/>
      <c r="Z72" s="817"/>
      <c r="AA72" s="817">
        <v>20</v>
      </c>
      <c r="AB72" s="817"/>
      <c r="AC72" s="817"/>
      <c r="AD72" s="817"/>
      <c r="AE72" s="817"/>
      <c r="AF72" s="817">
        <v>20</v>
      </c>
      <c r="AG72" s="817"/>
      <c r="AH72" s="817"/>
      <c r="AI72" s="817"/>
      <c r="AJ72" s="817"/>
      <c r="AK72" s="817">
        <v>56</v>
      </c>
      <c r="AL72" s="817"/>
      <c r="AM72" s="817"/>
      <c r="AN72" s="817"/>
      <c r="AO72" s="817"/>
      <c r="AP72" s="817">
        <v>252</v>
      </c>
      <c r="AQ72" s="817"/>
      <c r="AR72" s="817"/>
      <c r="AS72" s="817"/>
      <c r="AT72" s="817"/>
      <c r="AU72" s="817" t="s">
        <v>576</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565</v>
      </c>
      <c r="C73" s="861"/>
      <c r="D73" s="861"/>
      <c r="E73" s="861"/>
      <c r="F73" s="861"/>
      <c r="G73" s="861"/>
      <c r="H73" s="861"/>
      <c r="I73" s="861"/>
      <c r="J73" s="861"/>
      <c r="K73" s="861"/>
      <c r="L73" s="861"/>
      <c r="M73" s="861"/>
      <c r="N73" s="861"/>
      <c r="O73" s="861"/>
      <c r="P73" s="862"/>
      <c r="Q73" s="863">
        <v>779</v>
      </c>
      <c r="R73" s="817"/>
      <c r="S73" s="817"/>
      <c r="T73" s="817"/>
      <c r="U73" s="817"/>
      <c r="V73" s="817">
        <v>700</v>
      </c>
      <c r="W73" s="817"/>
      <c r="X73" s="817"/>
      <c r="Y73" s="817"/>
      <c r="Z73" s="817"/>
      <c r="AA73" s="817">
        <v>79</v>
      </c>
      <c r="AB73" s="817"/>
      <c r="AC73" s="817"/>
      <c r="AD73" s="817"/>
      <c r="AE73" s="817"/>
      <c r="AF73" s="817">
        <v>79</v>
      </c>
      <c r="AG73" s="817"/>
      <c r="AH73" s="817"/>
      <c r="AI73" s="817"/>
      <c r="AJ73" s="817"/>
      <c r="AK73" s="817">
        <v>0</v>
      </c>
      <c r="AL73" s="817"/>
      <c r="AM73" s="817"/>
      <c r="AN73" s="817"/>
      <c r="AO73" s="817"/>
      <c r="AP73" s="817">
        <v>260</v>
      </c>
      <c r="AQ73" s="817"/>
      <c r="AR73" s="817"/>
      <c r="AS73" s="817"/>
      <c r="AT73" s="817"/>
      <c r="AU73" s="817" t="s">
        <v>576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566</v>
      </c>
      <c r="C74" s="861"/>
      <c r="D74" s="861"/>
      <c r="E74" s="861"/>
      <c r="F74" s="861"/>
      <c r="G74" s="861"/>
      <c r="H74" s="861"/>
      <c r="I74" s="861"/>
      <c r="J74" s="861"/>
      <c r="K74" s="861"/>
      <c r="L74" s="861"/>
      <c r="M74" s="861"/>
      <c r="N74" s="861"/>
      <c r="O74" s="861"/>
      <c r="P74" s="862"/>
      <c r="Q74" s="863">
        <v>257</v>
      </c>
      <c r="R74" s="817"/>
      <c r="S74" s="817"/>
      <c r="T74" s="817"/>
      <c r="U74" s="817"/>
      <c r="V74" s="817">
        <v>256</v>
      </c>
      <c r="W74" s="817"/>
      <c r="X74" s="817"/>
      <c r="Y74" s="817"/>
      <c r="Z74" s="817"/>
      <c r="AA74" s="817">
        <v>1</v>
      </c>
      <c r="AB74" s="817"/>
      <c r="AC74" s="817"/>
      <c r="AD74" s="817"/>
      <c r="AE74" s="817"/>
      <c r="AF74" s="817">
        <v>1</v>
      </c>
      <c r="AG74" s="817"/>
      <c r="AH74" s="817"/>
      <c r="AI74" s="817"/>
      <c r="AJ74" s="817"/>
      <c r="AK74" s="817">
        <v>57</v>
      </c>
      <c r="AL74" s="817"/>
      <c r="AM74" s="817"/>
      <c r="AN74" s="817"/>
      <c r="AO74" s="817"/>
      <c r="AP74" s="817" t="s">
        <v>576</v>
      </c>
      <c r="AQ74" s="817"/>
      <c r="AR74" s="817"/>
      <c r="AS74" s="817"/>
      <c r="AT74" s="817"/>
      <c r="AU74" s="817" t="s">
        <v>576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567</v>
      </c>
      <c r="C75" s="861"/>
      <c r="D75" s="861"/>
      <c r="E75" s="861"/>
      <c r="F75" s="861"/>
      <c r="G75" s="861"/>
      <c r="H75" s="861"/>
      <c r="I75" s="861"/>
      <c r="J75" s="861"/>
      <c r="K75" s="861"/>
      <c r="L75" s="861"/>
      <c r="M75" s="861"/>
      <c r="N75" s="861"/>
      <c r="O75" s="861"/>
      <c r="P75" s="862"/>
      <c r="Q75" s="864">
        <v>73</v>
      </c>
      <c r="R75" s="865"/>
      <c r="S75" s="865"/>
      <c r="T75" s="865"/>
      <c r="U75" s="821"/>
      <c r="V75" s="866">
        <v>73</v>
      </c>
      <c r="W75" s="865"/>
      <c r="X75" s="865"/>
      <c r="Y75" s="865"/>
      <c r="Z75" s="821"/>
      <c r="AA75" s="866" t="s">
        <v>576</v>
      </c>
      <c r="AB75" s="865"/>
      <c r="AC75" s="865"/>
      <c r="AD75" s="865"/>
      <c r="AE75" s="821"/>
      <c r="AF75" s="866" t="s">
        <v>576</v>
      </c>
      <c r="AG75" s="865"/>
      <c r="AH75" s="865"/>
      <c r="AI75" s="865"/>
      <c r="AJ75" s="821"/>
      <c r="AK75" s="866" t="s">
        <v>576</v>
      </c>
      <c r="AL75" s="865"/>
      <c r="AM75" s="865"/>
      <c r="AN75" s="865"/>
      <c r="AO75" s="821"/>
      <c r="AP75" s="866" t="s">
        <v>576</v>
      </c>
      <c r="AQ75" s="865"/>
      <c r="AR75" s="865"/>
      <c r="AS75" s="865"/>
      <c r="AT75" s="821"/>
      <c r="AU75" s="866" t="s">
        <v>576</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568</v>
      </c>
      <c r="C76" s="861"/>
      <c r="D76" s="861"/>
      <c r="E76" s="861"/>
      <c r="F76" s="861"/>
      <c r="G76" s="861"/>
      <c r="H76" s="861"/>
      <c r="I76" s="861"/>
      <c r="J76" s="861"/>
      <c r="K76" s="861"/>
      <c r="L76" s="861"/>
      <c r="M76" s="861"/>
      <c r="N76" s="861"/>
      <c r="O76" s="861"/>
      <c r="P76" s="862"/>
      <c r="Q76" s="864">
        <v>1716</v>
      </c>
      <c r="R76" s="865"/>
      <c r="S76" s="865"/>
      <c r="T76" s="865"/>
      <c r="U76" s="821"/>
      <c r="V76" s="866">
        <v>1668</v>
      </c>
      <c r="W76" s="865"/>
      <c r="X76" s="865"/>
      <c r="Y76" s="865"/>
      <c r="Z76" s="821"/>
      <c r="AA76" s="866">
        <v>48</v>
      </c>
      <c r="AB76" s="865"/>
      <c r="AC76" s="865"/>
      <c r="AD76" s="865"/>
      <c r="AE76" s="821"/>
      <c r="AF76" s="866">
        <v>48</v>
      </c>
      <c r="AG76" s="865"/>
      <c r="AH76" s="865"/>
      <c r="AI76" s="865"/>
      <c r="AJ76" s="821"/>
      <c r="AK76" s="866" t="s">
        <v>576</v>
      </c>
      <c r="AL76" s="865"/>
      <c r="AM76" s="865"/>
      <c r="AN76" s="865"/>
      <c r="AO76" s="821"/>
      <c r="AP76" s="866" t="s">
        <v>576</v>
      </c>
      <c r="AQ76" s="865"/>
      <c r="AR76" s="865"/>
      <c r="AS76" s="865"/>
      <c r="AT76" s="821"/>
      <c r="AU76" s="866" t="s">
        <v>576</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569</v>
      </c>
      <c r="C77" s="861"/>
      <c r="D77" s="861"/>
      <c r="E77" s="861"/>
      <c r="F77" s="861"/>
      <c r="G77" s="861"/>
      <c r="H77" s="861"/>
      <c r="I77" s="861"/>
      <c r="J77" s="861"/>
      <c r="K77" s="861"/>
      <c r="L77" s="861"/>
      <c r="M77" s="861"/>
      <c r="N77" s="861"/>
      <c r="O77" s="861"/>
      <c r="P77" s="862"/>
      <c r="Q77" s="864">
        <v>75239</v>
      </c>
      <c r="R77" s="865"/>
      <c r="S77" s="865"/>
      <c r="T77" s="865"/>
      <c r="U77" s="821"/>
      <c r="V77" s="866">
        <v>72711</v>
      </c>
      <c r="W77" s="865"/>
      <c r="X77" s="865"/>
      <c r="Y77" s="865"/>
      <c r="Z77" s="821"/>
      <c r="AA77" s="866">
        <v>2528</v>
      </c>
      <c r="AB77" s="865"/>
      <c r="AC77" s="865"/>
      <c r="AD77" s="865"/>
      <c r="AE77" s="821"/>
      <c r="AF77" s="866">
        <v>2528</v>
      </c>
      <c r="AG77" s="865"/>
      <c r="AH77" s="865"/>
      <c r="AI77" s="865"/>
      <c r="AJ77" s="821"/>
      <c r="AK77" s="866">
        <v>2373</v>
      </c>
      <c r="AL77" s="865"/>
      <c r="AM77" s="865"/>
      <c r="AN77" s="865"/>
      <c r="AO77" s="821"/>
      <c r="AP77" s="866" t="s">
        <v>576</v>
      </c>
      <c r="AQ77" s="865"/>
      <c r="AR77" s="865"/>
      <c r="AS77" s="865"/>
      <c r="AT77" s="821"/>
      <c r="AU77" s="866" t="s">
        <v>576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570</v>
      </c>
      <c r="C78" s="861"/>
      <c r="D78" s="861"/>
      <c r="E78" s="861"/>
      <c r="F78" s="861"/>
      <c r="G78" s="861"/>
      <c r="H78" s="861"/>
      <c r="I78" s="861"/>
      <c r="J78" s="861"/>
      <c r="K78" s="861"/>
      <c r="L78" s="861"/>
      <c r="M78" s="861"/>
      <c r="N78" s="861"/>
      <c r="O78" s="861"/>
      <c r="P78" s="862"/>
      <c r="Q78" s="863">
        <v>295</v>
      </c>
      <c r="R78" s="817"/>
      <c r="S78" s="817"/>
      <c r="T78" s="817"/>
      <c r="U78" s="817"/>
      <c r="V78" s="817">
        <v>258</v>
      </c>
      <c r="W78" s="817"/>
      <c r="X78" s="817"/>
      <c r="Y78" s="817"/>
      <c r="Z78" s="817"/>
      <c r="AA78" s="817">
        <v>37</v>
      </c>
      <c r="AB78" s="817"/>
      <c r="AC78" s="817"/>
      <c r="AD78" s="817"/>
      <c r="AE78" s="817"/>
      <c r="AF78" s="817">
        <v>37</v>
      </c>
      <c r="AG78" s="817"/>
      <c r="AH78" s="817"/>
      <c r="AI78" s="817"/>
      <c r="AJ78" s="817"/>
      <c r="AK78" s="817" t="s">
        <v>576</v>
      </c>
      <c r="AL78" s="817"/>
      <c r="AM78" s="817"/>
      <c r="AN78" s="817"/>
      <c r="AO78" s="817"/>
      <c r="AP78" s="817" t="s">
        <v>576</v>
      </c>
      <c r="AQ78" s="817"/>
      <c r="AR78" s="817"/>
      <c r="AS78" s="817"/>
      <c r="AT78" s="817"/>
      <c r="AU78" s="817" t="s">
        <v>576</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571</v>
      </c>
      <c r="C79" s="861"/>
      <c r="D79" s="861"/>
      <c r="E79" s="861"/>
      <c r="F79" s="861"/>
      <c r="G79" s="861"/>
      <c r="H79" s="861"/>
      <c r="I79" s="861"/>
      <c r="J79" s="861"/>
      <c r="K79" s="861"/>
      <c r="L79" s="861"/>
      <c r="M79" s="861"/>
      <c r="N79" s="861"/>
      <c r="O79" s="861"/>
      <c r="P79" s="862"/>
      <c r="Q79" s="863">
        <v>881857</v>
      </c>
      <c r="R79" s="817"/>
      <c r="S79" s="817"/>
      <c r="T79" s="817"/>
      <c r="U79" s="817"/>
      <c r="V79" s="817">
        <v>868577</v>
      </c>
      <c r="W79" s="817"/>
      <c r="X79" s="817"/>
      <c r="Y79" s="817"/>
      <c r="Z79" s="817"/>
      <c r="AA79" s="817">
        <v>13281</v>
      </c>
      <c r="AB79" s="817"/>
      <c r="AC79" s="817"/>
      <c r="AD79" s="817"/>
      <c r="AE79" s="817"/>
      <c r="AF79" s="817">
        <v>13281</v>
      </c>
      <c r="AG79" s="817"/>
      <c r="AH79" s="817"/>
      <c r="AI79" s="817"/>
      <c r="AJ79" s="817"/>
      <c r="AK79" s="817" t="s">
        <v>576</v>
      </c>
      <c r="AL79" s="817"/>
      <c r="AM79" s="817"/>
      <c r="AN79" s="817"/>
      <c r="AO79" s="817"/>
      <c r="AP79" s="817" t="s">
        <v>576</v>
      </c>
      <c r="AQ79" s="817"/>
      <c r="AR79" s="817"/>
      <c r="AS79" s="817"/>
      <c r="AT79" s="817"/>
      <c r="AU79" s="817" t="s">
        <v>576</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572</v>
      </c>
      <c r="C80" s="861"/>
      <c r="D80" s="861"/>
      <c r="E80" s="861"/>
      <c r="F80" s="861"/>
      <c r="G80" s="861"/>
      <c r="H80" s="861"/>
      <c r="I80" s="861"/>
      <c r="J80" s="861"/>
      <c r="K80" s="861"/>
      <c r="L80" s="861"/>
      <c r="M80" s="861"/>
      <c r="N80" s="861"/>
      <c r="O80" s="861"/>
      <c r="P80" s="862"/>
      <c r="Q80" s="863">
        <v>985</v>
      </c>
      <c r="R80" s="817"/>
      <c r="S80" s="817"/>
      <c r="T80" s="817"/>
      <c r="U80" s="817"/>
      <c r="V80" s="817">
        <v>840</v>
      </c>
      <c r="W80" s="817"/>
      <c r="X80" s="817"/>
      <c r="Y80" s="817"/>
      <c r="Z80" s="817"/>
      <c r="AA80" s="817">
        <v>144</v>
      </c>
      <c r="AB80" s="817"/>
      <c r="AC80" s="817"/>
      <c r="AD80" s="817"/>
      <c r="AE80" s="817"/>
      <c r="AF80" s="817">
        <v>1528</v>
      </c>
      <c r="AG80" s="817"/>
      <c r="AH80" s="817"/>
      <c r="AI80" s="817"/>
      <c r="AJ80" s="817"/>
      <c r="AK80" s="817">
        <v>12</v>
      </c>
      <c r="AL80" s="817"/>
      <c r="AM80" s="817"/>
      <c r="AN80" s="817"/>
      <c r="AO80" s="817"/>
      <c r="AP80" s="817">
        <v>2352</v>
      </c>
      <c r="AQ80" s="817"/>
      <c r="AR80" s="817"/>
      <c r="AS80" s="817"/>
      <c r="AT80" s="817"/>
      <c r="AU80" s="817" t="s">
        <v>576</v>
      </c>
      <c r="AV80" s="817"/>
      <c r="AW80" s="817"/>
      <c r="AX80" s="817"/>
      <c r="AY80" s="817"/>
      <c r="AZ80" s="819" t="s">
        <v>577</v>
      </c>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380</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17541</v>
      </c>
      <c r="AG88" s="831"/>
      <c r="AH88" s="831"/>
      <c r="AI88" s="831"/>
      <c r="AJ88" s="831"/>
      <c r="AK88" s="828"/>
      <c r="AL88" s="828"/>
      <c r="AM88" s="828"/>
      <c r="AN88" s="828"/>
      <c r="AO88" s="828"/>
      <c r="AP88" s="831">
        <f t="shared" ref="AP88" si="0">SUM(AP68:AT87)</f>
        <v>2979</v>
      </c>
      <c r="AQ88" s="831"/>
      <c r="AR88" s="831"/>
      <c r="AS88" s="831"/>
      <c r="AT88" s="831"/>
      <c r="AU88" s="831" t="s">
        <v>576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35</v>
      </c>
      <c r="CS102" s="839"/>
      <c r="CT102" s="839"/>
      <c r="CU102" s="839"/>
      <c r="CV102" s="878"/>
      <c r="CW102" s="877"/>
      <c r="CX102" s="839"/>
      <c r="CY102" s="839"/>
      <c r="CZ102" s="839"/>
      <c r="DA102" s="878"/>
      <c r="DB102" s="877">
        <v>60</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1178949</v>
      </c>
      <c r="AB110" s="887"/>
      <c r="AC110" s="887"/>
      <c r="AD110" s="887"/>
      <c r="AE110" s="888"/>
      <c r="AF110" s="889">
        <v>1060811</v>
      </c>
      <c r="AG110" s="887"/>
      <c r="AH110" s="887"/>
      <c r="AI110" s="887"/>
      <c r="AJ110" s="888"/>
      <c r="AK110" s="889">
        <v>1029260</v>
      </c>
      <c r="AL110" s="887"/>
      <c r="AM110" s="887"/>
      <c r="AN110" s="887"/>
      <c r="AO110" s="888"/>
      <c r="AP110" s="890">
        <v>15.6</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8677124</v>
      </c>
      <c r="BR110" s="918"/>
      <c r="BS110" s="918"/>
      <c r="BT110" s="918"/>
      <c r="BU110" s="918"/>
      <c r="BV110" s="918">
        <v>7581324</v>
      </c>
      <c r="BW110" s="918"/>
      <c r="BX110" s="918"/>
      <c r="BY110" s="918"/>
      <c r="BZ110" s="918"/>
      <c r="CA110" s="918">
        <v>7114821</v>
      </c>
      <c r="CB110" s="918"/>
      <c r="CC110" s="918"/>
      <c r="CD110" s="918"/>
      <c r="CE110" s="918"/>
      <c r="CF110" s="931">
        <v>108</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144505</v>
      </c>
      <c r="BR111" s="913"/>
      <c r="BS111" s="913"/>
      <c r="BT111" s="913"/>
      <c r="BU111" s="913"/>
      <c r="BV111" s="913">
        <v>144485</v>
      </c>
      <c r="BW111" s="913"/>
      <c r="BX111" s="913"/>
      <c r="BY111" s="913"/>
      <c r="BZ111" s="913"/>
      <c r="CA111" s="913">
        <v>144481</v>
      </c>
      <c r="CB111" s="913"/>
      <c r="CC111" s="913"/>
      <c r="CD111" s="913"/>
      <c r="CE111" s="913"/>
      <c r="CF111" s="907">
        <v>2.2000000000000002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2103434</v>
      </c>
      <c r="BR112" s="913"/>
      <c r="BS112" s="913"/>
      <c r="BT112" s="913"/>
      <c r="BU112" s="913"/>
      <c r="BV112" s="913">
        <v>1867495</v>
      </c>
      <c r="BW112" s="913"/>
      <c r="BX112" s="913"/>
      <c r="BY112" s="913"/>
      <c r="BZ112" s="913"/>
      <c r="CA112" s="913">
        <v>1657713</v>
      </c>
      <c r="CB112" s="913"/>
      <c r="CC112" s="913"/>
      <c r="CD112" s="913"/>
      <c r="CE112" s="913"/>
      <c r="CF112" s="907">
        <v>25.2</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254306</v>
      </c>
      <c r="AB113" s="925"/>
      <c r="AC113" s="925"/>
      <c r="AD113" s="925"/>
      <c r="AE113" s="926"/>
      <c r="AF113" s="927">
        <v>234299</v>
      </c>
      <c r="AG113" s="925"/>
      <c r="AH113" s="925"/>
      <c r="AI113" s="925"/>
      <c r="AJ113" s="926"/>
      <c r="AK113" s="927">
        <v>222963</v>
      </c>
      <c r="AL113" s="925"/>
      <c r="AM113" s="925"/>
      <c r="AN113" s="925"/>
      <c r="AO113" s="926"/>
      <c r="AP113" s="928">
        <v>3.4</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153416</v>
      </c>
      <c r="BR113" s="913"/>
      <c r="BS113" s="913"/>
      <c r="BT113" s="913"/>
      <c r="BU113" s="913"/>
      <c r="BV113" s="913">
        <v>309695</v>
      </c>
      <c r="BW113" s="913"/>
      <c r="BX113" s="913"/>
      <c r="BY113" s="913"/>
      <c r="BZ113" s="913"/>
      <c r="CA113" s="913">
        <v>284169</v>
      </c>
      <c r="CB113" s="913"/>
      <c r="CC113" s="913"/>
      <c r="CD113" s="913"/>
      <c r="CE113" s="913"/>
      <c r="CF113" s="907">
        <v>4.3</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1823507</v>
      </c>
      <c r="BR114" s="913"/>
      <c r="BS114" s="913"/>
      <c r="BT114" s="913"/>
      <c r="BU114" s="913"/>
      <c r="BV114" s="913">
        <v>1851363</v>
      </c>
      <c r="BW114" s="913"/>
      <c r="BX114" s="913"/>
      <c r="BY114" s="913"/>
      <c r="BZ114" s="913"/>
      <c r="CA114" s="913">
        <v>1815776</v>
      </c>
      <c r="CB114" s="913"/>
      <c r="CC114" s="913"/>
      <c r="CD114" s="913"/>
      <c r="CE114" s="913"/>
      <c r="CF114" s="907">
        <v>27.6</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29884</v>
      </c>
      <c r="AB115" s="925"/>
      <c r="AC115" s="925"/>
      <c r="AD115" s="925"/>
      <c r="AE115" s="926"/>
      <c r="AF115" s="927">
        <v>53260</v>
      </c>
      <c r="AG115" s="925"/>
      <c r="AH115" s="925"/>
      <c r="AI115" s="925"/>
      <c r="AJ115" s="926"/>
      <c r="AK115" s="927">
        <v>39656</v>
      </c>
      <c r="AL115" s="925"/>
      <c r="AM115" s="925"/>
      <c r="AN115" s="925"/>
      <c r="AO115" s="926"/>
      <c r="AP115" s="928">
        <v>0.6</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139897</v>
      </c>
      <c r="DH115" s="946"/>
      <c r="DI115" s="946"/>
      <c r="DJ115" s="946"/>
      <c r="DK115" s="947"/>
      <c r="DL115" s="948">
        <v>139897</v>
      </c>
      <c r="DM115" s="946"/>
      <c r="DN115" s="946"/>
      <c r="DO115" s="946"/>
      <c r="DP115" s="947"/>
      <c r="DQ115" s="948">
        <v>139897</v>
      </c>
      <c r="DR115" s="946"/>
      <c r="DS115" s="946"/>
      <c r="DT115" s="946"/>
      <c r="DU115" s="947"/>
      <c r="DV115" s="949">
        <v>2.1</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1463139</v>
      </c>
      <c r="AB117" s="966"/>
      <c r="AC117" s="966"/>
      <c r="AD117" s="966"/>
      <c r="AE117" s="967"/>
      <c r="AF117" s="968">
        <v>1348370</v>
      </c>
      <c r="AG117" s="966"/>
      <c r="AH117" s="966"/>
      <c r="AI117" s="966"/>
      <c r="AJ117" s="967"/>
      <c r="AK117" s="968">
        <v>1291879</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446</v>
      </c>
      <c r="BP119" s="992"/>
      <c r="BQ119" s="986">
        <v>12901986</v>
      </c>
      <c r="BR119" s="987"/>
      <c r="BS119" s="987"/>
      <c r="BT119" s="987"/>
      <c r="BU119" s="987"/>
      <c r="BV119" s="987">
        <v>11754362</v>
      </c>
      <c r="BW119" s="987"/>
      <c r="BX119" s="987"/>
      <c r="BY119" s="987"/>
      <c r="BZ119" s="987"/>
      <c r="CA119" s="987">
        <v>11016960</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4608</v>
      </c>
      <c r="DH119" s="973"/>
      <c r="DI119" s="973"/>
      <c r="DJ119" s="973"/>
      <c r="DK119" s="974"/>
      <c r="DL119" s="972">
        <v>4588</v>
      </c>
      <c r="DM119" s="973"/>
      <c r="DN119" s="973"/>
      <c r="DO119" s="973"/>
      <c r="DP119" s="974"/>
      <c r="DQ119" s="972">
        <v>4584</v>
      </c>
      <c r="DR119" s="973"/>
      <c r="DS119" s="973"/>
      <c r="DT119" s="973"/>
      <c r="DU119" s="974"/>
      <c r="DV119" s="975">
        <v>0.1</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3715924</v>
      </c>
      <c r="BR120" s="918"/>
      <c r="BS120" s="918"/>
      <c r="BT120" s="918"/>
      <c r="BU120" s="918"/>
      <c r="BV120" s="918">
        <v>4156865</v>
      </c>
      <c r="BW120" s="918"/>
      <c r="BX120" s="918"/>
      <c r="BY120" s="918"/>
      <c r="BZ120" s="918"/>
      <c r="CA120" s="918">
        <v>4354287</v>
      </c>
      <c r="CB120" s="918"/>
      <c r="CC120" s="918"/>
      <c r="CD120" s="918"/>
      <c r="CE120" s="918"/>
      <c r="CF120" s="931">
        <v>66.099999999999994</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2046759</v>
      </c>
      <c r="DH120" s="918"/>
      <c r="DI120" s="918"/>
      <c r="DJ120" s="918"/>
      <c r="DK120" s="918"/>
      <c r="DL120" s="918">
        <v>1811414</v>
      </c>
      <c r="DM120" s="918"/>
      <c r="DN120" s="918"/>
      <c r="DO120" s="918"/>
      <c r="DP120" s="918"/>
      <c r="DQ120" s="918">
        <v>1601327</v>
      </c>
      <c r="DR120" s="918"/>
      <c r="DS120" s="918"/>
      <c r="DT120" s="918"/>
      <c r="DU120" s="918"/>
      <c r="DV120" s="919">
        <v>24.3</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383935</v>
      </c>
      <c r="BR121" s="913"/>
      <c r="BS121" s="913"/>
      <c r="BT121" s="913"/>
      <c r="BU121" s="913"/>
      <c r="BV121" s="913">
        <v>347021</v>
      </c>
      <c r="BW121" s="913"/>
      <c r="BX121" s="913"/>
      <c r="BY121" s="913"/>
      <c r="BZ121" s="913"/>
      <c r="CA121" s="913">
        <v>314091</v>
      </c>
      <c r="CB121" s="913"/>
      <c r="CC121" s="913"/>
      <c r="CD121" s="913"/>
      <c r="CE121" s="913"/>
      <c r="CF121" s="907">
        <v>4.8</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56675</v>
      </c>
      <c r="DH121" s="913"/>
      <c r="DI121" s="913"/>
      <c r="DJ121" s="913"/>
      <c r="DK121" s="913"/>
      <c r="DL121" s="913">
        <v>56081</v>
      </c>
      <c r="DM121" s="913"/>
      <c r="DN121" s="913"/>
      <c r="DO121" s="913"/>
      <c r="DP121" s="913"/>
      <c r="DQ121" s="913">
        <v>56386</v>
      </c>
      <c r="DR121" s="913"/>
      <c r="DS121" s="913"/>
      <c r="DT121" s="913"/>
      <c r="DU121" s="913"/>
      <c r="DV121" s="914">
        <v>0.9</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8160365</v>
      </c>
      <c r="BR122" s="987"/>
      <c r="BS122" s="987"/>
      <c r="BT122" s="987"/>
      <c r="BU122" s="987"/>
      <c r="BV122" s="987">
        <v>7600674</v>
      </c>
      <c r="BW122" s="987"/>
      <c r="BX122" s="987"/>
      <c r="BY122" s="987"/>
      <c r="BZ122" s="987"/>
      <c r="CA122" s="987">
        <v>7039105</v>
      </c>
      <c r="CB122" s="987"/>
      <c r="CC122" s="987"/>
      <c r="CD122" s="987"/>
      <c r="CE122" s="987"/>
      <c r="CF122" s="1004">
        <v>106.8</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454</v>
      </c>
      <c r="BP123" s="992"/>
      <c r="BQ123" s="1050">
        <v>12260224</v>
      </c>
      <c r="BR123" s="1051"/>
      <c r="BS123" s="1051"/>
      <c r="BT123" s="1051"/>
      <c r="BU123" s="1051"/>
      <c r="BV123" s="1051">
        <v>12104560</v>
      </c>
      <c r="BW123" s="1051"/>
      <c r="BX123" s="1051"/>
      <c r="BY123" s="1051"/>
      <c r="BZ123" s="1051"/>
      <c r="CA123" s="1051">
        <v>11707483</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10.1</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29884</v>
      </c>
      <c r="AB127" s="946"/>
      <c r="AC127" s="946"/>
      <c r="AD127" s="946"/>
      <c r="AE127" s="947"/>
      <c r="AF127" s="948">
        <v>53260</v>
      </c>
      <c r="AG127" s="946"/>
      <c r="AH127" s="946"/>
      <c r="AI127" s="946"/>
      <c r="AJ127" s="947"/>
      <c r="AK127" s="948">
        <v>39656</v>
      </c>
      <c r="AL127" s="946"/>
      <c r="AM127" s="946"/>
      <c r="AN127" s="946"/>
      <c r="AO127" s="947"/>
      <c r="AP127" s="949">
        <v>0.6</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57666</v>
      </c>
      <c r="AB128" s="1033"/>
      <c r="AC128" s="1033"/>
      <c r="AD128" s="1033"/>
      <c r="AE128" s="1034"/>
      <c r="AF128" s="1035">
        <v>46022</v>
      </c>
      <c r="AG128" s="1033"/>
      <c r="AH128" s="1033"/>
      <c r="AI128" s="1033"/>
      <c r="AJ128" s="1034"/>
      <c r="AK128" s="1035">
        <v>54020</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13.94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7139534</v>
      </c>
      <c r="AB129" s="946"/>
      <c r="AC129" s="946"/>
      <c r="AD129" s="946"/>
      <c r="AE129" s="947"/>
      <c r="AF129" s="948">
        <v>7200310</v>
      </c>
      <c r="AG129" s="946"/>
      <c r="AH129" s="946"/>
      <c r="AI129" s="946"/>
      <c r="AJ129" s="947"/>
      <c r="AK129" s="948">
        <v>7345586</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18.940000000000001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811333</v>
      </c>
      <c r="AB130" s="946"/>
      <c r="AC130" s="946"/>
      <c r="AD130" s="946"/>
      <c r="AE130" s="947"/>
      <c r="AF130" s="948">
        <v>798166</v>
      </c>
      <c r="AG130" s="946"/>
      <c r="AH130" s="946"/>
      <c r="AI130" s="946"/>
      <c r="AJ130" s="947"/>
      <c r="AK130" s="948">
        <v>756968</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8.1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6328201</v>
      </c>
      <c r="AB131" s="973"/>
      <c r="AC131" s="973"/>
      <c r="AD131" s="973"/>
      <c r="AE131" s="974"/>
      <c r="AF131" s="972">
        <v>6402144</v>
      </c>
      <c r="AG131" s="973"/>
      <c r="AH131" s="973"/>
      <c r="AI131" s="973"/>
      <c r="AJ131" s="974"/>
      <c r="AK131" s="972">
        <v>6588618</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9.3887662540000001</v>
      </c>
      <c r="AB132" s="1084"/>
      <c r="AC132" s="1084"/>
      <c r="AD132" s="1084"/>
      <c r="AE132" s="1085"/>
      <c r="AF132" s="1086">
        <v>7.8752055560000001</v>
      </c>
      <c r="AG132" s="1084"/>
      <c r="AH132" s="1084"/>
      <c r="AI132" s="1084"/>
      <c r="AJ132" s="1085"/>
      <c r="AK132" s="1086">
        <v>7.2988144100000003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9.1999999999999993</v>
      </c>
      <c r="AB133" s="1067"/>
      <c r="AC133" s="1067"/>
      <c r="AD133" s="1067"/>
      <c r="AE133" s="1068"/>
      <c r="AF133" s="1066">
        <v>8.6</v>
      </c>
      <c r="AG133" s="1067"/>
      <c r="AH133" s="1067"/>
      <c r="AI133" s="1067"/>
      <c r="AJ133" s="1068"/>
      <c r="AK133" s="1066">
        <v>8.1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96wpXtoR+tAbNc5WP4o1RCKwX6nOckOI3BSg3OZhw8JT04S7MDpyBD7yxGkq7P+XHdbildA23b/nsylXR3qoQ==" saltValue="jBndvpo10p7gB5dzUZ9+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55" zoomScaleNormal="85" zoomScaleSheetLayoutView="100" workbookViewId="0">
      <selection activeCell="BA24" sqref="BA2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bmX4pnf3t/huDAQFBoJL2mPFketqRBMJz/yPN8E7/tJ2Q2CMJ+YBSR5GYm5TEhAZsKenOHntoGN7Lq00GZwgQ==" saltValue="tD7bN9UTKLBMGV1LOdV53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8"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yLQARMK3hE3XIvpauTpUxbf6WF0pSqrfaWgjL8GKoPCLpMDDMZXXvLjo3Y4RwHQo4v+YIm0L4RSIJwMJrikow==" saltValue="Vect1jGrqvPPjxfVsgA7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9"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1" t="s">
        <v>483</v>
      </c>
      <c r="AP7" s="253"/>
      <c r="AQ7" s="254" t="s">
        <v>484</v>
      </c>
      <c r="AR7" s="255"/>
    </row>
    <row r="8" spans="1:46" x14ac:dyDescent="0.15">
      <c r="A8" s="247"/>
      <c r="AK8" s="256"/>
      <c r="AL8" s="257"/>
      <c r="AM8" s="257"/>
      <c r="AN8" s="258"/>
      <c r="AO8" s="1102"/>
      <c r="AP8" s="259" t="s">
        <v>485</v>
      </c>
      <c r="AQ8" s="260" t="s">
        <v>486</v>
      </c>
      <c r="AR8" s="261" t="s">
        <v>487</v>
      </c>
    </row>
    <row r="9" spans="1:46" x14ac:dyDescent="0.15">
      <c r="A9" s="247"/>
      <c r="AK9" s="1103" t="s">
        <v>488</v>
      </c>
      <c r="AL9" s="1104"/>
      <c r="AM9" s="1104"/>
      <c r="AN9" s="1105"/>
      <c r="AO9" s="262">
        <v>2420337</v>
      </c>
      <c r="AP9" s="262">
        <v>103779</v>
      </c>
      <c r="AQ9" s="263">
        <v>98214</v>
      </c>
      <c r="AR9" s="264">
        <v>5.7</v>
      </c>
    </row>
    <row r="10" spans="1:46" ht="13.5" customHeight="1" x14ac:dyDescent="0.15">
      <c r="A10" s="247"/>
      <c r="AK10" s="1103" t="s">
        <v>489</v>
      </c>
      <c r="AL10" s="1104"/>
      <c r="AM10" s="1104"/>
      <c r="AN10" s="1105"/>
      <c r="AO10" s="265">
        <v>388738</v>
      </c>
      <c r="AP10" s="265">
        <v>16668</v>
      </c>
      <c r="AQ10" s="266">
        <v>8330</v>
      </c>
      <c r="AR10" s="267">
        <v>100.1</v>
      </c>
    </row>
    <row r="11" spans="1:46" ht="13.5" customHeight="1" x14ac:dyDescent="0.15">
      <c r="A11" s="247"/>
      <c r="AK11" s="1103" t="s">
        <v>490</v>
      </c>
      <c r="AL11" s="1104"/>
      <c r="AM11" s="1104"/>
      <c r="AN11" s="1105"/>
      <c r="AO11" s="265">
        <v>34385</v>
      </c>
      <c r="AP11" s="265">
        <v>1474</v>
      </c>
      <c r="AQ11" s="266">
        <v>2236</v>
      </c>
      <c r="AR11" s="267">
        <v>-34.1</v>
      </c>
    </row>
    <row r="12" spans="1:46" ht="13.5" customHeight="1" x14ac:dyDescent="0.15">
      <c r="A12" s="247"/>
      <c r="AK12" s="1103" t="s">
        <v>491</v>
      </c>
      <c r="AL12" s="1104"/>
      <c r="AM12" s="1104"/>
      <c r="AN12" s="1105"/>
      <c r="AO12" s="265" t="s">
        <v>492</v>
      </c>
      <c r="AP12" s="265" t="s">
        <v>492</v>
      </c>
      <c r="AQ12" s="266">
        <v>12</v>
      </c>
      <c r="AR12" s="267" t="s">
        <v>492</v>
      </c>
    </row>
    <row r="13" spans="1:46" ht="13.5" customHeight="1" x14ac:dyDescent="0.15">
      <c r="A13" s="247"/>
      <c r="AK13" s="1103" t="s">
        <v>493</v>
      </c>
      <c r="AL13" s="1104"/>
      <c r="AM13" s="1104"/>
      <c r="AN13" s="1105"/>
      <c r="AO13" s="265">
        <v>55749</v>
      </c>
      <c r="AP13" s="265">
        <v>2390</v>
      </c>
      <c r="AQ13" s="266">
        <v>3111</v>
      </c>
      <c r="AR13" s="267">
        <v>-23.2</v>
      </c>
    </row>
    <row r="14" spans="1:46" ht="13.5" customHeight="1" x14ac:dyDescent="0.15">
      <c r="A14" s="247"/>
      <c r="AK14" s="1103" t="s">
        <v>494</v>
      </c>
      <c r="AL14" s="1104"/>
      <c r="AM14" s="1104"/>
      <c r="AN14" s="1105"/>
      <c r="AO14" s="265">
        <v>29539</v>
      </c>
      <c r="AP14" s="265">
        <v>1267</v>
      </c>
      <c r="AQ14" s="266">
        <v>1882</v>
      </c>
      <c r="AR14" s="267">
        <v>-32.700000000000003</v>
      </c>
    </row>
    <row r="15" spans="1:46" ht="13.5" customHeight="1" x14ac:dyDescent="0.15">
      <c r="A15" s="247"/>
      <c r="AK15" s="1106" t="s">
        <v>495</v>
      </c>
      <c r="AL15" s="1107"/>
      <c r="AM15" s="1107"/>
      <c r="AN15" s="1108"/>
      <c r="AO15" s="265">
        <v>-217687</v>
      </c>
      <c r="AP15" s="265">
        <v>-9334</v>
      </c>
      <c r="AQ15" s="266">
        <v>-6411</v>
      </c>
      <c r="AR15" s="267">
        <v>45.6</v>
      </c>
    </row>
    <row r="16" spans="1:46" x14ac:dyDescent="0.15">
      <c r="A16" s="247"/>
      <c r="AK16" s="1106" t="s">
        <v>178</v>
      </c>
      <c r="AL16" s="1107"/>
      <c r="AM16" s="1107"/>
      <c r="AN16" s="1108"/>
      <c r="AO16" s="265">
        <v>2711061</v>
      </c>
      <c r="AP16" s="265">
        <v>116245</v>
      </c>
      <c r="AQ16" s="266">
        <v>107373</v>
      </c>
      <c r="AR16" s="267">
        <v>8.3000000000000007</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09" t="s">
        <v>500</v>
      </c>
      <c r="AL21" s="1110"/>
      <c r="AM21" s="1110"/>
      <c r="AN21" s="1111"/>
      <c r="AO21" s="277">
        <v>9.09</v>
      </c>
      <c r="AP21" s="278">
        <v>9.17</v>
      </c>
      <c r="AQ21" s="279">
        <v>-0.08</v>
      </c>
      <c r="AS21" s="280"/>
      <c r="AT21" s="276"/>
    </row>
    <row r="22" spans="1:46" s="248" customFormat="1" x14ac:dyDescent="0.15">
      <c r="A22" s="276"/>
      <c r="AK22" s="1109" t="s">
        <v>501</v>
      </c>
      <c r="AL22" s="1110"/>
      <c r="AM22" s="1110"/>
      <c r="AN22" s="1111"/>
      <c r="AO22" s="281">
        <v>96.9</v>
      </c>
      <c r="AP22" s="282">
        <v>97.5</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1" t="s">
        <v>483</v>
      </c>
      <c r="AP30" s="253"/>
      <c r="AQ30" s="254" t="s">
        <v>484</v>
      </c>
      <c r="AR30" s="255"/>
    </row>
    <row r="31" spans="1:46" x14ac:dyDescent="0.15">
      <c r="A31" s="247"/>
      <c r="AK31" s="256"/>
      <c r="AL31" s="257"/>
      <c r="AM31" s="257"/>
      <c r="AN31" s="258"/>
      <c r="AO31" s="1102"/>
      <c r="AP31" s="259" t="s">
        <v>485</v>
      </c>
      <c r="AQ31" s="260" t="s">
        <v>486</v>
      </c>
      <c r="AR31" s="261" t="s">
        <v>487</v>
      </c>
    </row>
    <row r="32" spans="1:46" ht="27" customHeight="1" x14ac:dyDescent="0.15">
      <c r="A32" s="247"/>
      <c r="AK32" s="1117" t="s">
        <v>505</v>
      </c>
      <c r="AL32" s="1118"/>
      <c r="AM32" s="1118"/>
      <c r="AN32" s="1119"/>
      <c r="AO32" s="291">
        <v>1029260</v>
      </c>
      <c r="AP32" s="291">
        <v>44133</v>
      </c>
      <c r="AQ32" s="292">
        <v>55954</v>
      </c>
      <c r="AR32" s="293">
        <v>-21.1</v>
      </c>
    </row>
    <row r="33" spans="1:46" ht="13.5" customHeight="1" x14ac:dyDescent="0.15">
      <c r="A33" s="247"/>
      <c r="AK33" s="1117" t="s">
        <v>506</v>
      </c>
      <c r="AL33" s="1118"/>
      <c r="AM33" s="1118"/>
      <c r="AN33" s="1119"/>
      <c r="AO33" s="291" t="s">
        <v>492</v>
      </c>
      <c r="AP33" s="291" t="s">
        <v>492</v>
      </c>
      <c r="AQ33" s="292" t="s">
        <v>492</v>
      </c>
      <c r="AR33" s="293" t="s">
        <v>492</v>
      </c>
    </row>
    <row r="34" spans="1:46" ht="27" customHeight="1" x14ac:dyDescent="0.15">
      <c r="A34" s="247"/>
      <c r="AK34" s="1117" t="s">
        <v>507</v>
      </c>
      <c r="AL34" s="1118"/>
      <c r="AM34" s="1118"/>
      <c r="AN34" s="1119"/>
      <c r="AO34" s="291" t="s">
        <v>492</v>
      </c>
      <c r="AP34" s="291" t="s">
        <v>492</v>
      </c>
      <c r="AQ34" s="292">
        <v>1</v>
      </c>
      <c r="AR34" s="293" t="s">
        <v>492</v>
      </c>
    </row>
    <row r="35" spans="1:46" ht="27" customHeight="1" x14ac:dyDescent="0.15">
      <c r="A35" s="247"/>
      <c r="AK35" s="1117" t="s">
        <v>508</v>
      </c>
      <c r="AL35" s="1118"/>
      <c r="AM35" s="1118"/>
      <c r="AN35" s="1119"/>
      <c r="AO35" s="291">
        <v>222963</v>
      </c>
      <c r="AP35" s="291">
        <v>9560</v>
      </c>
      <c r="AQ35" s="292">
        <v>17691</v>
      </c>
      <c r="AR35" s="293">
        <v>-46</v>
      </c>
    </row>
    <row r="36" spans="1:46" ht="27" customHeight="1" x14ac:dyDescent="0.15">
      <c r="A36" s="247"/>
      <c r="AK36" s="1117" t="s">
        <v>509</v>
      </c>
      <c r="AL36" s="1118"/>
      <c r="AM36" s="1118"/>
      <c r="AN36" s="1119"/>
      <c r="AO36" s="291" t="s">
        <v>492</v>
      </c>
      <c r="AP36" s="291" t="s">
        <v>492</v>
      </c>
      <c r="AQ36" s="292">
        <v>2603</v>
      </c>
      <c r="AR36" s="293" t="s">
        <v>492</v>
      </c>
    </row>
    <row r="37" spans="1:46" ht="13.5" customHeight="1" x14ac:dyDescent="0.15">
      <c r="A37" s="247"/>
      <c r="AK37" s="1117" t="s">
        <v>510</v>
      </c>
      <c r="AL37" s="1118"/>
      <c r="AM37" s="1118"/>
      <c r="AN37" s="1119"/>
      <c r="AO37" s="291">
        <v>39656</v>
      </c>
      <c r="AP37" s="291">
        <v>1700</v>
      </c>
      <c r="AQ37" s="292">
        <v>579</v>
      </c>
      <c r="AR37" s="293">
        <v>193.6</v>
      </c>
    </row>
    <row r="38" spans="1:46" ht="27" customHeight="1" x14ac:dyDescent="0.15">
      <c r="A38" s="247"/>
      <c r="AK38" s="1120" t="s">
        <v>511</v>
      </c>
      <c r="AL38" s="1121"/>
      <c r="AM38" s="1121"/>
      <c r="AN38" s="1122"/>
      <c r="AO38" s="294" t="s">
        <v>492</v>
      </c>
      <c r="AP38" s="294" t="s">
        <v>492</v>
      </c>
      <c r="AQ38" s="295">
        <v>4</v>
      </c>
      <c r="AR38" s="283" t="s">
        <v>492</v>
      </c>
      <c r="AS38" s="290"/>
    </row>
    <row r="39" spans="1:46" x14ac:dyDescent="0.15">
      <c r="A39" s="247"/>
      <c r="AK39" s="1120" t="s">
        <v>512</v>
      </c>
      <c r="AL39" s="1121"/>
      <c r="AM39" s="1121"/>
      <c r="AN39" s="1122"/>
      <c r="AO39" s="291">
        <v>-54020</v>
      </c>
      <c r="AP39" s="291">
        <v>-2316</v>
      </c>
      <c r="AQ39" s="292">
        <v>-4663</v>
      </c>
      <c r="AR39" s="293">
        <v>-50.3</v>
      </c>
      <c r="AS39" s="290"/>
    </row>
    <row r="40" spans="1:46" ht="27" customHeight="1" x14ac:dyDescent="0.15">
      <c r="A40" s="247"/>
      <c r="AK40" s="1117" t="s">
        <v>513</v>
      </c>
      <c r="AL40" s="1118"/>
      <c r="AM40" s="1118"/>
      <c r="AN40" s="1119"/>
      <c r="AO40" s="291">
        <v>-756968</v>
      </c>
      <c r="AP40" s="291">
        <v>-32457</v>
      </c>
      <c r="AQ40" s="292">
        <v>-48945</v>
      </c>
      <c r="AR40" s="293">
        <v>-33.700000000000003</v>
      </c>
      <c r="AS40" s="290"/>
    </row>
    <row r="41" spans="1:46" x14ac:dyDescent="0.15">
      <c r="A41" s="247"/>
      <c r="AK41" s="1123" t="s">
        <v>288</v>
      </c>
      <c r="AL41" s="1124"/>
      <c r="AM41" s="1124"/>
      <c r="AN41" s="1125"/>
      <c r="AO41" s="291">
        <v>480891</v>
      </c>
      <c r="AP41" s="291">
        <v>20620</v>
      </c>
      <c r="AQ41" s="292">
        <v>23225</v>
      </c>
      <c r="AR41" s="293">
        <v>-11.2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2" t="s">
        <v>483</v>
      </c>
      <c r="AN49" s="1114" t="s">
        <v>516</v>
      </c>
      <c r="AO49" s="1115"/>
      <c r="AP49" s="1115"/>
      <c r="AQ49" s="1115"/>
      <c r="AR49" s="1116"/>
    </row>
    <row r="50" spans="1:44" x14ac:dyDescent="0.15">
      <c r="A50" s="247"/>
      <c r="AK50" s="305"/>
      <c r="AL50" s="306"/>
      <c r="AM50" s="1113"/>
      <c r="AN50" s="307" t="s">
        <v>517</v>
      </c>
      <c r="AO50" s="308" t="s">
        <v>518</v>
      </c>
      <c r="AP50" s="309" t="s">
        <v>519</v>
      </c>
      <c r="AQ50" s="310" t="s">
        <v>520</v>
      </c>
      <c r="AR50" s="311" t="s">
        <v>521</v>
      </c>
    </row>
    <row r="51" spans="1:44" x14ac:dyDescent="0.15">
      <c r="A51" s="247"/>
      <c r="AK51" s="303" t="s">
        <v>522</v>
      </c>
      <c r="AL51" s="304"/>
      <c r="AM51" s="312">
        <v>1076415</v>
      </c>
      <c r="AN51" s="313">
        <v>43160</v>
      </c>
      <c r="AO51" s="314">
        <v>-28.4</v>
      </c>
      <c r="AP51" s="315">
        <v>76347</v>
      </c>
      <c r="AQ51" s="316">
        <v>2.4</v>
      </c>
      <c r="AR51" s="317">
        <v>-30.8</v>
      </c>
    </row>
    <row r="52" spans="1:44" x14ac:dyDescent="0.15">
      <c r="A52" s="247"/>
      <c r="AK52" s="318"/>
      <c r="AL52" s="319" t="s">
        <v>523</v>
      </c>
      <c r="AM52" s="320">
        <v>696466</v>
      </c>
      <c r="AN52" s="321">
        <v>27926</v>
      </c>
      <c r="AO52" s="322">
        <v>-24.1</v>
      </c>
      <c r="AP52" s="323">
        <v>41762</v>
      </c>
      <c r="AQ52" s="324">
        <v>0.5</v>
      </c>
      <c r="AR52" s="325">
        <v>-24.6</v>
      </c>
    </row>
    <row r="53" spans="1:44" x14ac:dyDescent="0.15">
      <c r="A53" s="247"/>
      <c r="AK53" s="303" t="s">
        <v>524</v>
      </c>
      <c r="AL53" s="304"/>
      <c r="AM53" s="312">
        <v>1223847</v>
      </c>
      <c r="AN53" s="313">
        <v>49967</v>
      </c>
      <c r="AO53" s="314">
        <v>15.8</v>
      </c>
      <c r="AP53" s="315">
        <v>69604</v>
      </c>
      <c r="AQ53" s="316">
        <v>-8.8000000000000007</v>
      </c>
      <c r="AR53" s="317">
        <v>24.6</v>
      </c>
    </row>
    <row r="54" spans="1:44" x14ac:dyDescent="0.15">
      <c r="A54" s="247"/>
      <c r="AK54" s="318"/>
      <c r="AL54" s="319" t="s">
        <v>523</v>
      </c>
      <c r="AM54" s="320">
        <v>769687</v>
      </c>
      <c r="AN54" s="321">
        <v>31425</v>
      </c>
      <c r="AO54" s="322">
        <v>12.5</v>
      </c>
      <c r="AP54" s="323">
        <v>36247</v>
      </c>
      <c r="AQ54" s="324">
        <v>-13.2</v>
      </c>
      <c r="AR54" s="325">
        <v>25.7</v>
      </c>
    </row>
    <row r="55" spans="1:44" x14ac:dyDescent="0.15">
      <c r="A55" s="247"/>
      <c r="AK55" s="303" t="s">
        <v>525</v>
      </c>
      <c r="AL55" s="304"/>
      <c r="AM55" s="312">
        <v>1086417</v>
      </c>
      <c r="AN55" s="313">
        <v>44903</v>
      </c>
      <c r="AO55" s="314">
        <v>-10.1</v>
      </c>
      <c r="AP55" s="315">
        <v>68410</v>
      </c>
      <c r="AQ55" s="316">
        <v>-1.7</v>
      </c>
      <c r="AR55" s="317">
        <v>-8.4</v>
      </c>
    </row>
    <row r="56" spans="1:44" x14ac:dyDescent="0.15">
      <c r="A56" s="247"/>
      <c r="AK56" s="318"/>
      <c r="AL56" s="319" t="s">
        <v>523</v>
      </c>
      <c r="AM56" s="320">
        <v>524896</v>
      </c>
      <c r="AN56" s="321">
        <v>21694</v>
      </c>
      <c r="AO56" s="322">
        <v>-31</v>
      </c>
      <c r="AP56" s="323">
        <v>35086</v>
      </c>
      <c r="AQ56" s="324">
        <v>-3.2</v>
      </c>
      <c r="AR56" s="325">
        <v>-27.8</v>
      </c>
    </row>
    <row r="57" spans="1:44" x14ac:dyDescent="0.15">
      <c r="A57" s="247"/>
      <c r="AK57" s="303" t="s">
        <v>526</v>
      </c>
      <c r="AL57" s="304"/>
      <c r="AM57" s="312">
        <v>803152</v>
      </c>
      <c r="AN57" s="313">
        <v>33671</v>
      </c>
      <c r="AO57" s="314">
        <v>-25</v>
      </c>
      <c r="AP57" s="315">
        <v>73019</v>
      </c>
      <c r="AQ57" s="316">
        <v>6.7</v>
      </c>
      <c r="AR57" s="317">
        <v>-31.7</v>
      </c>
    </row>
    <row r="58" spans="1:44" x14ac:dyDescent="0.15">
      <c r="A58" s="247"/>
      <c r="AK58" s="318"/>
      <c r="AL58" s="319" t="s">
        <v>523</v>
      </c>
      <c r="AM58" s="320">
        <v>387549</v>
      </c>
      <c r="AN58" s="321">
        <v>16247</v>
      </c>
      <c r="AO58" s="322">
        <v>-25.1</v>
      </c>
      <c r="AP58" s="323">
        <v>39427</v>
      </c>
      <c r="AQ58" s="324">
        <v>12.4</v>
      </c>
      <c r="AR58" s="325">
        <v>-37.5</v>
      </c>
    </row>
    <row r="59" spans="1:44" x14ac:dyDescent="0.15">
      <c r="A59" s="247"/>
      <c r="AK59" s="303" t="s">
        <v>527</v>
      </c>
      <c r="AL59" s="304"/>
      <c r="AM59" s="312">
        <v>1316278</v>
      </c>
      <c r="AN59" s="313">
        <v>56439</v>
      </c>
      <c r="AO59" s="314">
        <v>67.599999999999994</v>
      </c>
      <c r="AP59" s="315">
        <v>76590</v>
      </c>
      <c r="AQ59" s="316">
        <v>4.9000000000000004</v>
      </c>
      <c r="AR59" s="317">
        <v>62.7</v>
      </c>
    </row>
    <row r="60" spans="1:44" x14ac:dyDescent="0.15">
      <c r="A60" s="247"/>
      <c r="AK60" s="318"/>
      <c r="AL60" s="319" t="s">
        <v>523</v>
      </c>
      <c r="AM60" s="320">
        <v>575890</v>
      </c>
      <c r="AN60" s="321">
        <v>24693</v>
      </c>
      <c r="AO60" s="322">
        <v>52</v>
      </c>
      <c r="AP60" s="323">
        <v>42387</v>
      </c>
      <c r="AQ60" s="324">
        <v>7.5</v>
      </c>
      <c r="AR60" s="325">
        <v>44.5</v>
      </c>
    </row>
    <row r="61" spans="1:44" x14ac:dyDescent="0.15">
      <c r="A61" s="247"/>
      <c r="AK61" s="303" t="s">
        <v>528</v>
      </c>
      <c r="AL61" s="326"/>
      <c r="AM61" s="312">
        <v>1101222</v>
      </c>
      <c r="AN61" s="313">
        <v>45628</v>
      </c>
      <c r="AO61" s="314">
        <v>4</v>
      </c>
      <c r="AP61" s="315">
        <v>72794</v>
      </c>
      <c r="AQ61" s="327">
        <v>0.7</v>
      </c>
      <c r="AR61" s="317">
        <v>3.3</v>
      </c>
    </row>
    <row r="62" spans="1:44" x14ac:dyDescent="0.15">
      <c r="A62" s="247"/>
      <c r="AK62" s="318"/>
      <c r="AL62" s="319" t="s">
        <v>523</v>
      </c>
      <c r="AM62" s="320">
        <v>590898</v>
      </c>
      <c r="AN62" s="321">
        <v>24397</v>
      </c>
      <c r="AO62" s="322">
        <v>-3.1</v>
      </c>
      <c r="AP62" s="323">
        <v>38982</v>
      </c>
      <c r="AQ62" s="324">
        <v>0.8</v>
      </c>
      <c r="AR62" s="325">
        <v>-3.9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55GqqJ7TthyF+yZ+zdJGNpdMpTXMiHSop2mVlwLII7ByM7Tfnf/GSXv7/e7bWlvewdpIybP50DGeBttCTxBXDA==" saltValue="vDOaoA88dyVmnw3nyZtJ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7ww7x7mS6QSPnMCzOzYgB3q2Lld2CKn5qnKwI5DwtvlTZSKkpUIodhGxhvJljlYCyQGTuoJi0ZZA0S203JvV0A==" saltValue="agJli0x4zX/xxYtvuVfr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J101" zoomScaleNormal="100" zoomScaleSheetLayoutView="55" workbookViewId="0">
      <selection activeCell="AX19" sqref="AX19"/>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TEqJ0IcH7VrDC2eQ8zaK+59HhD5HgjBhb2vUAVXkHpad0+dNEjmku9eO5Juz8gEXxlv3xVQmo5YPG2a2WwjVVw==" saltValue="3jYAcgLlHHuU76ZvXlML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4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21.22</v>
      </c>
      <c r="G47" s="12">
        <v>21.12</v>
      </c>
      <c r="H47" s="12">
        <v>20.49</v>
      </c>
      <c r="I47" s="12">
        <v>19.89</v>
      </c>
      <c r="J47" s="13">
        <v>20.89</v>
      </c>
    </row>
    <row r="48" spans="2:10" ht="57.75" customHeight="1" x14ac:dyDescent="0.15">
      <c r="B48" s="14"/>
      <c r="C48" s="1128" t="s">
        <v>4</v>
      </c>
      <c r="D48" s="1128"/>
      <c r="E48" s="1129"/>
      <c r="F48" s="15">
        <v>2.2599999999999998</v>
      </c>
      <c r="G48" s="16">
        <v>5.98</v>
      </c>
      <c r="H48" s="16">
        <v>5.34</v>
      </c>
      <c r="I48" s="16">
        <v>7.34</v>
      </c>
      <c r="J48" s="17">
        <v>7.48</v>
      </c>
    </row>
    <row r="49" spans="2:10" ht="57.75" customHeight="1" thickBot="1" x14ac:dyDescent="0.2">
      <c r="B49" s="18"/>
      <c r="C49" s="1130" t="s">
        <v>5</v>
      </c>
      <c r="D49" s="1130"/>
      <c r="E49" s="1131"/>
      <c r="F49" s="19">
        <v>0.83</v>
      </c>
      <c r="G49" s="20">
        <v>3.29</v>
      </c>
      <c r="H49" s="20" t="s">
        <v>535</v>
      </c>
      <c r="I49" s="20" t="s">
        <v>536</v>
      </c>
      <c r="J49" s="21" t="s">
        <v>537</v>
      </c>
    </row>
    <row r="50" spans="2:10" x14ac:dyDescent="0.15"/>
  </sheetData>
  <sheetProtection algorithmName="SHA-512" hashValue="0951ieu5C+FbXw7bK1f5aesHc6z1udzFDhROkjaVF1x4M9Ljd/3iG0Cb4ZpLAFEciJaiUxfXF9fx7H39fuPmIA==" saltValue="y/o+OhAuMvi0oIuyA6YD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2026-03-11T00:47:05Z</cp:lastPrinted>
  <dcterms:created xsi:type="dcterms:W3CDTF">2026-02-23T09:05:32Z</dcterms:created>
  <dcterms:modified xsi:type="dcterms:W3CDTF">2026-04-01T04:50:54Z</dcterms:modified>
  <cp:category/>
</cp:coreProperties>
</file>