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1600経営企画部\020財政課\010財政係\⑪調査もの\②財政状況・健全化\財政状況資料集\R6決算\1回目確認\■提出（修正あり）\"/>
    </mc:Choice>
  </mc:AlternateContent>
  <bookViews>
    <workbookView xWindow="-120" yWindow="-120" windowWidth="20730" windowHeight="11160" tabRatio="8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P23" i="12"/>
  <c r="AU68"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<sst xmlns="http://schemas.openxmlformats.org/spreadsheetml/2006/main" count="1100" uniqueCount="566">
  <si>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</si>
  <si>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</si>
  <si>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</si>
  <si>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</si>
  <si>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</si>
  <si>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</si>
  <si>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</si>
  <si>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</si>
  <si>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</si>
  <si>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</si>
  <si>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</si>
  <si>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</si>
  <si>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</si>
  <si>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</si>
  <si>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</si>
  <si>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</si>
  <si>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</si>
  <si>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</si>
  <si>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</si>
  <si>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</si>
  <si>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</si>
  <si>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</si>
  <si>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</si>
  <si>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</si>
  <si>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</si>
  <si>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</si>
  <si>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</si>
  <si>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</si>
  <si>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</si>
  <si>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</si>
  <si>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</si>
  <si>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</si>
  <si>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</si>
  <si>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</si>
  <si>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</si>
  <si>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</si>
  <si>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</si>
  <si>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</si>
  <si>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</si>
  <si>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</si>
  <si>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</si>
  <si>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</si>
  <si>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</si>
  <si>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</si>
  <si>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</si>
  <si>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</si>
  <si>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</si>
  <si>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</si>
  <si>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</si>
  <si>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</si>
  <si>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</si>
  <si>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</si>
  <si>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</si>
  <si>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</si>
  <si>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</si>
  <si>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</si>
  <si>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</si>
  <si>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</si>
  <si>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</si>
  <si>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</si>
  <si>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</si>
  <si>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</si>
  <si>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</si>
  <si>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</si>
  <si>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</si>
  <si>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</si>
  <si>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</si>
  <si>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</si>
  <si>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</si>
  <si>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</si>
  <si>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</si>
  <si>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</si>
  <si>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</si>
  <si>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</si>
  <si>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</si>
  <si>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</si>
  <si>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</si>
  <si>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</si>
  <si>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</si>
  <si>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</si>
  <si>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</si>
  <si>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</si>
  <si>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</si>
  <si>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</si>
  <si>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</si>
  <si>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</si>
  <si>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</si>
  <si>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</si>
  <si>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</si>
  <si>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</si>
  <si>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</si>
  <si>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</si>
  <si>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</si>
  <si>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</si>
  <si>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</si>
  <si>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</si>
  <si>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</si>
  <si>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</si>
  <si>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</si>
  <si>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</si>
  <si>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</si>
  <si>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</si>
  <si>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</si>
  <si>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</si>
  <si>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</si>
  <si>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</si>
  <si>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</si>
  <si>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</si>
  <si>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</si>
  <si>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</si>
  <si>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</si>
  <si>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</si>
  <si>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</si>
  <si>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</si>
  <si>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</si>
  <si>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</si>
  <si>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</si>
  <si>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</si>
  <si>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</si>
  <si>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</si>
  <si>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</si>
  <si>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</si>
  <si>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</si>
  <si>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</si>
  <si>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</si>
  <si>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</si>
  <si>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</si>
  <si>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</si>
  <si>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</si>
  <si>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</si>
  <si>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</si>
  <si>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</si>
  <si>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</si>
  <si>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</si>
  <si>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</si>
  <si>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</si>
  <si>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</si>
  <si>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</si>
  <si>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</si>
  <si>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</si>
  <si>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</si>
  <si>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</si>
  <si>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</si>
  <si>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</si>
  <si>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</si>
  <si>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</si>
  <si>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</si>
  <si>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</si>
  <si>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</si>
  <si>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</si>
  <si>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</si>
  <si>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</si>
  <si>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</si>
  <si>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</si>
  <si>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</si>
  <si>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</si>
  <si>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</si>
  <si>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</si>
  <si>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</si>
  <si>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</si>
  <si>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</si>
  <si>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</si>
  <si>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</si>
  <si>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</si>
  <si>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</si>
  <si>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</si>
  <si>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</si>
  <si>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</si>
  <si>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</si>
  <si>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</si>
  <si>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</si>
  <si>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</si>
  <si>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</si>
  <si>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</si>
  <si>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</si>
  <si>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</si>
  <si>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</si>
  <si>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</si>
  <si>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</si>
  <si>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</si>
  <si>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</si>
  <si>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</si>
  <si>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</si>
  <si>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</si>
  <si>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</si>
  <si>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</si>
  <si>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</si>
  <si>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</si>
  <si>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</si>
  <si>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</si>
  <si>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</si>
  <si>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</si>
  <si>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</si>
  <si>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</si>
  <si>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</si>
  <si>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</si>
  <si>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</si>
  <si>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</si>
  <si>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</si>
  <si>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</si>
  <si>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</si>
  <si>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</si>
  <si>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</si>
  <si>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福岡県福津市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</si>
  <si>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</si>
  <si>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</si>
  <si>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</si>
  <si>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</si>
  <si>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</si>
  <si>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</si>
  <si>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</si>
  <si>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</si>
  <si>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</si>
  <si>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</si>
  <si>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</si>
  <si>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</si>
  <si>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</si>
  <si>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</si>
  <si>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</si>
  <si>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</si>
  <si>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</si>
  <si>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</si>
  <si>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</si>
  <si>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</si>
  <si>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</si>
  <si>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</si>
  <si>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</si>
  <si>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</si>
  <si>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</si>
  <si>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</si>
  <si>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</si>
  <si>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</si>
  <si>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</si>
  <si>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</si>
  <si>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</si>
  <si>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</si>
  <si>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</si>
  <si>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</si>
  <si>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</si>
  <si>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</si>
  <si>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</si>
  <si>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</si>
  <si>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</si>
  <si>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</si>
  <si>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</si>
  <si>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</si>
  <si>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</si>
  <si>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</si>
  <si>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</si>
  <si>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</si>
  <si>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</si>
  <si>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</si>
  <si>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</si>
  <si>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</si>
  <si>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</si>
  <si>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</si>
  <si>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</si>
  <si>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</si>
  <si>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</si>
  <si>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</si>
  <si>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</si>
  <si>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</si>
  <si>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</si>
  <si>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</si>
  <si>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</si>
  <si>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</si>
  <si>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</si>
  <si>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</si>
  <si>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</si>
  <si>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</si>
  <si>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</si>
  <si>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</si>
  <si>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</si>
  <si>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</si>
  <si>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</si>
  <si>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</si>
  <si>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</si>
  <si>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</si>
  <si>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</si>
  <si>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</si>
  <si>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</si>
  <si>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</si>
  <si>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</si>
  <si>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</si>
  <si>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</si>
  <si>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</si>
  <si>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</si>
  <si>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</si>
  <si>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</si>
  <si>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</si>
  <si>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</si>
  <si>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</si>
  <si>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</si>
  <si>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</si>
  <si>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</si>
  <si>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</si>
  <si>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</si>
  <si>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</si>
  <si>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</si>
  <si>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</si>
  <si>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</si>
  <si>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</si>
  <si>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</si>
  <si>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</si>
  <si>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</si>
  <si>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</si>
  <si>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</si>
  <si>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</si>
  <si>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</si>
  <si>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</si>
  <si>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</si>
  <si>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</si>
  <si>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</si>
  <si>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</si>
  <si>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</si>
  <si>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</si>
  <si>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</si>
  <si>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</si>
  <si>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</si>
  <si>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</si>
  <si>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</si>
  <si>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</si>
  <si>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</si>
  <si>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</si>
  <si>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</si>
  <si>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</si>
  <si>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</si>
  <si>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</si>
  <si>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</si>
  <si>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</si>
  <si>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</si>
  <si>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</si>
  <si>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</si>
  <si>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</si>
  <si>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</si>
  <si>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</si>
  <si>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</si>
  <si>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</si>
  <si>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</si>
  <si>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</si>
  <si>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</si>
  <si>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</si>
  <si>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</si>
  <si>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</si>
  <si>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</si>
  <si>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</si>
  <si>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</si>
  <si>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</si>
  <si>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</si>
  <si>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</si>
  <si>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</si>
  <si>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</si>
  <si>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</si>
  <si>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</si>
  <si>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福岡県福津市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</si>
  <si>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</si>
  <si>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</si>
  <si>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</si>
  <si>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</si>
  <si>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</si>
  <si>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</si>
  <si>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</si>
  <si>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</si>
  <si>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</si>
  <si>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</si>
  <si>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</si>
  <si>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</si>
  <si>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</si>
  <si>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</si>
  <si>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</si>
  <si>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</si>
  <si>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</si>
  <si>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</si>
  <si>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</si>
  <si>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</si>
  <si>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</si>
  <si>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</si>
  <si>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</si>
  <si>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</si>
  <si>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</si>
  <si>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</si>
  <si>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</si>
  <si>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</si>
  <si>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</si>
  <si>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</si>
  <si>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</si>
  <si>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</si>
  <si>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</si>
  <si>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</si>
  <si>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</si>
  <si>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</si>
  <si>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福津市公共下水道事業会計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</si>
  <si>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</si>
  <si>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</si>
  <si>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</si>
  <si>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</si>
  <si>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</si>
  <si>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</si>
  <si>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</si>
  <si>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</si>
  <si>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</si>
  <si>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</si>
  <si>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</si>
  <si>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</si>
  <si>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</si>
  <si>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</si>
  <si>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</si>
  <si>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</si>
  <si>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</si>
  <si>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</si>
  <si>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</si>
  <si>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</si>
  <si>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</si>
  <si>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</si>
  <si>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</si>
  <si>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</si>
  <si>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</si>
  <si>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</si>
  <si>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</si>
  <si>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</si>
  <si>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</si>
  <si>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</si>
  <si>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</si>
  <si>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</si>
  <si>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</si>
  <si>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</si>
  <si>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</si>
  <si>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</si>
  <si>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</si>
  <si>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</si>
  <si>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</si>
  <si>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</si>
  <si>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</si>
  <si>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</si>
  <si>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</si>
  <si>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</si>
  <si>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</si>
  <si>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</si>
  <si>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</si>
  <si>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</si>
  <si>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</si>
  <si>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</si>
  <si>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</si>
  <si>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</si>
  <si>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</si>
  <si>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</si>
  <si>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</si>
  <si>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</si>
  <si>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</si>
  <si>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</si>
  <si>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</si>
  <si>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</si>
  <si>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</si>
  <si>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</si>
  <si>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</si>
  <si>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</si>
  <si>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</si>
  <si>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</si>
  <si>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</si>
  <si>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</si>
  <si>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</si>
  <si>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</si>
  <si>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</si>
  <si>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</si>
  <si>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</si>
  <si>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</si>
  <si>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</si>
  <si>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</si>
  <si>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</si>
  <si>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</si>
  <si>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</si>
  <si>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</si>
  <si>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</si>
  <si>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</si>
  <si>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</si>
  <si>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</si>
  <si>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</si>
  <si>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</si>
  <si>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</si>
  <si>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</si>
  <si>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</si>
  <si>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</si>
  <si>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</si>
  <si>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</si>
  <si>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</si>
  <si>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</si>
  <si>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</si>
  <si>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</si>
  <si>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</si>
  <si>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</si>
  <si>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</si>
  <si>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</si>
  <si>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</si>
  <si>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</si>
  <si>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</si>
  <si>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</si>
  <si>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</si>
  <si>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</si>
  <si>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</si>
  <si>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</si>
  <si>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</si>
  <si>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</si>
  <si>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</si>
  <si>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</si>
  <si>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</si>
  <si>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</si>
  <si>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</si>
  <si>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</si>
  <si>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</si>
  <si>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</si>
  <si>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</si>
  <si>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</si>
  <si>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</si>
  <si>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</si>
  <si>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</si>
  <si>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</si>
  <si>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</si>
  <si>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</si>
  <si>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</si>
  <si>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</si>
  <si>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</si>
  <si>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</si>
  <si>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</si>
  <si>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</si>
  <si>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</si>
  <si>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</si>
  <si>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</si>
  <si>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</si>
  <si>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0.99</t>
  </si>
  <si>
    <t>福津市公共下水道事業会計</t>
  </si>
  <si>
    <t>一般会計</t>
  </si>
  <si>
    <t>国民健康保険事業特別会計</t>
  </si>
  <si>
    <t>介護保険事業特別会計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</si>
  <si>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</si>
  <si>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</si>
  <si>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</si>
  <si>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</si>
  <si>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</si>
  <si>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</si>
  <si>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</si>
  <si>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</si>
  <si>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宗像地区事務組合（一般会計）</t>
    <rPh sb="9" eb="11">
      <t>イッパン</t>
    </rPh>
    <phoneticPr fontId="23"/>
  </si>
  <si>
    <t>宗像地区事務組合（急患センター事業特別会計）</t>
  </si>
  <si>
    <t>宗像地区事務組合（水道事業会計）</t>
    <rPh sb="9" eb="11">
      <t>スイドウ</t>
    </rPh>
    <phoneticPr fontId="38"/>
  </si>
  <si>
    <t>宗像地区事務組合（本木簡易水道事業特別会計）</t>
    <rPh sb="9" eb="11">
      <t>モトギ</t>
    </rPh>
    <phoneticPr fontId="23"/>
  </si>
  <si>
    <t>玄界環境組合（一般会計）</t>
    <rPh sb="7" eb="9">
      <t>イッパン</t>
    </rPh>
    <rPh sb="9" eb="11">
      <t>カイケイ</t>
    </rPh>
    <phoneticPr fontId="38"/>
  </si>
  <si>
    <t>北筑昇華苑組合（一般会計）</t>
    <rPh sb="8" eb="10">
      <t>イッパン</t>
    </rPh>
    <rPh sb="10" eb="12">
      <t>カイケイ</t>
    </rPh>
    <phoneticPr fontId="38"/>
  </si>
  <si>
    <t>古賀高等学校組合（一般会計）</t>
    <rPh sb="9" eb="11">
      <t>イッパン</t>
    </rPh>
    <rPh sb="11" eb="13">
      <t>カイケイ</t>
    </rPh>
    <phoneticPr fontId="38"/>
  </si>
  <si>
    <t>福岡地区水道企業団</t>
  </si>
  <si>
    <t>福岡県市町村消防団員等公務災害補償組合（一般会計）</t>
    <rPh sb="20" eb="22">
      <t>イッパン</t>
    </rPh>
    <rPh sb="22" eb="24">
      <t>カイケイ</t>
    </rPh>
    <phoneticPr fontId="38"/>
  </si>
  <si>
    <t>福岡県市町村職員退職手当組合（一般会計）</t>
    <rPh sb="15" eb="17">
      <t>イッパン</t>
    </rPh>
    <rPh sb="17" eb="19">
      <t>カイケイ</t>
    </rPh>
    <phoneticPr fontId="23"/>
  </si>
  <si>
    <t>福岡県自治振興組合（一般会計）</t>
    <rPh sb="10" eb="12">
      <t>イッパン</t>
    </rPh>
    <rPh sb="12" eb="14">
      <t>カイケイ</t>
    </rPh>
    <phoneticPr fontId="23"/>
  </si>
  <si>
    <t>福岡県自治振興組合（公文書館事業特別会計）</t>
    <rPh sb="10" eb="14">
      <t>コウブンショカン</t>
    </rPh>
    <rPh sb="14" eb="16">
      <t>ジギョウ</t>
    </rPh>
    <rPh sb="16" eb="18">
      <t>トクベツ</t>
    </rPh>
    <rPh sb="18" eb="20">
      <t>カイケイ</t>
    </rPh>
    <phoneticPr fontId="23"/>
  </si>
  <si>
    <t>福岡都市圏広域行政事業組合（一般会計）</t>
    <rPh sb="14" eb="16">
      <t>イッパン</t>
    </rPh>
    <phoneticPr fontId="23"/>
  </si>
  <si>
    <t>福岡都市圏広域行政事業組合（競艇事業特別会計）</t>
    <rPh sb="14" eb="16">
      <t>キョウテイ</t>
    </rPh>
    <rPh sb="16" eb="18">
      <t>ジギョウ</t>
    </rPh>
    <rPh sb="18" eb="20">
      <t>トクベツ</t>
    </rPh>
    <rPh sb="20" eb="22">
      <t>カイケイ</t>
    </rPh>
    <phoneticPr fontId="23"/>
  </si>
  <si>
    <t>福岡都市圏広域行政事業組合（流域連携事業特別会計）</t>
    <rPh sb="14" eb="16">
      <t>リュウイキ</t>
    </rPh>
    <rPh sb="16" eb="18">
      <t>レンケイ</t>
    </rPh>
    <rPh sb="18" eb="20">
      <t>ジギョウ</t>
    </rPh>
    <rPh sb="20" eb="22">
      <t>トクベツ</t>
    </rPh>
    <rPh sb="22" eb="24">
      <t>カイケイ</t>
    </rPh>
    <phoneticPr fontId="23"/>
  </si>
  <si>
    <t>福岡県後期高齢者医療広域連合（一般会計）</t>
    <rPh sb="15" eb="17">
      <t>イッパン</t>
    </rPh>
    <rPh sb="17" eb="19">
      <t>カイケイ</t>
    </rPh>
    <phoneticPr fontId="23"/>
  </si>
  <si>
    <t>福岡県後期高齢者医療広域連合（後期高齢者医療特別会計）</t>
    <rPh sb="15" eb="17">
      <t>コウキ</t>
    </rPh>
    <rPh sb="17" eb="20">
      <t>コウレイシャ</t>
    </rPh>
    <rPh sb="20" eb="22">
      <t>イリョウ</t>
    </rPh>
    <rPh sb="22" eb="24">
      <t>トクベツ</t>
    </rPh>
    <rPh sb="24" eb="26">
      <t>カイケイ</t>
    </rPh>
    <phoneticPr fontId="23"/>
  </si>
  <si>
    <t>-</t>
    <phoneticPr fontId="2"/>
  </si>
  <si>
    <t>公共施設等総合管理基金</t>
    <rPh sb="0" eb="2">
      <t>コウキョウ</t>
    </rPh>
    <rPh sb="2" eb="4">
      <t>シセツ</t>
    </rPh>
    <rPh sb="4" eb="5">
      <t>トウ</t>
    </rPh>
    <rPh sb="5" eb="7">
      <t>ソウゴウ</t>
    </rPh>
    <rPh sb="7" eb="9">
      <t>カンリ</t>
    </rPh>
    <rPh sb="9" eb="11">
      <t>キキン</t>
    </rPh>
    <phoneticPr fontId="5"/>
  </si>
  <si>
    <t>まちづくり基金</t>
    <rPh sb="5" eb="7">
      <t>キキン</t>
    </rPh>
    <phoneticPr fontId="5"/>
  </si>
  <si>
    <t>教育施設建設準備基金</t>
    <rPh sb="0" eb="4">
      <t>キョウイクシセツ</t>
    </rPh>
    <rPh sb="4" eb="8">
      <t>ケンセツジュンビ</t>
    </rPh>
    <rPh sb="8" eb="10">
      <t>キキン</t>
    </rPh>
    <phoneticPr fontId="5"/>
  </si>
  <si>
    <t>ふるさとづくり基金</t>
    <rPh sb="7" eb="9">
      <t>キキン</t>
    </rPh>
    <phoneticPr fontId="5"/>
  </si>
  <si>
    <t>文化振興基金</t>
    <rPh sb="0" eb="2">
      <t>ブンカ</t>
    </rPh>
    <rPh sb="2" eb="4">
      <t>シンコウ</t>
    </rPh>
    <rPh sb="4" eb="6">
      <t>キキン</t>
    </rPh>
    <phoneticPr fontId="5"/>
  </si>
  <si>
    <t>福岡県市町村職員退職手当組合（基金特別会計）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</si>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</sst>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EE9-4927-8BE1-104C91BF61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37825</c:v>
                </c:pt>
                <c:pt idx="1">
                  <c:v>66134</c:v>
                </c:pt>
                <c:pt idx="2">
                  <c:v>61988</c:v>
                </c:pt>
                <c:pt idx="3">
                  <c:v>56498</c:v>
                </c:pt>
                <c:pt idx="4">
                  <c:v>53294</c:v>
                </c:pt>
              </c:numCache>
            </c:numRef>
          </c:val>
          <c:smooth val="0"/>
          <c:extLst>
            <c:ext xmlns:c16="http://schemas.microsoft.com/office/drawing/2014/chart" uri="{C3380CC4-5D6E-409C-BE32-E72D297353CC}">
              <c16:uniqueId val="{00000001-EEE9-4927-8BE1-104C91BF61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5.05</c:v>
                </c:pt>
                <c:pt idx="1">
                  <c:v>3.49</c:v>
                </c:pt>
                <c:pt idx="2">
                  <c:v>5.62</c:v>
                </c:pt>
                <c:pt idx="3">
                  <c:v>3.66</c:v>
                </c:pt>
                <c:pt idx="4">
                  <c:v>3.77</c:v>
                </c:pt>
              </c:numCache>
            </c:numRef>
          </c:val>
          <c:extLst>
            <c:ext xmlns:c16="http://schemas.microsoft.com/office/drawing/2014/chart" uri="{C3380CC4-5D6E-409C-BE32-E72D297353CC}">
              <c16:uniqueId val="{00000000-2776-44F9-915D-E8F17CFCC4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20.79</c:v>
                </c:pt>
                <c:pt idx="1">
                  <c:v>19.16</c:v>
                </c:pt>
                <c:pt idx="2">
                  <c:v>20.96</c:v>
                </c:pt>
                <c:pt idx="3">
                  <c:v>22.81</c:v>
                </c:pt>
                <c:pt idx="4">
                  <c:v>23.72</c:v>
                </c:pt>
              </c:numCache>
            </c:numRef>
          </c:val>
          <c:extLst>
            <c:ext xmlns:c16="http://schemas.microsoft.com/office/drawing/2014/chart" uri="{C3380CC4-5D6E-409C-BE32-E72D297353CC}">
              <c16:uniqueId val="{00000001-2776-44F9-915D-E8F17CFCC4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1.63</c:v>
                </c:pt>
                <c:pt idx="1">
                  <c:v>-0.99</c:v>
                </c:pt>
                <c:pt idx="2">
                  <c:v>4</c:v>
                </c:pt>
                <c:pt idx="3">
                  <c:v>0.27</c:v>
                </c:pt>
                <c:pt idx="4">
                  <c:v>2.08</c:v>
                </c:pt>
              </c:numCache>
            </c:numRef>
          </c:val>
          <c:smooth val="0"/>
          <c:extLst>
            <c:ext xmlns:c16="http://schemas.microsoft.com/office/drawing/2014/chart" uri="{C3380CC4-5D6E-409C-BE32-E72D297353CC}">
              <c16:uniqueId val="{00000002-2776-44F9-915D-E8F17CFCC4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E9-4836-8923-623D6A2A0B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E9-4836-8923-623D6A2A0B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E9-4836-8923-623D6A2A0B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E9-4836-8923-623D6A2A0B8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E9-4836-8923-623D6A2A0B8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0.04</c:v>
                </c:pt>
                <c:pt idx="4">
                  <c:v>#N/A</c:v>
                </c:pt>
                <c:pt idx="5">
                  <c:v>7.0000000000000007E-2</c:v>
                </c:pt>
                <c:pt idx="6">
                  <c:v>#N/A</c:v>
                </c:pt>
                <c:pt idx="7">
                  <c:v>0.22</c:v>
                </c:pt>
                <c:pt idx="8">
                  <c:v>#N/A</c:v>
                </c:pt>
                <c:pt idx="9">
                  <c:v>0.04</c:v>
                </c:pt>
              </c:numCache>
            </c:numRef>
          </c:val>
          <c:extLst>
            <c:ext xmlns:c16="http://schemas.microsoft.com/office/drawing/2014/chart" uri="{C3380CC4-5D6E-409C-BE32-E72D297353CC}">
              <c16:uniqueId val="{00000005-0AE9-4836-8923-623D6A2A0B8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0.54</c:v>
                </c:pt>
                <c:pt idx="4">
                  <c:v>#N/A</c:v>
                </c:pt>
                <c:pt idx="5">
                  <c:v>1.1499999999999999</c:v>
                </c:pt>
                <c:pt idx="6">
                  <c:v>#N/A</c:v>
                </c:pt>
                <c:pt idx="7">
                  <c:v>0.61</c:v>
                </c:pt>
                <c:pt idx="8">
                  <c:v>#N/A</c:v>
                </c:pt>
                <c:pt idx="9">
                  <c:v>0.21</c:v>
                </c:pt>
              </c:numCache>
            </c:numRef>
          </c:val>
          <c:extLst>
            <c:ext xmlns:c16="http://schemas.microsoft.com/office/drawing/2014/chart" uri="{C3380CC4-5D6E-409C-BE32-E72D297353CC}">
              <c16:uniqueId val="{00000006-0AE9-4836-8923-623D6A2A0B8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0.57999999999999996</c:v>
                </c:pt>
                <c:pt idx="4">
                  <c:v>#N/A</c:v>
                </c:pt>
                <c:pt idx="5">
                  <c:v>0.85</c:v>
                </c:pt>
                <c:pt idx="6">
                  <c:v>#N/A</c:v>
                </c:pt>
                <c:pt idx="7">
                  <c:v>0.46</c:v>
                </c:pt>
                <c:pt idx="8">
                  <c:v>#N/A</c:v>
                </c:pt>
                <c:pt idx="9">
                  <c:v>0.28000000000000003</c:v>
                </c:pt>
              </c:numCache>
            </c:numRef>
          </c:val>
          <c:extLst>
            <c:ext xmlns:c16="http://schemas.microsoft.com/office/drawing/2014/chart" uri="{C3380CC4-5D6E-409C-BE32-E72D297353CC}">
              <c16:uniqueId val="{00000007-0AE9-4836-8923-623D6A2A0B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c:v>
                </c:pt>
                <c:pt idx="2">
                  <c:v>#N/A</c:v>
                </c:pt>
                <c:pt idx="3">
                  <c:v>3.49</c:v>
                </c:pt>
                <c:pt idx="4">
                  <c:v>#N/A</c:v>
                </c:pt>
                <c:pt idx="5">
                  <c:v>5.62</c:v>
                </c:pt>
                <c:pt idx="6">
                  <c:v>#N/A</c:v>
                </c:pt>
                <c:pt idx="7">
                  <c:v>3.65</c:v>
                </c:pt>
                <c:pt idx="8">
                  <c:v>#N/A</c:v>
                </c:pt>
                <c:pt idx="9">
                  <c:v>3.76</c:v>
                </c:pt>
              </c:numCache>
            </c:numRef>
          </c:val>
          <c:extLst>
            <c:ext xmlns:c16="http://schemas.microsoft.com/office/drawing/2014/chart" uri="{C3380CC4-5D6E-409C-BE32-E72D297353CC}">
              <c16:uniqueId val="{00000008-0AE9-4836-8923-623D6A2A0B83}"/>
            </c:ext>
          </c:extLst>
        </c:ser>
        <c:ser>
          <c:idx val="9"/>
          <c:order val="9"/>
          <c:tx>
            <c:strRef>
              <c:f>データシート!$A$36</c:f>
              <c:strCache>
                <c:ptCount val="1"/>
                <c:pt idx="0">
                  <c:v>福津市公共下水道事業会計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3.83</c:v>
                </c:pt>
                <c:pt idx="2">
                  <c:v>#N/A</c:v>
                </c:pt>
                <c:pt idx="3">
                  <c:v>3.72</c:v>
                </c:pt>
                <c:pt idx="4">
                  <c:v>#N/A</c:v>
                </c:pt>
                <c:pt idx="5">
                  <c:v>3.97</c:v>
                </c:pt>
                <c:pt idx="6">
                  <c:v>#N/A</c:v>
                </c:pt>
                <c:pt idx="7">
                  <c:v>4.3600000000000003</c:v>
                </c:pt>
                <c:pt idx="8">
                  <c:v>#N/A</c:v>
                </c:pt>
                <c:pt idx="9">
                  <c:v>4.46</c:v>
                </c:pt>
              </c:numCache>
            </c:numRef>
          </c:val>
          <c:extLst>
            <c:ext xmlns:c16="http://schemas.microsoft.com/office/drawing/2014/chart" uri="{C3380CC4-5D6E-409C-BE32-E72D297353CC}">
              <c16:uniqueId val="{00000009-0AE9-4836-8923-623D6A2A0B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1929</c:v>
                </c:pt>
                <c:pt idx="5">
                  <c:v>1880</c:v>
                </c:pt>
                <c:pt idx="8">
                  <c:v>1829</c:v>
                </c:pt>
                <c:pt idx="11">
                  <c:v>1806</c:v>
                </c:pt>
                <c:pt idx="14">
                  <c:v>1801</c:v>
                </c:pt>
              </c:numCache>
            </c:numRef>
          </c:val>
          <c:extLst>
            <c:ext xmlns:c16="http://schemas.microsoft.com/office/drawing/2014/chart" uri="{C3380CC4-5D6E-409C-BE32-E72D297353CC}">
              <c16:uniqueId val="{00000000-625F-4FCA-BF60-631A363041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5F-4FCA-BF60-631A363041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108</c:v>
                </c:pt>
                <c:pt idx="3">
                  <c:v>112</c:v>
                </c:pt>
                <c:pt idx="6">
                  <c:v>104</c:v>
                </c:pt>
                <c:pt idx="9">
                  <c:v>62</c:v>
                </c:pt>
                <c:pt idx="12">
                  <c:v>52</c:v>
                </c:pt>
              </c:numCache>
            </c:numRef>
          </c:val>
          <c:extLst>
            <c:ext xmlns:c16="http://schemas.microsoft.com/office/drawing/2014/chart" uri="{C3380CC4-5D6E-409C-BE32-E72D297353CC}">
              <c16:uniqueId val="{00000002-625F-4FCA-BF60-631A363041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47</c:v>
                </c:pt>
                <c:pt idx="6">
                  <c:v>28</c:v>
                </c:pt>
                <c:pt idx="9">
                  <c:v>24</c:v>
                </c:pt>
                <c:pt idx="12">
                  <c:v>14</c:v>
                </c:pt>
              </c:numCache>
            </c:numRef>
          </c:val>
          <c:extLst>
            <c:ext xmlns:c16="http://schemas.microsoft.com/office/drawing/2014/chart" uri="{C3380CC4-5D6E-409C-BE32-E72D297353CC}">
              <c16:uniqueId val="{00000003-625F-4FCA-BF60-631A363041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477</c:v>
                </c:pt>
                <c:pt idx="3">
                  <c:v>478</c:v>
                </c:pt>
                <c:pt idx="6">
                  <c:v>494</c:v>
                </c:pt>
                <c:pt idx="9">
                  <c:v>511</c:v>
                </c:pt>
                <c:pt idx="12">
                  <c:v>550</c:v>
                </c:pt>
              </c:numCache>
            </c:numRef>
          </c:val>
          <c:extLst>
            <c:ext xmlns:c16="http://schemas.microsoft.com/office/drawing/2014/chart" uri="{C3380CC4-5D6E-409C-BE32-E72D297353CC}">
              <c16:uniqueId val="{00000004-625F-4FCA-BF60-631A363041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5F-4FCA-BF60-631A363041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5F-4FCA-BF60-631A363041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1953</c:v>
                </c:pt>
                <c:pt idx="3">
                  <c:v>1984</c:v>
                </c:pt>
                <c:pt idx="6">
                  <c:v>1949</c:v>
                </c:pt>
                <c:pt idx="9">
                  <c:v>1994</c:v>
                </c:pt>
                <c:pt idx="12">
                  <c:v>1975</c:v>
                </c:pt>
              </c:numCache>
            </c:numRef>
          </c:val>
          <c:extLst>
            <c:ext xmlns:c16="http://schemas.microsoft.com/office/drawing/2014/chart" uri="{C3380CC4-5D6E-409C-BE32-E72D297353CC}">
              <c16:uniqueId val="{00000007-625F-4FCA-BF60-631A363041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654</c:v>
                </c:pt>
                <c:pt idx="2">
                  <c:v>#N/A</c:v>
                </c:pt>
                <c:pt idx="3">
                  <c:v>#N/A</c:v>
                </c:pt>
                <c:pt idx="4">
                  <c:v>741</c:v>
                </c:pt>
                <c:pt idx="5">
                  <c:v>#N/A</c:v>
                </c:pt>
                <c:pt idx="6">
                  <c:v>#N/A</c:v>
                </c:pt>
                <c:pt idx="7">
                  <c:v>746</c:v>
                </c:pt>
                <c:pt idx="8">
                  <c:v>#N/A</c:v>
                </c:pt>
                <c:pt idx="9">
                  <c:v>#N/A</c:v>
                </c:pt>
                <c:pt idx="10">
                  <c:v>785</c:v>
                </c:pt>
                <c:pt idx="11">
                  <c:v>#N/A</c:v>
                </c:pt>
                <c:pt idx="12">
                  <c:v>#N/A</c:v>
                </c:pt>
                <c:pt idx="13">
                  <c:v>790</c:v>
                </c:pt>
                <c:pt idx="14">
                  <c:v>#N/A</c:v>
                </c:pt>
              </c:numCache>
            </c:numRef>
          </c:val>
          <c:smooth val="0"/>
          <c:extLst>
            <c:ext xmlns:c16="http://schemas.microsoft.com/office/drawing/2014/chart" uri="{C3380CC4-5D6E-409C-BE32-E72D297353CC}">
              <c16:uniqueId val="{00000008-625F-4FCA-BF60-631A363041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20552</c:v>
                </c:pt>
                <c:pt idx="5">
                  <c:v>20161</c:v>
                </c:pt>
                <c:pt idx="8">
                  <c:v>19016</c:v>
                </c:pt>
                <c:pt idx="11">
                  <c:v>17982</c:v>
                </c:pt>
                <c:pt idx="14">
                  <c:v>16968</c:v>
                </c:pt>
              </c:numCache>
            </c:numRef>
          </c:val>
          <c:extLst>
            <c:ext xmlns:c16="http://schemas.microsoft.com/office/drawing/2014/chart" uri="{C3380CC4-5D6E-409C-BE32-E72D297353CC}">
              <c16:uniqueId val="{00000000-08F6-40D1-AD1A-B5EB472298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c:v>
                </c:pt>
                <c:pt idx="5">
                  <c:v>1</c:v>
                </c:pt>
                <c:pt idx="8">
                  <c:v>1</c:v>
                </c:pt>
                <c:pt idx="11">
                  <c:v>1</c:v>
                </c:pt>
                <c:pt idx="14">
                  <c:v>17</c:v>
                </c:pt>
              </c:numCache>
            </c:numRef>
          </c:val>
          <c:extLst>
            <c:ext xmlns:c16="http://schemas.microsoft.com/office/drawing/2014/chart" uri="{C3380CC4-5D6E-409C-BE32-E72D297353CC}">
              <c16:uniqueId val="{00000001-08F6-40D1-AD1A-B5EB472298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9807</c:v>
                </c:pt>
                <c:pt idx="5">
                  <c:v>10525</c:v>
                </c:pt>
                <c:pt idx="8">
                  <c:v>10589</c:v>
                </c:pt>
                <c:pt idx="11">
                  <c:v>10595</c:v>
                </c:pt>
                <c:pt idx="14">
                  <c:v>10630</c:v>
                </c:pt>
              </c:numCache>
            </c:numRef>
          </c:val>
          <c:extLst>
            <c:ext xmlns:c16="http://schemas.microsoft.com/office/drawing/2014/chart" uri="{C3380CC4-5D6E-409C-BE32-E72D297353CC}">
              <c16:uniqueId val="{00000002-08F6-40D1-AD1A-B5EB472298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F6-40D1-AD1A-B5EB472298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F6-40D1-AD1A-B5EB472298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F6-40D1-AD1A-B5EB472298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677</c:v>
                </c:pt>
                <c:pt idx="3">
                  <c:v>680</c:v>
                </c:pt>
                <c:pt idx="6">
                  <c:v>671</c:v>
                </c:pt>
                <c:pt idx="9">
                  <c:v>719</c:v>
                </c:pt>
                <c:pt idx="12">
                  <c:v>711</c:v>
                </c:pt>
              </c:numCache>
            </c:numRef>
          </c:val>
          <c:extLst>
            <c:ext xmlns:c16="http://schemas.microsoft.com/office/drawing/2014/chart" uri="{C3380CC4-5D6E-409C-BE32-E72D297353CC}">
              <c16:uniqueId val="{00000006-08F6-40D1-AD1A-B5EB472298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538</c:v>
                </c:pt>
                <c:pt idx="3">
                  <c:v>413</c:v>
                </c:pt>
                <c:pt idx="6">
                  <c:v>340</c:v>
                </c:pt>
                <c:pt idx="9">
                  <c:v>401</c:v>
                </c:pt>
                <c:pt idx="12">
                  <c:v>1003</c:v>
                </c:pt>
              </c:numCache>
            </c:numRef>
          </c:val>
          <c:extLst>
            <c:ext xmlns:c16="http://schemas.microsoft.com/office/drawing/2014/chart" uri="{C3380CC4-5D6E-409C-BE32-E72D297353CC}">
              <c16:uniqueId val="{00000007-08F6-40D1-AD1A-B5EB472298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8944</c:v>
                </c:pt>
                <c:pt idx="3">
                  <c:v>8172</c:v>
                </c:pt>
                <c:pt idx="6">
                  <c:v>7625</c:v>
                </c:pt>
                <c:pt idx="9">
                  <c:v>7230</c:v>
                </c:pt>
                <c:pt idx="12">
                  <c:v>7085</c:v>
                </c:pt>
              </c:numCache>
            </c:numRef>
          </c:val>
          <c:extLst>
            <c:ext xmlns:c16="http://schemas.microsoft.com/office/drawing/2014/chart" uri="{C3380CC4-5D6E-409C-BE32-E72D297353CC}">
              <c16:uniqueId val="{00000008-08F6-40D1-AD1A-B5EB472298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F6-40D1-AD1A-B5EB472298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18912</c:v>
                </c:pt>
                <c:pt idx="3">
                  <c:v>18832</c:v>
                </c:pt>
                <c:pt idx="6">
                  <c:v>18005</c:v>
                </c:pt>
                <c:pt idx="9">
                  <c:v>18258</c:v>
                </c:pt>
                <c:pt idx="12">
                  <c:v>18498</c:v>
                </c:pt>
              </c:numCache>
            </c:numRef>
          </c:val>
          <c:extLst>
            <c:ext xmlns:c16="http://schemas.microsoft.com/office/drawing/2014/chart" uri="{C3380CC4-5D6E-409C-BE32-E72D297353CC}">
              <c16:uniqueId val="{0000000A-08F6-40D1-AD1A-B5EB472298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F6-40D1-AD1A-B5EB472298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3105</c:v>
                </c:pt>
                <c:pt idx="1">
                  <c:v>3428</c:v>
                </c:pt>
                <c:pt idx="2">
                  <c:v>3714</c:v>
                </c:pt>
              </c:numCache>
            </c:numRef>
          </c:val>
          <c:extLst>
            <c:ext xmlns:c16="http://schemas.microsoft.com/office/drawing/2014/chart" uri="{C3380CC4-5D6E-409C-BE32-E72D297353CC}">
              <c16:uniqueId val="{00000000-4BF4-40EC-BFE8-A1D0AEFC1B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874</c:v>
                </c:pt>
                <c:pt idx="1">
                  <c:v>937</c:v>
                </c:pt>
                <c:pt idx="2">
                  <c:v>981</c:v>
                </c:pt>
              </c:numCache>
            </c:numRef>
          </c:val>
          <c:extLst>
            <c:ext xmlns:c16="http://schemas.microsoft.com/office/drawing/2014/chart" uri="{C3380CC4-5D6E-409C-BE32-E72D297353CC}">
              <c16:uniqueId val="{00000001-4BF4-40EC-BFE8-A1D0AEFC1B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6397</c:v>
                </c:pt>
                <c:pt idx="1">
                  <c:v>5660</c:v>
                </c:pt>
                <c:pt idx="2">
                  <c:v>5176</c:v>
                </c:pt>
              </c:numCache>
            </c:numRef>
          </c:val>
          <c:extLst>
            <c:ext xmlns:c16="http://schemas.microsoft.com/office/drawing/2014/chart" uri="{C3380CC4-5D6E-409C-BE32-E72D297353CC}">
              <c16:uniqueId val="{00000002-4BF4-40EC-BFE8-A1D0AEFC1B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元利償還金等が減少したものの、算入公債費等も減少したため、実質的な公債費負担額が増加した。元利償還金は、令和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年度に借り入れを行った臨時財政対策債の元金が償還開始となったものの、平成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年度に借り入れを行った臨時財政対策債や学校教育施設等整備事業債が償還終了となったため減少した。算入公債費等は、基準財政需要額に算入された公債費が減少したことにより減少した。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引き続き、充当可能財源等が将来負担額を上回ったため算出されなかった。今後は、学校施設の整備改修事業等への起債発行により将来負担額が増加することが見込まれるため、事業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学校施設の整備改修等、総合計画実施計画事業、ふるさとづくり寄附金対象事業、公共施設等総合管理計画事業、森林環境整備事業の実施、及び起債の償還等に伴い、教育施設施設建設準備基金、まちづくり基金、ふるさとづくり基金、公共施設等総合管理基金、森林環境整備基金、減債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798,518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千円取り崩した。一方、各基金の運用益、ふるさとづくり寄付金等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645,162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千円を積み立てた。この結果、基金全体としては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153,356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千円の減少となった。</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児童生徒数の増加による学校施設の整備改修や老朽化による公共施設の更新等の大型事業に伴い、今後も基金取り崩しの増加が見込まれるが、計画的な基金の積み立て・取り崩しを行い、健全な財政運営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ちづくり基金：福津市総合計画に掲げる目的を達成するために必要な事業、地域住民の一体感の醸成に資すると認められる事業などの実施のため。・教育施設建設準備基金：教育施設の建設準備金として、建設費の不足を生じたときの財源として充当するため。・文化振興基金：郷土の文化と芸術の振興を図るため。・ふるさとづくり基金：受領したふるさとづくり寄附金を積み立て、寄附者の意向を反映した事業を実施するため。・太陽光発電設備管理基金：福岡県公共施設防災拠点等再生可能エネルギー導入推進費補助金を活用して設置した太陽光発電設備の維持管理及び更新に係る事業を円滑に実施するため。・公共施設等総合管理基金：公共施設等総合管理計画に基づいた公共施設等の計画的な保全及び更新のため。・森林環境整備基金：森林環境の整備及びその促進の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○まちづくり基金：運用益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3,605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千円を積み立て、まちづくり計画実施計画事業として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174,800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○教育施設建設準備基金：運用益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2,186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千円を積み立て、学校施設改修等に伴い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年度の寄附金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522,743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千円を取り崩し、寄付者が指定した令和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年度の事業に充当した。また、令和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年度に受けた寄附金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249,475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千円及び運用益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1,088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千円を積み立てた。</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○太陽光発電設備管理基金：売電収入</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千円を積み立てた。</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○公共施設等総合管理基金：運用益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10,212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千円を積み立て、公共施設の改修、補修等に伴い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38,600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○森林環境整備基金：森林環境譲与税</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10,504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千円及び運用収益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千円を積み立て、森林環境の整備・促進事業に伴い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8,648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各基金の設置目的に応じた事業実施のために、適正な積み立て・取り崩しを行う。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運用益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11,003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千円と昨年度の決算剰余金の一部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275,000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千円を積み立てた。</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年度中の資金調達としてのみ一時的な繰入を行い、決算剰余金の一部を積み立てることを原則、基本方針としている。</a:t>
          </a: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普通交付税のうち臨時財政対策債償還基金費として追加交付された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79,023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千円と運用益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3,008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千円を積み立て、臨時財政対策債の償還に伴い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37,727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公債費を計画的に償還し将来の負担を軽減するため、引き続き運用益を積み立てていく。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69,201
68,550
52.76
30,965,727
30,337,312
589,687
15,657,994
18,498,359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法人市民税や固定資産税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の増加はあるものの、市内に中心となる産業がないことによる財政基盤の弱さから、財政力指数は類似団体平均を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となっている。今後も引き続き、目標収納率の達成を中心とする税収確保に取り組み財源確保に努めるとともに、物件費等の経常的経費の歳出削減を図り、安定した財政基盤の構築に努める。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主な要因は、普通交付税の増加などにより経常一般財源収入が増加したものの、扶助費や物件費等の経常的一般財源の増加が大きかったことが挙げられる。今後、扶助費の更なる増加や維持補修費の増加は避けられないため、行財政改革の徹底と詳細な財政計画並びに財務分析を推進するとともに、引き続き物件費の抑制等に取り組み経常経費の抑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5715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829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153035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67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0057"/>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0057"/>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42562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51134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人当たりの人件費・物件費等は、前年から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34,984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主な要因としては、ごみ処理業務や消防業務等を一部事務組合で行っていることが挙げられる。引き続き、人件費については職員数の適正な管理に努め、また、物件費についても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41937</xdr:rowOff>
    </xdr:from>
    <xdr:to>
      <xdr:col>23</xdr:col>
      <xdr:colOff>133350</xdr:colOff>
      <xdr:row>80</xdr:row>
      <xdr:rowOff>70393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57937"/>
          <a:ext cx="8382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41937</xdr:rowOff>
    </xdr:from>
    <xdr:to>
      <xdr:col>19</xdr:col>
      <xdr:colOff>133350</xdr:colOff>
      <xdr:row>80</xdr:row>
      <xdr:rowOff>50293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57937"/>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25988</xdr:rowOff>
    </xdr:from>
    <xdr:to>
      <xdr:col>15</xdr:col>
      <xdr:colOff>82550</xdr:colOff>
      <xdr:row>80</xdr:row>
      <xdr:rowOff>50293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41988"/>
          <a:ext cx="889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25819</xdr:rowOff>
    </xdr:from>
    <xdr:to>
      <xdr:col>11</xdr:col>
      <xdr:colOff>31750</xdr:colOff>
      <xdr:row>80</xdr:row>
      <xdr:rowOff>25988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1819"/>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19593</xdr:rowOff>
    </xdr:from>
    <xdr:to>
      <xdr:col>23</xdr:col>
      <xdr:colOff>184150</xdr:colOff>
      <xdr:row>80</xdr:row>
      <xdr:rowOff>121193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112320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162587</xdr:rowOff>
    </xdr:from>
    <xdr:to>
      <xdr:col>19</xdr:col>
      <xdr:colOff>184150</xdr:colOff>
      <xdr:row>80</xdr:row>
      <xdr:rowOff>92737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102914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7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170943</xdr:rowOff>
    </xdr:from>
    <xdr:to>
      <xdr:col>15</xdr:col>
      <xdr:colOff>133350</xdr:colOff>
      <xdr:row>80</xdr:row>
      <xdr:rowOff>101093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111270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146638</xdr:rowOff>
    </xdr:from>
    <xdr:to>
      <xdr:col>11</xdr:col>
      <xdr:colOff>82550</xdr:colOff>
      <xdr:row>80</xdr:row>
      <xdr:rowOff>76788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86965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6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146469</xdr:rowOff>
    </xdr:from>
    <xdr:to>
      <xdr:col>7</xdr:col>
      <xdr:colOff>31750</xdr:colOff>
      <xdr:row>80</xdr:row>
      <xdr:rowOff>76619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86796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ラスパイレス指数は、全国市平均を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イント、類似団体平均を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ポイント下回る低い値となっている。引き続き、給与水準については国の動向を注視しながら適正化に努める。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120952</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179852"/>
          <a:ext cx="0" cy="11145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35879</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9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120952</xdr:rowOff>
    </xdr:from>
    <xdr:to>
      <xdr:col>81</xdr:col>
      <xdr:colOff>133350</xdr:colOff>
      <xdr:row>82</xdr:row>
      <xdr:rowOff>120952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17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110368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60286"/>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44950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8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110368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832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72873</xdr:rowOff>
    </xdr:from>
    <xdr:to>
      <xdr:col>77</xdr:col>
      <xdr:colOff>95250</xdr:colOff>
      <xdr:row>86</xdr:row>
      <xdr:rowOff>3023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159250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143027</xdr:rowOff>
    </xdr:from>
    <xdr:to>
      <xdr:col>72</xdr:col>
      <xdr:colOff>203200</xdr:colOff>
      <xdr:row>83</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30477"/>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72873</xdr:rowOff>
    </xdr:from>
    <xdr:to>
      <xdr:col>73</xdr:col>
      <xdr:colOff>44450</xdr:colOff>
      <xdr:row>86</xdr:row>
      <xdr:rowOff>3023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143027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5004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71863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3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59568</xdr:rowOff>
    </xdr:from>
    <xdr:to>
      <xdr:col>77</xdr:col>
      <xdr:colOff>95250</xdr:colOff>
      <xdr:row>83</xdr:row>
      <xdr:rowOff>161168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171345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92227</xdr:rowOff>
    </xdr:from>
    <xdr:to>
      <xdr:col>68</xdr:col>
      <xdr:colOff>203200</xdr:colOff>
      <xdr:row>82</xdr:row>
      <xdr:rowOff>22377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32554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人当たりの職員数は、前年度から増加したものの、職員数を抑制してきたため、類似団体平均を下回っている。今後も引き続き、人口の増加も考慮しつつ、職員数の適正な管理に努める。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25929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19360"/>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149119</xdr:rowOff>
    </xdr:from>
    <xdr:to>
      <xdr:col>77</xdr:col>
      <xdr:colOff>44450</xdr:colOff>
      <xdr:row>59</xdr:row>
      <xdr:rowOff>3810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9321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122979</xdr:rowOff>
    </xdr:from>
    <xdr:to>
      <xdr:col>72</xdr:col>
      <xdr:colOff>203200</xdr:colOff>
      <xdr:row>58</xdr:row>
      <xdr:rowOff>149119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067079"/>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122979</xdr:rowOff>
    </xdr:from>
    <xdr:to>
      <xdr:col>68</xdr:col>
      <xdr:colOff>152400</xdr:colOff>
      <xdr:row>58</xdr:row>
      <xdr:rowOff>131021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0670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146579</xdr:rowOff>
    </xdr:from>
    <xdr:to>
      <xdr:col>81</xdr:col>
      <xdr:colOff>95250</xdr:colOff>
      <xdr:row>59</xdr:row>
      <xdr:rowOff>76729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67856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98319</xdr:rowOff>
    </xdr:from>
    <xdr:to>
      <xdr:col>73</xdr:col>
      <xdr:colOff>44450</xdr:colOff>
      <xdr:row>59</xdr:row>
      <xdr:rowOff>28469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38646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1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72179</xdr:rowOff>
    </xdr:from>
    <xdr:to>
      <xdr:col>68</xdr:col>
      <xdr:colOff>203200</xdr:colOff>
      <xdr:row>59</xdr:row>
      <xdr:rowOff>2329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8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80221</xdr:rowOff>
    </xdr:from>
    <xdr:to>
      <xdr:col>64</xdr:col>
      <xdr:colOff>152400</xdr:colOff>
      <xdr:row>59</xdr:row>
      <xdr:rowOff>10371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20548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ヶ年平均は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ポイント低下した。単年では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ポイント低下した。元利償還金等が減少した一方、算入公債費等も減少し、実質的な公債費負担額が増加したが、標準財政規模が大幅に増加したことが要因として挙げられる。今後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は、合併特例債等の償還が終了していくものの、学校施設の整備改修や公共施設の長寿命化等の大型事業により起債発行額の増加が見込まれるため、計画的な起債を行い現在の水準を維持するよう努める。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19896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413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11854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41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11854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引き続き、充当可能財源等が将来負担額を上回ったため算出されなかった。今後は、学校施設の整備改修事業等への起債発行により将来負担額が増加することが見込まれるため、事業の適正化を図り、財政の健全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69,201
68,550
52.76
30,965,727
30,337,312
589,687
15,657,994
18,498,359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ポイント下回った。類似団体内順位は</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位となっており、経常収支比率における人件費の割合が特に小さい要因として、職員数を抑制してきたため人口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人当たりの職員数が類似団体平均を下回っていることが挙げられる。引き続き、人口の増加も考慮しつつ、職員数の適正な管理に努める。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65278</xdr:rowOff>
    </xdr:from>
    <xdr:to>
      <xdr:col>24</xdr:col>
      <xdr:colOff>25400</xdr:colOff>
      <xdr:row>35</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660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65278</xdr:rowOff>
    </xdr:from>
    <xdr:to>
      <xdr:col>19</xdr:col>
      <xdr:colOff>187325</xdr:colOff>
      <xdr:row>35</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66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614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149369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xdr:rowOff>
    </xdr:from>
    <xdr:to>
      <xdr:col>20</xdr:col>
      <xdr:colOff>38100</xdr:colOff>
      <xdr:row>35</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126255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ポイント下回った。主な要因として、公共施設包括管理マネジメント委託料、共同調理場管理運営事業費、予防接種委託料の増加が挙げられる。今後も見直しを行い、経常経費の削減に努める。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844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xdr:rowOff>
    </xdr:from>
    <xdr:to>
      <xdr:col>78</xdr:col>
      <xdr:colOff>69850</xdr:colOff>
      <xdr:row>16</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6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17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17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85725</xdr:rowOff>
    </xdr:from>
    <xdr:to>
      <xdr:col>82</xdr:col>
      <xdr:colOff>158750</xdr:colOff>
      <xdr:row>17</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102252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161925</xdr:rowOff>
    </xdr:from>
    <xdr:to>
      <xdr:col>78</xdr:col>
      <xdr:colOff>120650</xdr:colOff>
      <xdr:row>16</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123825</xdr:rowOff>
    </xdr:from>
    <xdr:to>
      <xdr:col>74</xdr:col>
      <xdr:colOff>31750</xdr:colOff>
      <xdr:row>16</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64152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回った。主な要因として、認定こども園運営事業、児童手当支給事業、障害者通所支援事業、自立支援給付事業等が増加したたことが挙げられる。人口増加に伴い今後も増加が予想されるため、市単独事業を見直すなどして抑制に努めたい。</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56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155575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09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41275</xdr:rowOff>
    </xdr:from>
    <xdr:to>
      <xdr:col>15</xdr:col>
      <xdr:colOff>98425</xdr:colOff>
      <xdr:row>56</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42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41275</xdr:rowOff>
    </xdr:from>
    <xdr:to>
      <xdr:col>11</xdr:col>
      <xdr:colOff>9525</xdr:colOff>
      <xdr:row>56</xdr:row>
      <xdr:rowOff>79375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42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161925</xdr:rowOff>
    </xdr:from>
    <xdr:to>
      <xdr:col>11</xdr:col>
      <xdr:colOff>60325</xdr:colOff>
      <xdr:row>56</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114952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ポイント上回った。特別会計等への繰出金が増加傾向にあるため、予算の適正管理により、普通会計への負担の抑制に努める。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143002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57</xdr:row>
      <xdr:rowOff>115570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79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106426</xdr:rowOff>
    </xdr:from>
    <xdr:to>
      <xdr:col>69</xdr:col>
      <xdr:colOff>92075</xdr:colOff>
      <xdr:row>58</xdr:row>
      <xdr:rowOff>62992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790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55626</xdr:rowOff>
    </xdr:from>
    <xdr:to>
      <xdr:col>69</xdr:col>
      <xdr:colOff>142875</xdr:colOff>
      <xdr:row>57</xdr:row>
      <xdr:rowOff>157226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xdr:rowOff>
    </xdr:from>
    <xdr:to>
      <xdr:col>65</xdr:col>
      <xdr:colOff>53975</xdr:colOff>
      <xdr:row>58</xdr:row>
      <xdr:rowOff>113792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98569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ポイント減少した。主な要因として、宗像地区事務組合清掃費負担金が減少したことが挙げられる。前年度からは減少したものの、依然として類似団体平均を</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ポイント上回っているため、今後も見直しを行い、経常経費の削減に努める。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089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37</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729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170434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ポイント下回った。主な要因として、令和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年度に借り入れを行った臨時財政対策債の元金が償還開始となったものの、平成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年度に借り入れを行った臨時財政対策債や学校教育施設等整備事業債が償還終了となったことが挙げられる。今後も計画的な起債に努める。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657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165100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ポイント増加したが、類似団体を</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ポイント下回った。今後も事業の見直し等を行い、経常経費の削減に努める。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88138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920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33274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737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14986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731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76</xdr:row>
      <xdr:rowOff>81280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73152"/>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37338</xdr:rowOff>
    </xdr:from>
    <xdr:to>
      <xdr:col>82</xdr:col>
      <xdr:colOff>158750</xdr:colOff>
      <xdr:row>75</xdr:row>
      <xdr:rowOff>138938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53865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4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84963</xdr:rowOff>
    </xdr:from>
    <xdr:to>
      <xdr:col>29</xdr:col>
      <xdr:colOff>127000</xdr:colOff>
      <xdr:row>20</xdr:row>
      <xdr:rowOff>111392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61588"/>
          <a:ext cx="647700" cy="26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111392</xdr:rowOff>
    </xdr:from>
    <xdr:to>
      <xdr:col>26</xdr:col>
      <xdr:colOff>50800</xdr:colOff>
      <xdr:row>20</xdr:row>
      <xdr:rowOff>138036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8017"/>
          <a:ext cx="698500" cy="2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138036</xdr:rowOff>
    </xdr:from>
    <xdr:to>
      <xdr:col>22</xdr:col>
      <xdr:colOff>114300</xdr:colOff>
      <xdr:row>20</xdr:row>
      <xdr:rowOff>151689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614661"/>
          <a:ext cx="698500" cy="1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151689</xdr:rowOff>
    </xdr:from>
    <xdr:to>
      <xdr:col>18</xdr:col>
      <xdr:colOff>177800</xdr:colOff>
      <xdr:row>20</xdr:row>
      <xdr:rowOff>152641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28314"/>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34163</xdr:rowOff>
    </xdr:from>
    <xdr:to>
      <xdr:col>29</xdr:col>
      <xdr:colOff>177800</xdr:colOff>
      <xdr:row>20</xdr:row>
      <xdr:rowOff>135763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1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114190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1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60592</xdr:rowOff>
    </xdr:from>
    <xdr:to>
      <xdr:col>26</xdr:col>
      <xdr:colOff>101600</xdr:colOff>
      <xdr:row>20</xdr:row>
      <xdr:rowOff>162192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146969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3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87236</xdr:rowOff>
    </xdr:from>
    <xdr:to>
      <xdr:col>22</xdr:col>
      <xdr:colOff>165100</xdr:colOff>
      <xdr:row>21</xdr:row>
      <xdr:rowOff>17386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6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2163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5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100889</xdr:rowOff>
    </xdr:from>
    <xdr:to>
      <xdr:col>19</xdr:col>
      <xdr:colOff>38100</xdr:colOff>
      <xdr:row>21</xdr:row>
      <xdr:rowOff>31039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7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15816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6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101841</xdr:rowOff>
    </xdr:from>
    <xdr:to>
      <xdr:col>15</xdr:col>
      <xdr:colOff>101600</xdr:colOff>
      <xdr:row>21</xdr:row>
      <xdr:rowOff>31991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7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16768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6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300801</xdr:rowOff>
    </xdr:from>
    <xdr:to>
      <xdr:col>29</xdr:col>
      <xdr:colOff>127000</xdr:colOff>
      <xdr:row>35</xdr:row>
      <xdr:rowOff>301357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11151"/>
          <a:ext cx="647700" cy="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301357</xdr:rowOff>
    </xdr:from>
    <xdr:to>
      <xdr:col>26</xdr:col>
      <xdr:colOff>50800</xdr:colOff>
      <xdr:row>35</xdr:row>
      <xdr:rowOff>317848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1707"/>
          <a:ext cx="698500" cy="1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317358</xdr:rowOff>
    </xdr:from>
    <xdr:to>
      <xdr:col>22</xdr:col>
      <xdr:colOff>114300</xdr:colOff>
      <xdr:row>35</xdr:row>
      <xdr:rowOff>317848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27708"/>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317358</xdr:rowOff>
    </xdr:from>
    <xdr:to>
      <xdr:col>18</xdr:col>
      <xdr:colOff>177800</xdr:colOff>
      <xdr:row>36</xdr:row>
      <xdr:rowOff>13843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27708"/>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250001</xdr:rowOff>
    </xdr:from>
    <xdr:to>
      <xdr:col>29</xdr:col>
      <xdr:colOff>177800</xdr:colOff>
      <xdr:row>36</xdr:row>
      <xdr:rowOff>8701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0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222078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250557</xdr:rowOff>
    </xdr:from>
    <xdr:to>
      <xdr:col>26</xdr:col>
      <xdr:colOff>101600</xdr:colOff>
      <xdr:row>36</xdr:row>
      <xdr:rowOff>9257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336934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267048</xdr:rowOff>
    </xdr:from>
    <xdr:to>
      <xdr:col>22</xdr:col>
      <xdr:colOff>165100</xdr:colOff>
      <xdr:row>36</xdr:row>
      <xdr:rowOff>25748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6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266558</xdr:rowOff>
    </xdr:from>
    <xdr:to>
      <xdr:col>19</xdr:col>
      <xdr:colOff>38100</xdr:colOff>
      <xdr:row>36</xdr:row>
      <xdr:rowOff>25258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305943</xdr:rowOff>
    </xdr:from>
    <xdr:to>
      <xdr:col>15</xdr:col>
      <xdr:colOff>101600</xdr:colOff>
      <xdr:row>36</xdr:row>
      <xdr:rowOff>64643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49420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69,201
68,550
52.76
30,965,727
30,337,312
589,687
15,657,994
18,498,359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112089</xdr:rowOff>
    </xdr:from>
    <xdr:to>
      <xdr:col>24</xdr:col>
      <xdr:colOff>63500</xdr:colOff>
      <xdr:row>38</xdr:row>
      <xdr:rowOff>162331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7189"/>
          <a:ext cx="838200" cy="5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162331</xdr:rowOff>
    </xdr:from>
    <xdr:to>
      <xdr:col>19</xdr:col>
      <xdr:colOff>177800</xdr:colOff>
      <xdr:row>39</xdr:row>
      <xdr:rowOff>24339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77431"/>
          <a:ext cx="889000" cy="3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20142</xdr:rowOff>
    </xdr:from>
    <xdr:to>
      <xdr:col>15</xdr:col>
      <xdr:colOff>50800</xdr:colOff>
      <xdr:row>39</xdr:row>
      <xdr:rowOff>24339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06692"/>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13382</xdr:rowOff>
    </xdr:from>
    <xdr:to>
      <xdr:col>10</xdr:col>
      <xdr:colOff>114300</xdr:colOff>
      <xdr:row>39</xdr:row>
      <xdr:rowOff>20142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99932"/>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61289</xdr:rowOff>
    </xdr:from>
    <xdr:to>
      <xdr:col>24</xdr:col>
      <xdr:colOff>114300</xdr:colOff>
      <xdr:row>38</xdr:row>
      <xdr:rowOff>162889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147666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9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111531</xdr:rowOff>
    </xdr:from>
    <xdr:to>
      <xdr:col>20</xdr:col>
      <xdr:colOff>38100</xdr:colOff>
      <xdr:row>39</xdr:row>
      <xdr:rowOff>41681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32808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144989</xdr:rowOff>
    </xdr:from>
    <xdr:to>
      <xdr:col>15</xdr:col>
      <xdr:colOff>101600</xdr:colOff>
      <xdr:row>39</xdr:row>
      <xdr:rowOff>75139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66266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140792</xdr:rowOff>
    </xdr:from>
    <xdr:to>
      <xdr:col>10</xdr:col>
      <xdr:colOff>165100</xdr:colOff>
      <xdr:row>39</xdr:row>
      <xdr:rowOff>70942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62069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4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134032</xdr:rowOff>
    </xdr:from>
    <xdr:to>
      <xdr:col>6</xdr:col>
      <xdr:colOff>38100</xdr:colOff>
      <xdr:row>39</xdr:row>
      <xdr:rowOff>64182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55309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72900</xdr:rowOff>
    </xdr:from>
    <xdr:to>
      <xdr:col>24</xdr:col>
      <xdr:colOff>63500</xdr:colOff>
      <xdr:row>58</xdr:row>
      <xdr:rowOff>88771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7000"/>
          <a:ext cx="8382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74115</xdr:rowOff>
    </xdr:from>
    <xdr:to>
      <xdr:col>19</xdr:col>
      <xdr:colOff>177800</xdr:colOff>
      <xdr:row>58</xdr:row>
      <xdr:rowOff>88771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8215"/>
          <a:ext cx="8890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74115</xdr:rowOff>
    </xdr:from>
    <xdr:to>
      <xdr:col>15</xdr:col>
      <xdr:colOff>50800</xdr:colOff>
      <xdr:row>58</xdr:row>
      <xdr:rowOff>92138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8215"/>
          <a:ext cx="889000" cy="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92138</xdr:rowOff>
    </xdr:from>
    <xdr:to>
      <xdr:col>10</xdr:col>
      <xdr:colOff>114300</xdr:colOff>
      <xdr:row>58</xdr:row>
      <xdr:rowOff>93001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6238"/>
          <a:ext cx="8890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22100</xdr:rowOff>
    </xdr:from>
    <xdr:to>
      <xdr:col>24</xdr:col>
      <xdr:colOff>114300</xdr:colOff>
      <xdr:row>58</xdr:row>
      <xdr:rowOff>123700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37971</xdr:rowOff>
    </xdr:from>
    <xdr:to>
      <xdr:col>20</xdr:col>
      <xdr:colOff>38100</xdr:colOff>
      <xdr:row>58</xdr:row>
      <xdr:rowOff>139571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130698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23315</xdr:rowOff>
    </xdr:from>
    <xdr:to>
      <xdr:col>15</xdr:col>
      <xdr:colOff>101600</xdr:colOff>
      <xdr:row>58</xdr:row>
      <xdr:rowOff>124915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116042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41338</xdr:rowOff>
    </xdr:from>
    <xdr:to>
      <xdr:col>10</xdr:col>
      <xdr:colOff>165100</xdr:colOff>
      <xdr:row>58</xdr:row>
      <xdr:rowOff>142938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134065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42201</xdr:rowOff>
    </xdr:from>
    <xdr:to>
      <xdr:col>6</xdr:col>
      <xdr:colOff>38100</xdr:colOff>
      <xdr:row>58</xdr:row>
      <xdr:rowOff>143801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134928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85026</xdr:rowOff>
    </xdr:from>
    <xdr:to>
      <xdr:col>24</xdr:col>
      <xdr:colOff>63500</xdr:colOff>
      <xdr:row>78</xdr:row>
      <xdr:rowOff>104687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58126"/>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104687</xdr:rowOff>
    </xdr:from>
    <xdr:to>
      <xdr:col>19</xdr:col>
      <xdr:colOff>177800</xdr:colOff>
      <xdr:row>78</xdr:row>
      <xdr:rowOff>113867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77787"/>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113867</xdr:rowOff>
    </xdr:from>
    <xdr:to>
      <xdr:col>15</xdr:col>
      <xdr:colOff>50800</xdr:colOff>
      <xdr:row>78</xdr:row>
      <xdr:rowOff>124537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86967"/>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119811</xdr:rowOff>
    </xdr:from>
    <xdr:to>
      <xdr:col>10</xdr:col>
      <xdr:colOff>114300</xdr:colOff>
      <xdr:row>78</xdr:row>
      <xdr:rowOff>124537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92911"/>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34226</xdr:rowOff>
    </xdr:from>
    <xdr:to>
      <xdr:col>24</xdr:col>
      <xdr:colOff>114300</xdr:colOff>
      <xdr:row>78</xdr:row>
      <xdr:rowOff>135826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53887</xdr:rowOff>
    </xdr:from>
    <xdr:to>
      <xdr:col>20</xdr:col>
      <xdr:colOff>38100</xdr:colOff>
      <xdr:row>78</xdr:row>
      <xdr:rowOff>155487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146614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63067</xdr:rowOff>
    </xdr:from>
    <xdr:to>
      <xdr:col>15</xdr:col>
      <xdr:colOff>101600</xdr:colOff>
      <xdr:row>78</xdr:row>
      <xdr:rowOff>164667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155794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73737</xdr:rowOff>
    </xdr:from>
    <xdr:to>
      <xdr:col>10</xdr:col>
      <xdr:colOff>165100</xdr:colOff>
      <xdr:row>79</xdr:row>
      <xdr:rowOff>3887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166464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69011</xdr:rowOff>
    </xdr:from>
    <xdr:to>
      <xdr:col>6</xdr:col>
      <xdr:colOff>38100</xdr:colOff>
      <xdr:row>78</xdr:row>
      <xdr:rowOff>170611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161738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30048</xdr:rowOff>
    </xdr:from>
    <xdr:to>
      <xdr:col>24</xdr:col>
      <xdr:colOff>63500</xdr:colOff>
      <xdr:row>97</xdr:row>
      <xdr:rowOff>34947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89248"/>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34947</xdr:rowOff>
    </xdr:from>
    <xdr:to>
      <xdr:col>19</xdr:col>
      <xdr:colOff>177800</xdr:colOff>
      <xdr:row>97</xdr:row>
      <xdr:rowOff>132319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65597"/>
          <a:ext cx="889000" cy="9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105225</xdr:rowOff>
    </xdr:from>
    <xdr:to>
      <xdr:col>15</xdr:col>
      <xdr:colOff>50800</xdr:colOff>
      <xdr:row>97</xdr:row>
      <xdr:rowOff>132319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64425"/>
          <a:ext cx="889000" cy="19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105225</xdr:rowOff>
    </xdr:from>
    <xdr:to>
      <xdr:col>10</xdr:col>
      <xdr:colOff>114300</xdr:colOff>
      <xdr:row>98</xdr:row>
      <xdr:rowOff>96723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64425"/>
          <a:ext cx="889000" cy="33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150698</xdr:rowOff>
    </xdr:from>
    <xdr:to>
      <xdr:col>24</xdr:col>
      <xdr:colOff>114300</xdr:colOff>
      <xdr:row>96</xdr:row>
      <xdr:rowOff>80848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2125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8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155597</xdr:rowOff>
    </xdr:from>
    <xdr:to>
      <xdr:col>20</xdr:col>
      <xdr:colOff>38100</xdr:colOff>
      <xdr:row>97</xdr:row>
      <xdr:rowOff>85747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102274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81519</xdr:rowOff>
    </xdr:from>
    <xdr:to>
      <xdr:col>15</xdr:col>
      <xdr:colOff>101600</xdr:colOff>
      <xdr:row>98</xdr:row>
      <xdr:rowOff>11669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28196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54425</xdr:rowOff>
    </xdr:from>
    <xdr:to>
      <xdr:col>10</xdr:col>
      <xdr:colOff>165100</xdr:colOff>
      <xdr:row>96</xdr:row>
      <xdr:rowOff>156025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8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45923</xdr:rowOff>
    </xdr:from>
    <xdr:to>
      <xdr:col>6</xdr:col>
      <xdr:colOff>38100</xdr:colOff>
      <xdr:row>98</xdr:row>
      <xdr:rowOff>147523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164050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2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141536</xdr:rowOff>
    </xdr:from>
    <xdr:to>
      <xdr:col>55</xdr:col>
      <xdr:colOff>0</xdr:colOff>
      <xdr:row>37</xdr:row>
      <xdr:rowOff>17262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13736"/>
          <a:ext cx="838200" cy="4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141536</xdr:rowOff>
    </xdr:from>
    <xdr:to>
      <xdr:col>50</xdr:col>
      <xdr:colOff>114300</xdr:colOff>
      <xdr:row>36</xdr:row>
      <xdr:rowOff>147709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1373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147709</xdr:rowOff>
    </xdr:from>
    <xdr:to>
      <xdr:col>45</xdr:col>
      <xdr:colOff>177800</xdr:colOff>
      <xdr:row>37</xdr:row>
      <xdr:rowOff>32350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19909"/>
          <a:ext cx="889000" cy="5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127676</xdr:rowOff>
    </xdr:from>
    <xdr:to>
      <xdr:col>41</xdr:col>
      <xdr:colOff>50800</xdr:colOff>
      <xdr:row>37</xdr:row>
      <xdr:rowOff>32350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14076"/>
          <a:ext cx="889000" cy="7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137912</xdr:rowOff>
    </xdr:from>
    <xdr:to>
      <xdr:col>55</xdr:col>
      <xdr:colOff>50800</xdr:colOff>
      <xdr:row>37</xdr:row>
      <xdr:rowOff>68062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116339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90736</xdr:rowOff>
    </xdr:from>
    <xdr:to>
      <xdr:col>50</xdr:col>
      <xdr:colOff>165100</xdr:colOff>
      <xdr:row>37</xdr:row>
      <xdr:rowOff>20886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6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96909</xdr:rowOff>
    </xdr:from>
    <xdr:to>
      <xdr:col>46</xdr:col>
      <xdr:colOff>38100</xdr:colOff>
      <xdr:row>37</xdr:row>
      <xdr:rowOff>27059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18186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6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153000</xdr:rowOff>
    </xdr:from>
    <xdr:to>
      <xdr:col>41</xdr:col>
      <xdr:colOff>101600</xdr:colOff>
      <xdr:row>37</xdr:row>
      <xdr:rowOff>83150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74277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76876</xdr:rowOff>
    </xdr:from>
    <xdr:to>
      <xdr:col>36</xdr:col>
      <xdr:colOff>165100</xdr:colOff>
      <xdr:row>33</xdr:row>
      <xdr:rowOff>7026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169603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169658</xdr:rowOff>
    </xdr:from>
    <xdr:to>
      <xdr:col>55</xdr:col>
      <xdr:colOff>0</xdr:colOff>
      <xdr:row>56</xdr:row>
      <xdr:rowOff>33086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99408"/>
          <a:ext cx="838200" cy="3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109895</xdr:rowOff>
    </xdr:from>
    <xdr:to>
      <xdr:col>50</xdr:col>
      <xdr:colOff>114300</xdr:colOff>
      <xdr:row>55</xdr:row>
      <xdr:rowOff>169658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39645"/>
          <a:ext cx="8890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64763</xdr:rowOff>
    </xdr:from>
    <xdr:to>
      <xdr:col>45</xdr:col>
      <xdr:colOff>177800</xdr:colOff>
      <xdr:row>55</xdr:row>
      <xdr:rowOff>109895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94513"/>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64763</xdr:rowOff>
    </xdr:from>
    <xdr:to>
      <xdr:col>41</xdr:col>
      <xdr:colOff>50800</xdr:colOff>
      <xdr:row>57</xdr:row>
      <xdr:rowOff>30026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94513"/>
          <a:ext cx="889000" cy="30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153736</xdr:rowOff>
    </xdr:from>
    <xdr:to>
      <xdr:col>55</xdr:col>
      <xdr:colOff>50800</xdr:colOff>
      <xdr:row>56</xdr:row>
      <xdr:rowOff>83886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8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5163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118858</xdr:rowOff>
    </xdr:from>
    <xdr:to>
      <xdr:col>50</xdr:col>
      <xdr:colOff>165100</xdr:colOff>
      <xdr:row>56</xdr:row>
      <xdr:rowOff>49008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65535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2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59095</xdr:rowOff>
    </xdr:from>
    <xdr:to>
      <xdr:col>46</xdr:col>
      <xdr:colOff>38100</xdr:colOff>
      <xdr:row>55</xdr:row>
      <xdr:rowOff>160695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8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13963</xdr:rowOff>
    </xdr:from>
    <xdr:to>
      <xdr:col>41</xdr:col>
      <xdr:colOff>101600</xdr:colOff>
      <xdr:row>55</xdr:row>
      <xdr:rowOff>115563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132090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150676</xdr:rowOff>
    </xdr:from>
    <xdr:to>
      <xdr:col>36</xdr:col>
      <xdr:colOff>165100</xdr:colOff>
      <xdr:row>57</xdr:row>
      <xdr:rowOff>80826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71953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107220</xdr:rowOff>
    </xdr:from>
    <xdr:to>
      <xdr:col>55</xdr:col>
      <xdr:colOff>0</xdr:colOff>
      <xdr:row>76</xdr:row>
      <xdr:rowOff>130023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37420"/>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130023</xdr:rowOff>
    </xdr:from>
    <xdr:to>
      <xdr:col>50</xdr:col>
      <xdr:colOff>114300</xdr:colOff>
      <xdr:row>78</xdr:row>
      <xdr:rowOff>16808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60223"/>
          <a:ext cx="889000" cy="2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16808</xdr:rowOff>
    </xdr:from>
    <xdr:to>
      <xdr:col>45</xdr:col>
      <xdr:colOff>177800</xdr:colOff>
      <xdr:row>79</xdr:row>
      <xdr:rowOff>35344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89908"/>
          <a:ext cx="889000" cy="18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2673</xdr:rowOff>
    </xdr:from>
    <xdr:to>
      <xdr:col>41</xdr:col>
      <xdr:colOff>50800</xdr:colOff>
      <xdr:row>79</xdr:row>
      <xdr:rowOff>35344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47223"/>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56420</xdr:rowOff>
    </xdr:from>
    <xdr:to>
      <xdr:col>55</xdr:col>
      <xdr:colOff>50800</xdr:colOff>
      <xdr:row>76</xdr:row>
      <xdr:rowOff>158020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79297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79223</xdr:rowOff>
    </xdr:from>
    <xdr:to>
      <xdr:col>50</xdr:col>
      <xdr:colOff>165100</xdr:colOff>
      <xdr:row>77</xdr:row>
      <xdr:rowOff>9373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25899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137458</xdr:rowOff>
    </xdr:from>
    <xdr:to>
      <xdr:col>46</xdr:col>
      <xdr:colOff>38100</xdr:colOff>
      <xdr:row>78</xdr:row>
      <xdr:rowOff>67608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84135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1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155994</xdr:rowOff>
    </xdr:from>
    <xdr:to>
      <xdr:col>41</xdr:col>
      <xdr:colOff>101600</xdr:colOff>
      <xdr:row>79</xdr:row>
      <xdr:rowOff>86144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77271</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1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123323</xdr:rowOff>
    </xdr:from>
    <xdr:to>
      <xdr:col>36</xdr:col>
      <xdr:colOff>165100</xdr:colOff>
      <xdr:row>79</xdr:row>
      <xdr:rowOff>53473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44600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76645</xdr:rowOff>
    </xdr:from>
    <xdr:to>
      <xdr:col>55</xdr:col>
      <xdr:colOff>0</xdr:colOff>
      <xdr:row>97</xdr:row>
      <xdr:rowOff>133528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07295"/>
          <a:ext cx="8382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125515</xdr:rowOff>
    </xdr:from>
    <xdr:to>
      <xdr:col>50</xdr:col>
      <xdr:colOff>114300</xdr:colOff>
      <xdr:row>97</xdr:row>
      <xdr:rowOff>133528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84715"/>
          <a:ext cx="889000" cy="1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90309</xdr:rowOff>
    </xdr:from>
    <xdr:to>
      <xdr:col>45</xdr:col>
      <xdr:colOff>177800</xdr:colOff>
      <xdr:row>96</xdr:row>
      <xdr:rowOff>125515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78059"/>
          <a:ext cx="889000" cy="20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90309</xdr:rowOff>
    </xdr:from>
    <xdr:to>
      <xdr:col>41</xdr:col>
      <xdr:colOff>50800</xdr:colOff>
      <xdr:row>97</xdr:row>
      <xdr:rowOff>66866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78059"/>
          <a:ext cx="889000" cy="3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25845</xdr:rowOff>
    </xdr:from>
    <xdr:to>
      <xdr:col>55</xdr:col>
      <xdr:colOff>50800</xdr:colOff>
      <xdr:row>97</xdr:row>
      <xdr:rowOff>127445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4272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82728</xdr:rowOff>
    </xdr:from>
    <xdr:to>
      <xdr:col>50</xdr:col>
      <xdr:colOff>165100</xdr:colOff>
      <xdr:row>98</xdr:row>
      <xdr:rowOff>12878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0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74715</xdr:rowOff>
    </xdr:from>
    <xdr:to>
      <xdr:col>46</xdr:col>
      <xdr:colOff>38100</xdr:colOff>
      <xdr:row>97</xdr:row>
      <xdr:rowOff>4865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21392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39509</xdr:rowOff>
    </xdr:from>
    <xdr:to>
      <xdr:col>41</xdr:col>
      <xdr:colOff>101600</xdr:colOff>
      <xdr:row>95</xdr:row>
      <xdr:rowOff>141109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157636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16066</xdr:rowOff>
    </xdr:from>
    <xdr:to>
      <xdr:col>36</xdr:col>
      <xdr:colOff>165100</xdr:colOff>
      <xdr:row>97</xdr:row>
      <xdr:rowOff>117666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108793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90519</xdr:rowOff>
    </xdr:from>
    <xdr:to>
      <xdr:col>85</xdr:col>
      <xdr:colOff>127000</xdr:colOff>
      <xdr:row>39</xdr:row>
      <xdr:rowOff>95155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77069"/>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95155</xdr:rowOff>
    </xdr:from>
    <xdr:to>
      <xdr:col>81</xdr:col>
      <xdr:colOff>50800</xdr:colOff>
      <xdr:row>39</xdr:row>
      <xdr:rowOff>98704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705"/>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97126</xdr:rowOff>
    </xdr:from>
    <xdr:to>
      <xdr:col>76</xdr:col>
      <xdr:colOff>114300</xdr:colOff>
      <xdr:row>39</xdr:row>
      <xdr:rowOff>98704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3676"/>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96527</xdr:rowOff>
    </xdr:from>
    <xdr:to>
      <xdr:col>71</xdr:col>
      <xdr:colOff>177800</xdr:colOff>
      <xdr:row>39</xdr:row>
      <xdr:rowOff>97126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3077"/>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39719</xdr:rowOff>
    </xdr:from>
    <xdr:to>
      <xdr:col>85</xdr:col>
      <xdr:colOff>177800</xdr:colOff>
      <xdr:row>39</xdr:row>
      <xdr:rowOff>141319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44355</xdr:rowOff>
    </xdr:from>
    <xdr:to>
      <xdr:col>81</xdr:col>
      <xdr:colOff>101600</xdr:colOff>
      <xdr:row>39</xdr:row>
      <xdr:rowOff>145955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137082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47904</xdr:rowOff>
    </xdr:from>
    <xdr:to>
      <xdr:col>76</xdr:col>
      <xdr:colOff>165100</xdr:colOff>
      <xdr:row>39</xdr:row>
      <xdr:rowOff>149504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140631</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7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46326</xdr:rowOff>
    </xdr:from>
    <xdr:to>
      <xdr:col>72</xdr:col>
      <xdr:colOff>38100</xdr:colOff>
      <xdr:row>39</xdr:row>
      <xdr:rowOff>147926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139053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5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45727</xdr:rowOff>
    </xdr:from>
    <xdr:to>
      <xdr:col>67</xdr:col>
      <xdr:colOff>101600</xdr:colOff>
      <xdr:row>39</xdr:row>
      <xdr:rowOff>147327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138454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19177</xdr:rowOff>
    </xdr:from>
    <xdr:to>
      <xdr:col>85</xdr:col>
      <xdr:colOff>127000</xdr:colOff>
      <xdr:row>77</xdr:row>
      <xdr:rowOff>24930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20827"/>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19177</xdr:rowOff>
    </xdr:from>
    <xdr:to>
      <xdr:col>81</xdr:col>
      <xdr:colOff>50800</xdr:colOff>
      <xdr:row>77</xdr:row>
      <xdr:rowOff>25819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20827"/>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16002</xdr:rowOff>
    </xdr:from>
    <xdr:to>
      <xdr:col>76</xdr:col>
      <xdr:colOff>114300</xdr:colOff>
      <xdr:row>77</xdr:row>
      <xdr:rowOff>25819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17652"/>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16002</xdr:rowOff>
    </xdr:from>
    <xdr:to>
      <xdr:col>71</xdr:col>
      <xdr:colOff>177800</xdr:colOff>
      <xdr:row>77</xdr:row>
      <xdr:rowOff>18644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17652"/>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145580</xdr:rowOff>
    </xdr:from>
    <xdr:to>
      <xdr:col>85</xdr:col>
      <xdr:colOff>177800</xdr:colOff>
      <xdr:row>77</xdr:row>
      <xdr:rowOff>75730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124007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139827</xdr:rowOff>
    </xdr:from>
    <xdr:to>
      <xdr:col>81</xdr:col>
      <xdr:colOff>101600</xdr:colOff>
      <xdr:row>77</xdr:row>
      <xdr:rowOff>69977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61104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146469</xdr:rowOff>
    </xdr:from>
    <xdr:to>
      <xdr:col>76</xdr:col>
      <xdr:colOff>165100</xdr:colOff>
      <xdr:row>77</xdr:row>
      <xdr:rowOff>76619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67746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136652</xdr:rowOff>
    </xdr:from>
    <xdr:to>
      <xdr:col>72</xdr:col>
      <xdr:colOff>38100</xdr:colOff>
      <xdr:row>77</xdr:row>
      <xdr:rowOff>66802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57929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139294</xdr:rowOff>
    </xdr:from>
    <xdr:to>
      <xdr:col>67</xdr:col>
      <xdr:colOff>101600</xdr:colOff>
      <xdr:row>77</xdr:row>
      <xdr:rowOff>69444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60571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158583</xdr:rowOff>
    </xdr:from>
    <xdr:to>
      <xdr:col>85</xdr:col>
      <xdr:colOff>127000</xdr:colOff>
      <xdr:row>98</xdr:row>
      <xdr:rowOff>54451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89233"/>
          <a:ext cx="838200" cy="6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158583</xdr:rowOff>
    </xdr:from>
    <xdr:to>
      <xdr:col>81</xdr:col>
      <xdr:colOff>50800</xdr:colOff>
      <xdr:row>98</xdr:row>
      <xdr:rowOff>9590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89233"/>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126588</xdr:rowOff>
    </xdr:from>
    <xdr:to>
      <xdr:col>76</xdr:col>
      <xdr:colOff>114300</xdr:colOff>
      <xdr:row>98</xdr:row>
      <xdr:rowOff>9590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57238"/>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126588</xdr:rowOff>
    </xdr:from>
    <xdr:to>
      <xdr:col>71</xdr:col>
      <xdr:colOff>177800</xdr:colOff>
      <xdr:row>98</xdr:row>
      <xdr:rowOff>31417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7238"/>
          <a:ext cx="889000" cy="7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3651</xdr:rowOff>
    </xdr:from>
    <xdr:to>
      <xdr:col>85</xdr:col>
      <xdr:colOff>177800</xdr:colOff>
      <xdr:row>98</xdr:row>
      <xdr:rowOff>105251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90028</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107783</xdr:rowOff>
    </xdr:from>
    <xdr:to>
      <xdr:col>81</xdr:col>
      <xdr:colOff>101600</xdr:colOff>
      <xdr:row>98</xdr:row>
      <xdr:rowOff>37933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29060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3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130240</xdr:rowOff>
    </xdr:from>
    <xdr:to>
      <xdr:col>76</xdr:col>
      <xdr:colOff>165100</xdr:colOff>
      <xdr:row>98</xdr:row>
      <xdr:rowOff>60390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51517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75788</xdr:rowOff>
    </xdr:from>
    <xdr:to>
      <xdr:col>72</xdr:col>
      <xdr:colOff>38100</xdr:colOff>
      <xdr:row>98</xdr:row>
      <xdr:rowOff>5938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152067</xdr:rowOff>
    </xdr:from>
    <xdr:to>
      <xdr:col>67</xdr:col>
      <xdr:colOff>101600</xdr:colOff>
      <xdr:row>98</xdr:row>
      <xdr:rowOff>82217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73344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31750</xdr:rowOff>
    </xdr:from>
    <xdr:to>
      <xdr:col>116</xdr:col>
      <xdr:colOff>63500</xdr:colOff>
      <xdr:row>39</xdr:row>
      <xdr:rowOff>35814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18300"/>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31750</xdr:rowOff>
    </xdr:from>
    <xdr:to>
      <xdr:col>111</xdr:col>
      <xdr:colOff>177800</xdr:colOff>
      <xdr:row>39</xdr:row>
      <xdr:rowOff>32766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18300"/>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32766</xdr:rowOff>
    </xdr:from>
    <xdr:to>
      <xdr:col>107</xdr:col>
      <xdr:colOff>50800</xdr:colOff>
      <xdr:row>39</xdr:row>
      <xdr:rowOff>36195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193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36195</xdr:rowOff>
    </xdr:from>
    <xdr:to>
      <xdr:col>102</xdr:col>
      <xdr:colOff>114300</xdr:colOff>
      <xdr:row>39</xdr:row>
      <xdr:rowOff>37211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2745"/>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156464</xdr:rowOff>
    </xdr:from>
    <xdr:to>
      <xdr:col>116</xdr:col>
      <xdr:colOff>114300</xdr:colOff>
      <xdr:row>39</xdr:row>
      <xdr:rowOff>86614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71391</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64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152400</xdr:rowOff>
    </xdr:from>
    <xdr:to>
      <xdr:col>112</xdr:col>
      <xdr:colOff>38100</xdr:colOff>
      <xdr:row>39</xdr:row>
      <xdr:rowOff>82550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73677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60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153416</xdr:rowOff>
    </xdr:from>
    <xdr:to>
      <xdr:col>107</xdr:col>
      <xdr:colOff>101600</xdr:colOff>
      <xdr:row>39</xdr:row>
      <xdr:rowOff>83566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74693</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61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156845</xdr:rowOff>
    </xdr:from>
    <xdr:to>
      <xdr:col>102</xdr:col>
      <xdr:colOff>165100</xdr:colOff>
      <xdr:row>39</xdr:row>
      <xdr:rowOff>86995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78122</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64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157861</xdr:rowOff>
    </xdr:from>
    <xdr:to>
      <xdr:col>98</xdr:col>
      <xdr:colOff>38100</xdr:colOff>
      <xdr:row>39</xdr:row>
      <xdr:rowOff>88011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79138</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34978</xdr:rowOff>
    </xdr:from>
    <xdr:to>
      <xdr:col>116</xdr:col>
      <xdr:colOff>63500</xdr:colOff>
      <xdr:row>58</xdr:row>
      <xdr:rowOff>122349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79078"/>
          <a:ext cx="8382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122349</xdr:rowOff>
    </xdr:from>
    <xdr:to>
      <xdr:col>111</xdr:col>
      <xdr:colOff>177800</xdr:colOff>
      <xdr:row>58</xdr:row>
      <xdr:rowOff>128019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6449"/>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127905</xdr:rowOff>
    </xdr:from>
    <xdr:to>
      <xdr:col>107</xdr:col>
      <xdr:colOff>50800</xdr:colOff>
      <xdr:row>58</xdr:row>
      <xdr:rowOff>128019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200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127813</xdr:rowOff>
    </xdr:from>
    <xdr:to>
      <xdr:col>102</xdr:col>
      <xdr:colOff>114300</xdr:colOff>
      <xdr:row>58</xdr:row>
      <xdr:rowOff>127905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191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155628</xdr:rowOff>
    </xdr:from>
    <xdr:to>
      <xdr:col>116</xdr:col>
      <xdr:colOff>114300</xdr:colOff>
      <xdr:row>58</xdr:row>
      <xdr:rowOff>85778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115005</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1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71549</xdr:rowOff>
    </xdr:from>
    <xdr:to>
      <xdr:col>112</xdr:col>
      <xdr:colOff>38100</xdr:colOff>
      <xdr:row>59</xdr:row>
      <xdr:rowOff>1699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164276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0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77219</xdr:rowOff>
    </xdr:from>
    <xdr:to>
      <xdr:col>107</xdr:col>
      <xdr:colOff>101600</xdr:colOff>
      <xdr:row>59</xdr:row>
      <xdr:rowOff>7369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169946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4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77105</xdr:rowOff>
    </xdr:from>
    <xdr:to>
      <xdr:col>102</xdr:col>
      <xdr:colOff>165100</xdr:colOff>
      <xdr:row>59</xdr:row>
      <xdr:rowOff>7255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169832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77013</xdr:rowOff>
    </xdr:from>
    <xdr:to>
      <xdr:col>98</xdr:col>
      <xdr:colOff>38100</xdr:colOff>
      <xdr:row>59</xdr:row>
      <xdr:rowOff>7163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169740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116802</xdr:rowOff>
    </xdr:from>
    <xdr:to>
      <xdr:col>116</xdr:col>
      <xdr:colOff>63500</xdr:colOff>
      <xdr:row>75</xdr:row>
      <xdr:rowOff>122555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75552"/>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122555</xdr:rowOff>
    </xdr:from>
    <xdr:to>
      <xdr:col>111</xdr:col>
      <xdr:colOff>177800</xdr:colOff>
      <xdr:row>76</xdr:row>
      <xdr:rowOff>2350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81305"/>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170104</xdr:rowOff>
    </xdr:from>
    <xdr:to>
      <xdr:col>107</xdr:col>
      <xdr:colOff>50800</xdr:colOff>
      <xdr:row>76</xdr:row>
      <xdr:rowOff>2350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028854"/>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170104</xdr:rowOff>
    </xdr:from>
    <xdr:to>
      <xdr:col>102</xdr:col>
      <xdr:colOff>114300</xdr:colOff>
      <xdr:row>76</xdr:row>
      <xdr:rowOff>3454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2885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66002</xdr:rowOff>
    </xdr:from>
    <xdr:to>
      <xdr:col>116</xdr:col>
      <xdr:colOff>114300</xdr:colOff>
      <xdr:row>75</xdr:row>
      <xdr:rowOff>167602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44429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71755</xdr:rowOff>
    </xdr:from>
    <xdr:to>
      <xdr:col>112</xdr:col>
      <xdr:colOff>38100</xdr:colOff>
      <xdr:row>76</xdr:row>
      <xdr:rowOff>1905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164482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2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122999</xdr:rowOff>
    </xdr:from>
    <xdr:to>
      <xdr:col>107</xdr:col>
      <xdr:colOff>101600</xdr:colOff>
      <xdr:row>76</xdr:row>
      <xdr:rowOff>53150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817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44277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7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119304</xdr:rowOff>
    </xdr:from>
    <xdr:to>
      <xdr:col>102</xdr:col>
      <xdr:colOff>165100</xdr:colOff>
      <xdr:row>76</xdr:row>
      <xdr:rowOff>49454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40581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7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124104</xdr:rowOff>
    </xdr:from>
    <xdr:to>
      <xdr:col>98</xdr:col>
      <xdr:colOff>38100</xdr:colOff>
      <xdr:row>76</xdr:row>
      <xdr:rowOff>54254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45381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438,394</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49,691</a:t>
          </a:r>
          <a:r>
            <a:rPr kumimoji="1" lang="ja-JP" altLang="en-US" sz="1200">
              <a:latin typeface="ＭＳ Ｐゴシック" panose="020B0600070205080204" pitchFamily="50" charset="-128"/>
              <a:ea typeface="ＭＳ Ｐゴシック" panose="020B0600070205080204" pitchFamily="50" charset="-128"/>
            </a:rPr>
            <a:t>円となっており、類似団体の平均より低い水準を維持している。これは職員数を抑制してきた一方、人口が増加していることによるものである。</a:t>
          </a:r>
        </a:p>
        <a:p>
          <a:r>
            <a:rPr kumimoji="1" lang="ja-JP" altLang="en-US" sz="1200">
              <a:latin typeface="ＭＳ Ｐゴシック" panose="020B0600070205080204" pitchFamily="50" charset="-128"/>
              <a:ea typeface="ＭＳ Ｐゴシック" panose="020B0600070205080204" pitchFamily="50" charset="-128"/>
            </a:rPr>
            <a:t>扶助費は、住民一人当たり</a:t>
          </a:r>
          <a:r>
            <a:rPr kumimoji="1" lang="en-US" altLang="ja-JP" sz="1200">
              <a:latin typeface="ＭＳ Ｐゴシック" panose="020B0600070205080204" pitchFamily="50" charset="-128"/>
              <a:ea typeface="ＭＳ Ｐゴシック" panose="020B0600070205080204" pitchFamily="50" charset="-128"/>
            </a:rPr>
            <a:t>143,573</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16,200</a:t>
          </a:r>
          <a:r>
            <a:rPr kumimoji="1" lang="ja-JP" altLang="en-US" sz="1200">
              <a:latin typeface="ＭＳ Ｐゴシック" panose="020B0600070205080204" pitchFamily="50" charset="-128"/>
              <a:ea typeface="ＭＳ Ｐゴシック" panose="020B0600070205080204" pitchFamily="50" charset="-128"/>
            </a:rPr>
            <a:t>円増加した。主な要因として、定額減税補足給付金事業が</a:t>
          </a:r>
          <a:r>
            <a:rPr kumimoji="1" lang="en-US" altLang="ja-JP" sz="1200">
              <a:latin typeface="ＭＳ Ｐゴシック" panose="020B0600070205080204" pitchFamily="50" charset="-128"/>
              <a:ea typeface="ＭＳ Ｐゴシック" panose="020B0600070205080204" pitchFamily="50" charset="-128"/>
            </a:rPr>
            <a:t>648,480</a:t>
          </a:r>
          <a:r>
            <a:rPr kumimoji="1" lang="ja-JP" altLang="en-US" sz="1200">
              <a:latin typeface="ＭＳ Ｐゴシック" panose="020B0600070205080204" pitchFamily="50" charset="-128"/>
              <a:ea typeface="ＭＳ Ｐゴシック" panose="020B0600070205080204" pitchFamily="50" charset="-128"/>
            </a:rPr>
            <a:t>千円皆増、認定こども園運営事業が</a:t>
          </a:r>
          <a:r>
            <a:rPr kumimoji="1" lang="en-US" altLang="ja-JP" sz="1200">
              <a:latin typeface="ＭＳ Ｐゴシック" panose="020B0600070205080204" pitchFamily="50" charset="-128"/>
              <a:ea typeface="ＭＳ Ｐゴシック" panose="020B0600070205080204" pitchFamily="50" charset="-128"/>
            </a:rPr>
            <a:t>357,066</a:t>
          </a:r>
          <a:r>
            <a:rPr kumimoji="1" lang="ja-JP" altLang="en-US" sz="1200">
              <a:latin typeface="ＭＳ Ｐゴシック" panose="020B0600070205080204" pitchFamily="50" charset="-128"/>
              <a:ea typeface="ＭＳ Ｐゴシック" panose="020B0600070205080204" pitchFamily="50" charset="-128"/>
            </a:rPr>
            <a:t>千円、児童手当支給事業が</a:t>
          </a:r>
          <a:r>
            <a:rPr kumimoji="1" lang="en-US" altLang="ja-JP" sz="1200">
              <a:latin typeface="ＭＳ Ｐゴシック" panose="020B0600070205080204" pitchFamily="50" charset="-128"/>
              <a:ea typeface="ＭＳ Ｐゴシック" panose="020B0600070205080204" pitchFamily="50" charset="-128"/>
            </a:rPr>
            <a:t>197,600</a:t>
          </a:r>
          <a:r>
            <a:rPr kumimoji="1" lang="ja-JP" altLang="en-US" sz="1200">
              <a:latin typeface="ＭＳ Ｐゴシック" panose="020B0600070205080204" pitchFamily="50" charset="-128"/>
              <a:ea typeface="ＭＳ Ｐゴシック" panose="020B0600070205080204" pitchFamily="50" charset="-128"/>
            </a:rPr>
            <a:t>千円それぞれ増額となったことが挙げられる。</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60,455</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4,860</a:t>
          </a:r>
          <a:r>
            <a:rPr kumimoji="1" lang="ja-JP" altLang="en-US" sz="1200">
              <a:latin typeface="ＭＳ Ｐゴシック" panose="020B0600070205080204" pitchFamily="50" charset="-128"/>
              <a:ea typeface="ＭＳ Ｐゴシック" panose="020B0600070205080204" pitchFamily="50" charset="-128"/>
            </a:rPr>
            <a:t>円増加した。主な要因として、公共施設包括管理事業が</a:t>
          </a:r>
          <a:r>
            <a:rPr kumimoji="1" lang="en-US" altLang="ja-JP" sz="1200">
              <a:latin typeface="ＭＳ Ｐゴシック" panose="020B0600070205080204" pitchFamily="50" charset="-128"/>
              <a:ea typeface="ＭＳ Ｐゴシック" panose="020B0600070205080204" pitchFamily="50" charset="-128"/>
            </a:rPr>
            <a:t>354,253</a:t>
          </a:r>
          <a:r>
            <a:rPr kumimoji="1" lang="ja-JP" altLang="en-US" sz="1200">
              <a:latin typeface="ＭＳ Ｐゴシック" panose="020B0600070205080204" pitchFamily="50" charset="-128"/>
              <a:ea typeface="ＭＳ Ｐゴシック" panose="020B0600070205080204" pitchFamily="50" charset="-128"/>
            </a:rPr>
            <a:t>千円、雨水浸水対策事業が</a:t>
          </a:r>
          <a:r>
            <a:rPr kumimoji="1" lang="en-US" altLang="ja-JP" sz="1200">
              <a:latin typeface="ＭＳ Ｐゴシック" panose="020B0600070205080204" pitchFamily="50" charset="-128"/>
              <a:ea typeface="ＭＳ Ｐゴシック" panose="020B0600070205080204" pitchFamily="50" charset="-128"/>
            </a:rPr>
            <a:t>74,273</a:t>
          </a:r>
          <a:r>
            <a:rPr kumimoji="1" lang="ja-JP" altLang="en-US" sz="1200">
              <a:latin typeface="ＭＳ Ｐゴシック" panose="020B0600070205080204" pitchFamily="50" charset="-128"/>
              <a:ea typeface="ＭＳ Ｐゴシック" panose="020B0600070205080204" pitchFamily="50" charset="-128"/>
            </a:rPr>
            <a:t>千円それぞれ皆増、宮司公民館解体事業が</a:t>
          </a:r>
          <a:r>
            <a:rPr kumimoji="1" lang="en-US" altLang="ja-JP" sz="1200">
              <a:latin typeface="ＭＳ Ｐゴシック" panose="020B0600070205080204" pitchFamily="50" charset="-128"/>
              <a:ea typeface="ＭＳ Ｐゴシック" panose="020B0600070205080204" pitchFamily="50" charset="-128"/>
            </a:rPr>
            <a:t>66,503</a:t>
          </a:r>
          <a:r>
            <a:rPr kumimoji="1" lang="ja-JP" altLang="en-US" sz="1200">
              <a:latin typeface="ＭＳ Ｐゴシック" panose="020B0600070205080204" pitchFamily="50" charset="-128"/>
              <a:ea typeface="ＭＳ Ｐゴシック" panose="020B0600070205080204" pitchFamily="50" charset="-128"/>
            </a:rPr>
            <a:t>千円増額となったことが挙げられる。</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53,294</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3,204</a:t>
          </a:r>
          <a:r>
            <a:rPr kumimoji="1" lang="ja-JP" altLang="en-US" sz="1200">
              <a:latin typeface="ＭＳ Ｐゴシック" panose="020B0600070205080204" pitchFamily="50" charset="-128"/>
              <a:ea typeface="ＭＳ Ｐゴシック" panose="020B0600070205080204" pitchFamily="50" charset="-128"/>
            </a:rPr>
            <a:t>円減少した。主な要因として、津屋崎小学校整備改修事業が</a:t>
          </a:r>
          <a:r>
            <a:rPr kumimoji="1" lang="en-US" altLang="ja-JP" sz="1200">
              <a:latin typeface="ＭＳ Ｐゴシック" panose="020B0600070205080204" pitchFamily="50" charset="-128"/>
              <a:ea typeface="ＭＳ Ｐゴシック" panose="020B0600070205080204" pitchFamily="50" charset="-128"/>
            </a:rPr>
            <a:t>526,476</a:t>
          </a:r>
          <a:r>
            <a:rPr kumimoji="1" lang="ja-JP" altLang="en-US" sz="1200">
              <a:latin typeface="ＭＳ Ｐゴシック" panose="020B0600070205080204" pitchFamily="50" charset="-128"/>
              <a:ea typeface="ＭＳ Ｐゴシック" panose="020B0600070205080204" pitchFamily="50" charset="-128"/>
            </a:rPr>
            <a:t>千円皆減、新設共同調理場整備事業が</a:t>
          </a:r>
          <a:r>
            <a:rPr kumimoji="1" lang="en-US" altLang="ja-JP" sz="1200">
              <a:latin typeface="ＭＳ Ｐゴシック" panose="020B0600070205080204" pitchFamily="50" charset="-128"/>
              <a:ea typeface="ＭＳ Ｐゴシック" panose="020B0600070205080204" pitchFamily="50" charset="-128"/>
            </a:rPr>
            <a:t>880,148</a:t>
          </a:r>
          <a:r>
            <a:rPr kumimoji="1" lang="ja-JP" altLang="en-US" sz="1200">
              <a:latin typeface="ＭＳ Ｐゴシック" panose="020B0600070205080204" pitchFamily="50" charset="-128"/>
              <a:ea typeface="ＭＳ Ｐゴシック" panose="020B0600070205080204" pitchFamily="50" charset="-128"/>
            </a:rPr>
            <a:t>千円、公園改修事業が</a:t>
          </a:r>
          <a:r>
            <a:rPr kumimoji="1" lang="en-US" altLang="ja-JP" sz="1200">
              <a:latin typeface="ＭＳ Ｐゴシック" panose="020B0600070205080204" pitchFamily="50" charset="-128"/>
              <a:ea typeface="ＭＳ Ｐゴシック" panose="020B0600070205080204" pitchFamily="50" charset="-128"/>
            </a:rPr>
            <a:t>79,565</a:t>
          </a:r>
          <a:r>
            <a:rPr kumimoji="1" lang="ja-JP" altLang="en-US" sz="1200">
              <a:latin typeface="ＭＳ Ｐゴシック" panose="020B0600070205080204" pitchFamily="50" charset="-128"/>
              <a:ea typeface="ＭＳ Ｐゴシック" panose="020B0600070205080204" pitchFamily="50" charset="-128"/>
            </a:rPr>
            <a:t>千円それぞれ減額となったことが挙げられる。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69,201
68,550
52.76
30,965,727
30,337,312
589,687
15,657,994
18,498,359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171247</xdr:rowOff>
    </xdr:from>
    <xdr:to>
      <xdr:col>24</xdr:col>
      <xdr:colOff>63500</xdr:colOff>
      <xdr:row>36</xdr:row>
      <xdr:rowOff>12598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71997"/>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171247</xdr:rowOff>
    </xdr:from>
    <xdr:to>
      <xdr:col>19</xdr:col>
      <xdr:colOff>177800</xdr:colOff>
      <xdr:row>36</xdr:row>
      <xdr:rowOff>7112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7199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7112</xdr:rowOff>
    </xdr:from>
    <xdr:to>
      <xdr:col>15</xdr:col>
      <xdr:colOff>50800</xdr:colOff>
      <xdr:row>36</xdr:row>
      <xdr:rowOff>28601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79312"/>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107696</xdr:rowOff>
    </xdr:from>
    <xdr:to>
      <xdr:col>10</xdr:col>
      <xdr:colOff>114300</xdr:colOff>
      <xdr:row>36</xdr:row>
      <xdr:rowOff>28601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8446"/>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111675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120447</xdr:rowOff>
    </xdr:from>
    <xdr:to>
      <xdr:col>20</xdr:col>
      <xdr:colOff>38100</xdr:colOff>
      <xdr:row>36</xdr:row>
      <xdr:rowOff>50597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41724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127762</xdr:rowOff>
    </xdr:from>
    <xdr:to>
      <xdr:col>15</xdr:col>
      <xdr:colOff>101600</xdr:colOff>
      <xdr:row>36</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49039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149251</xdr:rowOff>
    </xdr:from>
    <xdr:to>
      <xdr:col>10</xdr:col>
      <xdr:colOff>165100</xdr:colOff>
      <xdr:row>36</xdr:row>
      <xdr:rowOff>79401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70528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56896</xdr:rowOff>
    </xdr:from>
    <xdr:to>
      <xdr:col>6</xdr:col>
      <xdr:colOff>38100</xdr:colOff>
      <xdr:row>35</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107853</xdr:rowOff>
    </xdr:from>
    <xdr:to>
      <xdr:col>24</xdr:col>
      <xdr:colOff>63500</xdr:colOff>
      <xdr:row>57</xdr:row>
      <xdr:rowOff>163657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0503"/>
          <a:ext cx="838200" cy="5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100243</xdr:rowOff>
    </xdr:from>
    <xdr:to>
      <xdr:col>19</xdr:col>
      <xdr:colOff>177800</xdr:colOff>
      <xdr:row>57</xdr:row>
      <xdr:rowOff>107853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2893"/>
          <a:ext cx="889000" cy="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100243</xdr:rowOff>
    </xdr:from>
    <xdr:to>
      <xdr:col>15</xdr:col>
      <xdr:colOff>50800</xdr:colOff>
      <xdr:row>57</xdr:row>
      <xdr:rowOff>143573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2893"/>
          <a:ext cx="889000" cy="4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46242</xdr:rowOff>
    </xdr:from>
    <xdr:to>
      <xdr:col>10</xdr:col>
      <xdr:colOff>114300</xdr:colOff>
      <xdr:row>57</xdr:row>
      <xdr:rowOff>143573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4542"/>
          <a:ext cx="889000" cy="6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112857</xdr:rowOff>
    </xdr:from>
    <xdr:to>
      <xdr:col>24</xdr:col>
      <xdr:colOff>114300</xdr:colOff>
      <xdr:row>58</xdr:row>
      <xdr:rowOff>43007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27784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57053</xdr:rowOff>
    </xdr:from>
    <xdr:to>
      <xdr:col>20</xdr:col>
      <xdr:colOff>38100</xdr:colOff>
      <xdr:row>57</xdr:row>
      <xdr:rowOff>158653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149780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49443</xdr:rowOff>
    </xdr:from>
    <xdr:to>
      <xdr:col>15</xdr:col>
      <xdr:colOff>101600</xdr:colOff>
      <xdr:row>57</xdr:row>
      <xdr:rowOff>151043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142170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92773</xdr:rowOff>
    </xdr:from>
    <xdr:to>
      <xdr:col>10</xdr:col>
      <xdr:colOff>165100</xdr:colOff>
      <xdr:row>58</xdr:row>
      <xdr:rowOff>22923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166892</xdr:rowOff>
    </xdr:from>
    <xdr:to>
      <xdr:col>6</xdr:col>
      <xdr:colOff>38100</xdr:colOff>
      <xdr:row>54</xdr:row>
      <xdr:rowOff>97042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88169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4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99859</xdr:rowOff>
    </xdr:from>
    <xdr:to>
      <xdr:col>24</xdr:col>
      <xdr:colOff>63500</xdr:colOff>
      <xdr:row>77</xdr:row>
      <xdr:rowOff>81855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0059"/>
          <a:ext cx="838200" cy="1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81855</xdr:rowOff>
    </xdr:from>
    <xdr:to>
      <xdr:col>19</xdr:col>
      <xdr:colOff>177800</xdr:colOff>
      <xdr:row>78</xdr:row>
      <xdr:rowOff>12900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83505"/>
          <a:ext cx="889000" cy="10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51772</xdr:rowOff>
    </xdr:from>
    <xdr:to>
      <xdr:col>15</xdr:col>
      <xdr:colOff>50800</xdr:colOff>
      <xdr:row>78</xdr:row>
      <xdr:rowOff>12900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53422"/>
          <a:ext cx="889000" cy="13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51772</xdr:rowOff>
    </xdr:from>
    <xdr:to>
      <xdr:col>10</xdr:col>
      <xdr:colOff>114300</xdr:colOff>
      <xdr:row>78</xdr:row>
      <xdr:rowOff>100865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3422"/>
          <a:ext cx="889000" cy="2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49059</xdr:rowOff>
    </xdr:from>
    <xdr:to>
      <xdr:col>24</xdr:col>
      <xdr:colOff>114300</xdr:colOff>
      <xdr:row>76</xdr:row>
      <xdr:rowOff>150659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27486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31055</xdr:rowOff>
    </xdr:from>
    <xdr:to>
      <xdr:col>20</xdr:col>
      <xdr:colOff>38100</xdr:colOff>
      <xdr:row>77</xdr:row>
      <xdr:rowOff>132655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123782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133550</xdr:rowOff>
    </xdr:from>
    <xdr:to>
      <xdr:col>15</xdr:col>
      <xdr:colOff>101600</xdr:colOff>
      <xdr:row>78</xdr:row>
      <xdr:rowOff>63700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54827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2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972</xdr:rowOff>
    </xdr:from>
    <xdr:to>
      <xdr:col>10</xdr:col>
      <xdr:colOff>165100</xdr:colOff>
      <xdr:row>77</xdr:row>
      <xdr:rowOff>102572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93699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50065</xdr:rowOff>
    </xdr:from>
    <xdr:to>
      <xdr:col>6</xdr:col>
      <xdr:colOff>38100</xdr:colOff>
      <xdr:row>78</xdr:row>
      <xdr:rowOff>151665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142792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79604</xdr:rowOff>
    </xdr:from>
    <xdr:to>
      <xdr:col>24</xdr:col>
      <xdr:colOff>63500</xdr:colOff>
      <xdr:row>98</xdr:row>
      <xdr:rowOff>80566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1704"/>
          <a:ext cx="8382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79604</xdr:rowOff>
    </xdr:from>
    <xdr:to>
      <xdr:col>19</xdr:col>
      <xdr:colOff>177800</xdr:colOff>
      <xdr:row>98</xdr:row>
      <xdr:rowOff>83617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81704"/>
          <a:ext cx="889000" cy="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83617</xdr:rowOff>
    </xdr:from>
    <xdr:to>
      <xdr:col>15</xdr:col>
      <xdr:colOff>50800</xdr:colOff>
      <xdr:row>98</xdr:row>
      <xdr:rowOff>87788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5717"/>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87788</xdr:rowOff>
    </xdr:from>
    <xdr:to>
      <xdr:col>10</xdr:col>
      <xdr:colOff>114300</xdr:colOff>
      <xdr:row>98</xdr:row>
      <xdr:rowOff>101402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9888"/>
          <a:ext cx="889000" cy="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29766</xdr:rowOff>
    </xdr:from>
    <xdr:to>
      <xdr:col>24</xdr:col>
      <xdr:colOff>114300</xdr:colOff>
      <xdr:row>98</xdr:row>
      <xdr:rowOff>131366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28804</xdr:rowOff>
    </xdr:from>
    <xdr:to>
      <xdr:col>20</xdr:col>
      <xdr:colOff>38100</xdr:colOff>
      <xdr:row>98</xdr:row>
      <xdr:rowOff>130404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121531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32817</xdr:rowOff>
    </xdr:from>
    <xdr:to>
      <xdr:col>15</xdr:col>
      <xdr:colOff>101600</xdr:colOff>
      <xdr:row>98</xdr:row>
      <xdr:rowOff>134417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125544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36988</xdr:rowOff>
    </xdr:from>
    <xdr:to>
      <xdr:col>10</xdr:col>
      <xdr:colOff>165100</xdr:colOff>
      <xdr:row>98</xdr:row>
      <xdr:rowOff>138588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129715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3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50602</xdr:rowOff>
    </xdr:from>
    <xdr:to>
      <xdr:col>6</xdr:col>
      <xdr:colOff>38100</xdr:colOff>
      <xdr:row>98</xdr:row>
      <xdr:rowOff>152202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97295</xdr:rowOff>
    </xdr:from>
    <xdr:to>
      <xdr:col>55</xdr:col>
      <xdr:colOff>0</xdr:colOff>
      <xdr:row>58</xdr:row>
      <xdr:rowOff>20600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69945"/>
          <a:ext cx="8382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1206</xdr:rowOff>
    </xdr:from>
    <xdr:to>
      <xdr:col>50</xdr:col>
      <xdr:colOff>114300</xdr:colOff>
      <xdr:row>58</xdr:row>
      <xdr:rowOff>20600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45306"/>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5702</xdr:rowOff>
    </xdr:from>
    <xdr:to>
      <xdr:col>45</xdr:col>
      <xdr:colOff>177800</xdr:colOff>
      <xdr:row>58</xdr:row>
      <xdr:rowOff>1206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35452"/>
          <a:ext cx="889000" cy="50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5702</xdr:rowOff>
    </xdr:from>
    <xdr:to>
      <xdr:col>41</xdr:col>
      <xdr:colOff>50800</xdr:colOff>
      <xdr:row>57</xdr:row>
      <xdr:rowOff>123698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35452"/>
          <a:ext cx="889000" cy="4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46495</xdr:rowOff>
    </xdr:from>
    <xdr:to>
      <xdr:col>55</xdr:col>
      <xdr:colOff>50800</xdr:colOff>
      <xdr:row>57</xdr:row>
      <xdr:rowOff>148095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69372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7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141250</xdr:rowOff>
    </xdr:from>
    <xdr:to>
      <xdr:col>50</xdr:col>
      <xdr:colOff>165100</xdr:colOff>
      <xdr:row>58</xdr:row>
      <xdr:rowOff>71400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62527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121856</xdr:rowOff>
    </xdr:from>
    <xdr:to>
      <xdr:col>46</xdr:col>
      <xdr:colOff>38100</xdr:colOff>
      <xdr:row>58</xdr:row>
      <xdr:rowOff>52006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43133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126352</xdr:rowOff>
    </xdr:from>
    <xdr:to>
      <xdr:col>41</xdr:col>
      <xdr:colOff>101600</xdr:colOff>
      <xdr:row>55</xdr:row>
      <xdr:rowOff>56502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73029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72898</xdr:rowOff>
    </xdr:from>
    <xdr:to>
      <xdr:col>36</xdr:col>
      <xdr:colOff>165100</xdr:colOff>
      <xdr:row>58</xdr:row>
      <xdr:rowOff>3048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19575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2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47994</xdr:rowOff>
    </xdr:from>
    <xdr:to>
      <xdr:col>55</xdr:col>
      <xdr:colOff>0</xdr:colOff>
      <xdr:row>78</xdr:row>
      <xdr:rowOff>78054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1094"/>
          <a:ext cx="8382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63728</xdr:rowOff>
    </xdr:from>
    <xdr:to>
      <xdr:col>50</xdr:col>
      <xdr:colOff>114300</xdr:colOff>
      <xdr:row>78</xdr:row>
      <xdr:rowOff>78054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6828"/>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63728</xdr:rowOff>
    </xdr:from>
    <xdr:to>
      <xdr:col>45</xdr:col>
      <xdr:colOff>177800</xdr:colOff>
      <xdr:row>78</xdr:row>
      <xdr:rowOff>83998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6828"/>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43611</xdr:rowOff>
    </xdr:from>
    <xdr:to>
      <xdr:col>41</xdr:col>
      <xdr:colOff>50800</xdr:colOff>
      <xdr:row>78</xdr:row>
      <xdr:rowOff>83998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6711"/>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168644</xdr:rowOff>
    </xdr:from>
    <xdr:to>
      <xdr:col>55</xdr:col>
      <xdr:colOff>50800</xdr:colOff>
      <xdr:row>78</xdr:row>
      <xdr:rowOff>98794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147071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27254</xdr:rowOff>
    </xdr:from>
    <xdr:to>
      <xdr:col>50</xdr:col>
      <xdr:colOff>165100</xdr:colOff>
      <xdr:row>78</xdr:row>
      <xdr:rowOff>128854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119981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12928</xdr:rowOff>
    </xdr:from>
    <xdr:to>
      <xdr:col>46</xdr:col>
      <xdr:colOff>38100</xdr:colOff>
      <xdr:row>78</xdr:row>
      <xdr:rowOff>114528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105655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33198</xdr:rowOff>
    </xdr:from>
    <xdr:to>
      <xdr:col>41</xdr:col>
      <xdr:colOff>101600</xdr:colOff>
      <xdr:row>78</xdr:row>
      <xdr:rowOff>134798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125925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164261</xdr:rowOff>
    </xdr:from>
    <xdr:to>
      <xdr:col>36</xdr:col>
      <xdr:colOff>165100</xdr:colOff>
      <xdr:row>78</xdr:row>
      <xdr:rowOff>94411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85538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34697</xdr:rowOff>
    </xdr:from>
    <xdr:to>
      <xdr:col>55</xdr:col>
      <xdr:colOff>0</xdr:colOff>
      <xdr:row>98</xdr:row>
      <xdr:rowOff>45879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36797"/>
          <a:ext cx="8382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45879</xdr:rowOff>
    </xdr:from>
    <xdr:to>
      <xdr:col>50</xdr:col>
      <xdr:colOff>114300</xdr:colOff>
      <xdr:row>98</xdr:row>
      <xdr:rowOff>144348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47979"/>
          <a:ext cx="889000" cy="9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132823</xdr:rowOff>
    </xdr:from>
    <xdr:to>
      <xdr:col>45</xdr:col>
      <xdr:colOff>177800</xdr:colOff>
      <xdr:row>98</xdr:row>
      <xdr:rowOff>144348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34923"/>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132823</xdr:rowOff>
    </xdr:from>
    <xdr:to>
      <xdr:col>41</xdr:col>
      <xdr:colOff>50800</xdr:colOff>
      <xdr:row>98</xdr:row>
      <xdr:rowOff>149854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34923"/>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155347</xdr:rowOff>
    </xdr:from>
    <xdr:to>
      <xdr:col>55</xdr:col>
      <xdr:colOff>50800</xdr:colOff>
      <xdr:row>98</xdr:row>
      <xdr:rowOff>85497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133774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166529</xdr:rowOff>
    </xdr:from>
    <xdr:to>
      <xdr:col>50</xdr:col>
      <xdr:colOff>165100</xdr:colOff>
      <xdr:row>98</xdr:row>
      <xdr:rowOff>96679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87806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93548</xdr:rowOff>
    </xdr:from>
    <xdr:to>
      <xdr:col>46</xdr:col>
      <xdr:colOff>38100</xdr:colOff>
      <xdr:row>99</xdr:row>
      <xdr:rowOff>23698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14825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82023</xdr:rowOff>
    </xdr:from>
    <xdr:to>
      <xdr:col>41</xdr:col>
      <xdr:colOff>101600</xdr:colOff>
      <xdr:row>99</xdr:row>
      <xdr:rowOff>12173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8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99054</xdr:rowOff>
    </xdr:from>
    <xdr:to>
      <xdr:col>36</xdr:col>
      <xdr:colOff>165100</xdr:colOff>
      <xdr:row>99</xdr:row>
      <xdr:rowOff>29204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0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20331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9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154464</xdr:rowOff>
    </xdr:from>
    <xdr:to>
      <xdr:col>85</xdr:col>
      <xdr:colOff>127000</xdr:colOff>
      <xdr:row>37</xdr:row>
      <xdr:rowOff>158750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8114"/>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146748</xdr:rowOff>
    </xdr:from>
    <xdr:to>
      <xdr:col>81</xdr:col>
      <xdr:colOff>50800</xdr:colOff>
      <xdr:row>37</xdr:row>
      <xdr:rowOff>158750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90398"/>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146748</xdr:rowOff>
    </xdr:from>
    <xdr:to>
      <xdr:col>76</xdr:col>
      <xdr:colOff>114300</xdr:colOff>
      <xdr:row>37</xdr:row>
      <xdr:rowOff>154826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0398"/>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154826</xdr:rowOff>
    </xdr:from>
    <xdr:to>
      <xdr:col>71</xdr:col>
      <xdr:colOff>177800</xdr:colOff>
      <xdr:row>37</xdr:row>
      <xdr:rowOff>165094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98476"/>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73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18591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107950</xdr:rowOff>
    </xdr:from>
    <xdr:to>
      <xdr:col>81</xdr:col>
      <xdr:colOff>101600</xdr:colOff>
      <xdr:row>38</xdr:row>
      <xdr:rowOff>38100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29227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95948</xdr:rowOff>
    </xdr:from>
    <xdr:to>
      <xdr:col>76</xdr:col>
      <xdr:colOff>165100</xdr:colOff>
      <xdr:row>38</xdr:row>
      <xdr:rowOff>26098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17225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104026</xdr:rowOff>
    </xdr:from>
    <xdr:to>
      <xdr:col>72</xdr:col>
      <xdr:colOff>38100</xdr:colOff>
      <xdr:row>38</xdr:row>
      <xdr:rowOff>34176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25302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114294</xdr:rowOff>
    </xdr:from>
    <xdr:to>
      <xdr:col>67</xdr:col>
      <xdr:colOff>101600</xdr:colOff>
      <xdr:row>38</xdr:row>
      <xdr:rowOff>44444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35571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62840</xdr:rowOff>
    </xdr:from>
    <xdr:to>
      <xdr:col>85</xdr:col>
      <xdr:colOff>127000</xdr:colOff>
      <xdr:row>55</xdr:row>
      <xdr:rowOff>65494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92590"/>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124523</xdr:rowOff>
    </xdr:from>
    <xdr:to>
      <xdr:col>81</xdr:col>
      <xdr:colOff>50800</xdr:colOff>
      <xdr:row>55</xdr:row>
      <xdr:rowOff>62840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382823"/>
          <a:ext cx="889000" cy="10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124523</xdr:rowOff>
    </xdr:from>
    <xdr:to>
      <xdr:col>76</xdr:col>
      <xdr:colOff>114300</xdr:colOff>
      <xdr:row>55</xdr:row>
      <xdr:rowOff>6959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382823"/>
          <a:ext cx="889000" cy="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6959</xdr:rowOff>
    </xdr:from>
    <xdr:to>
      <xdr:col>71</xdr:col>
      <xdr:colOff>177800</xdr:colOff>
      <xdr:row>56</xdr:row>
      <xdr:rowOff>101308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436709"/>
          <a:ext cx="889000" cy="2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14694</xdr:rowOff>
    </xdr:from>
    <xdr:to>
      <xdr:col>85</xdr:col>
      <xdr:colOff>177800</xdr:colOff>
      <xdr:row>55</xdr:row>
      <xdr:rowOff>116294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37571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2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12040</xdr:rowOff>
    </xdr:from>
    <xdr:to>
      <xdr:col>81</xdr:col>
      <xdr:colOff>101600</xdr:colOff>
      <xdr:row>55</xdr:row>
      <xdr:rowOff>113640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130167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1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73723</xdr:rowOff>
    </xdr:from>
    <xdr:to>
      <xdr:col>76</xdr:col>
      <xdr:colOff>165100</xdr:colOff>
      <xdr:row>55</xdr:row>
      <xdr:rowOff>3873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20400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127609</xdr:rowOff>
    </xdr:from>
    <xdr:to>
      <xdr:col>72</xdr:col>
      <xdr:colOff>38100</xdr:colOff>
      <xdr:row>55</xdr:row>
      <xdr:rowOff>57759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74286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6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50508</xdr:rowOff>
    </xdr:from>
    <xdr:to>
      <xdr:col>67</xdr:col>
      <xdr:colOff>101600</xdr:colOff>
      <xdr:row>56</xdr:row>
      <xdr:rowOff>152108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168635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90519</xdr:rowOff>
    </xdr:from>
    <xdr:to>
      <xdr:col>85</xdr:col>
      <xdr:colOff>127000</xdr:colOff>
      <xdr:row>79</xdr:row>
      <xdr:rowOff>95155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5069"/>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95155</xdr:rowOff>
    </xdr:from>
    <xdr:to>
      <xdr:col>81</xdr:col>
      <xdr:colOff>50800</xdr:colOff>
      <xdr:row>79</xdr:row>
      <xdr:rowOff>98704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705"/>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97126</xdr:rowOff>
    </xdr:from>
    <xdr:to>
      <xdr:col>76</xdr:col>
      <xdr:colOff>114300</xdr:colOff>
      <xdr:row>79</xdr:row>
      <xdr:rowOff>98704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1676"/>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96527</xdr:rowOff>
    </xdr:from>
    <xdr:to>
      <xdr:col>71</xdr:col>
      <xdr:colOff>177800</xdr:colOff>
      <xdr:row>79</xdr:row>
      <xdr:rowOff>97126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1077"/>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39719</xdr:rowOff>
    </xdr:from>
    <xdr:to>
      <xdr:col>85</xdr:col>
      <xdr:colOff>177800</xdr:colOff>
      <xdr:row>79</xdr:row>
      <xdr:rowOff>141319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44355</xdr:rowOff>
    </xdr:from>
    <xdr:to>
      <xdr:col>81</xdr:col>
      <xdr:colOff>101600</xdr:colOff>
      <xdr:row>79</xdr:row>
      <xdr:rowOff>145955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137082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47904</xdr:rowOff>
    </xdr:from>
    <xdr:to>
      <xdr:col>76</xdr:col>
      <xdr:colOff>165100</xdr:colOff>
      <xdr:row>79</xdr:row>
      <xdr:rowOff>149504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140631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5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46326</xdr:rowOff>
    </xdr:from>
    <xdr:to>
      <xdr:col>72</xdr:col>
      <xdr:colOff>38100</xdr:colOff>
      <xdr:row>79</xdr:row>
      <xdr:rowOff>147926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139053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3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45727</xdr:rowOff>
    </xdr:from>
    <xdr:to>
      <xdr:col>67</xdr:col>
      <xdr:colOff>101600</xdr:colOff>
      <xdr:row>79</xdr:row>
      <xdr:rowOff>147327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138454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19177</xdr:rowOff>
    </xdr:from>
    <xdr:to>
      <xdr:col>85</xdr:col>
      <xdr:colOff>127000</xdr:colOff>
      <xdr:row>97</xdr:row>
      <xdr:rowOff>24930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49827"/>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19177</xdr:rowOff>
    </xdr:from>
    <xdr:to>
      <xdr:col>81</xdr:col>
      <xdr:colOff>50800</xdr:colOff>
      <xdr:row>97</xdr:row>
      <xdr:rowOff>25819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49827"/>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16002</xdr:rowOff>
    </xdr:from>
    <xdr:to>
      <xdr:col>76</xdr:col>
      <xdr:colOff>114300</xdr:colOff>
      <xdr:row>97</xdr:row>
      <xdr:rowOff>25819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46652"/>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16002</xdr:rowOff>
    </xdr:from>
    <xdr:to>
      <xdr:col>71</xdr:col>
      <xdr:colOff>177800</xdr:colOff>
      <xdr:row>97</xdr:row>
      <xdr:rowOff>18644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46652"/>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145580</xdr:rowOff>
    </xdr:from>
    <xdr:to>
      <xdr:col>85</xdr:col>
      <xdr:colOff>177800</xdr:colOff>
      <xdr:row>97</xdr:row>
      <xdr:rowOff>75730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124007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139827</xdr:rowOff>
    </xdr:from>
    <xdr:to>
      <xdr:col>81</xdr:col>
      <xdr:colOff>101600</xdr:colOff>
      <xdr:row>97</xdr:row>
      <xdr:rowOff>69977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61104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9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146469</xdr:rowOff>
    </xdr:from>
    <xdr:to>
      <xdr:col>76</xdr:col>
      <xdr:colOff>165100</xdr:colOff>
      <xdr:row>97</xdr:row>
      <xdr:rowOff>76619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67746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9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136652</xdr:rowOff>
    </xdr:from>
    <xdr:to>
      <xdr:col>72</xdr:col>
      <xdr:colOff>38100</xdr:colOff>
      <xdr:row>97</xdr:row>
      <xdr:rowOff>66802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57929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139294</xdr:rowOff>
    </xdr:from>
    <xdr:to>
      <xdr:col>67</xdr:col>
      <xdr:colOff>101600</xdr:colOff>
      <xdr:row>97</xdr:row>
      <xdr:rowOff>69444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60571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教育費は、児童生徒数の増加による学校施設の整備改修等により、住民一人当たりのコストが類似団体内平均値を、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26,579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円上回っている。ただ、前年度から住民一人当たりのコストは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円減少しており、主な減少の要因として、新設共同調理場整備事業が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889,896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千円、津屋崎小学校整備改修事業が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526,477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千円それぞれ皆減、新設小学校建設事業が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317,837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千円、幼児教育・保育無償化事業が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208,838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千円それぞれ減額となったことが挙げられる。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土木費は、住民一人当たりのコストが前年度から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円増加している。主な増加の要因として、前年度に比べ雨水浸水対策事業が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74,393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千円皆増、津丸踏切改良事業が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142,402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千円増額となったことが挙げられる。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民生費は、住民一人当たりのコストが前年度から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16,781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円増加している。主な増加の要因として、定額減税補足給付金事業が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658,747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千円、物価高騰緊急支援給付金事業が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181,607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千円それぞれ皆増、認定こども園運営事業が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356,957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千円、納骨堂建替事業が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268,077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千円がそれぞれ増額となったことが挙げられる。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総務費は、住民一人当たりのコストが前年度から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8,544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円減少している。主な減少の要因として、ふるさとづくり寄附金積立事務が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273,185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千円、共働のふるさとづくり寄附金促進事業が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192,434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千円、財政調整基金利子等積立事務が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141,589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千円それぞれ減額となったことが挙げられる。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衛生費は、住民一人当たりのコストが前年度より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円減少している。主な減少の要因として、省エネ家電買替支援事業が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18,471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千円皆減、新型コロナウイルスワクチン接種事業が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296,654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千円、宗像地区事務組合清掃費負担金が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99,420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千円それぞれ減額となったことが挙げられる。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実質収支額は継続的に黒字を確保し、概ね安定的な収支となっている。財政調整基金については、平成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年度以降、財源不足による取り崩しはない。今後も安易な基金の取り崩しが生じることがないよう、適切な財政運営に努める。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年度に老人保健特別会計単独で赤字が生じたことはあるが、連結赤字比率において、これまで赤字を計上したことはない。今後も赤字を生じさせないよう、適切な財政運営に努める。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30965727</v>
      </c>
      <c r="BO4" s="436"/>
      <c r="BP4" s="436"/>
      <c r="BQ4" s="436"/>
      <c r="BR4" s="436"/>
      <c r="BS4" s="436"/>
      <c r="BT4" s="436"/>
      <c r="BU4" s="437"/>
      <c r="BV4" s="435">
        <v>29978376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3.8</v>
      </c>
      <c r="CU4" s="576"/>
      <c r="CV4" s="576"/>
      <c r="CW4" s="576"/>
      <c r="CX4" s="576"/>
      <c r="CY4" s="576"/>
      <c r="CZ4" s="576"/>
      <c r="DA4" s="577"/>
      <c r="DB4" s="575">
        <v>3.7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30337312</v>
      </c>
      <c r="BO5" s="407"/>
      <c r="BP5" s="407"/>
      <c r="BQ5" s="407"/>
      <c r="BR5" s="407"/>
      <c r="BS5" s="407"/>
      <c r="BT5" s="407"/>
      <c r="BU5" s="408"/>
      <c r="BV5" s="406">
        <v>29345963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90.2</v>
      </c>
      <c r="CU5" s="404"/>
      <c r="CV5" s="404"/>
      <c r="CW5" s="404"/>
      <c r="CX5" s="404"/>
      <c r="CY5" s="404"/>
      <c r="CZ5" s="404"/>
      <c r="DA5" s="405"/>
      <c r="DB5" s="403">
        <v>89.8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628415</v>
      </c>
      <c r="BO6" s="407"/>
      <c r="BP6" s="407"/>
      <c r="BQ6" s="407"/>
      <c r="BR6" s="407"/>
      <c r="BS6" s="407"/>
      <c r="BT6" s="407"/>
      <c r="BU6" s="408"/>
      <c r="BV6" s="406">
        <v>632413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90.5</v>
      </c>
      <c r="CU6" s="550"/>
      <c r="CV6" s="550"/>
      <c r="CW6" s="550"/>
      <c r="CX6" s="550"/>
      <c r="CY6" s="550"/>
      <c r="CZ6" s="550"/>
      <c r="DA6" s="551"/>
      <c r="DB6" s="549">
        <v>90.6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38728</v>
      </c>
      <c r="BO7" s="407"/>
      <c r="BP7" s="407"/>
      <c r="BQ7" s="407"/>
      <c r="BR7" s="407"/>
      <c r="BS7" s="407"/>
      <c r="BT7" s="407"/>
      <c r="BU7" s="408"/>
      <c r="BV7" s="406">
        <v>82182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15657994</v>
      </c>
      <c r="CU7" s="407"/>
      <c r="CV7" s="407"/>
      <c r="CW7" s="407"/>
      <c r="CX7" s="407"/>
      <c r="CY7" s="407"/>
      <c r="CZ7" s="407"/>
      <c r="DA7" s="408"/>
      <c r="DB7" s="406">
        <v>15027103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589687</v>
      </c>
      <c r="BO8" s="407"/>
      <c r="BP8" s="407"/>
      <c r="BQ8" s="407"/>
      <c r="BR8" s="407"/>
      <c r="BS8" s="407"/>
      <c r="BT8" s="407"/>
      <c r="BU8" s="408"/>
      <c r="BV8" s="406">
        <v>550231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0.56000000000000005</v>
      </c>
      <c r="CU8" s="510"/>
      <c r="CV8" s="510"/>
      <c r="CW8" s="510"/>
      <c r="CX8" s="510"/>
      <c r="CY8" s="510"/>
      <c r="CZ8" s="510"/>
      <c r="DA8" s="511"/>
      <c r="DB8" s="509">
        <v>0.55000000000000004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67033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39456</v>
      </c>
      <c r="BO9" s="407"/>
      <c r="BP9" s="407"/>
      <c r="BQ9" s="407"/>
      <c r="BR9" s="407"/>
      <c r="BS9" s="407"/>
      <c r="BT9" s="407"/>
      <c r="BU9" s="408"/>
      <c r="BV9" s="406">
        <v>-282456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10.4</v>
      </c>
      <c r="CU9" s="404"/>
      <c r="CV9" s="404"/>
      <c r="CW9" s="404"/>
      <c r="CX9" s="404"/>
      <c r="CY9" s="404"/>
      <c r="CZ9" s="404"/>
      <c r="DA9" s="405"/>
      <c r="DB9" s="403">
        <v>11.2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58781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286003</v>
      </c>
      <c r="BO10" s="407"/>
      <c r="BP10" s="407"/>
      <c r="BQ10" s="407"/>
      <c r="BR10" s="407"/>
      <c r="BS10" s="407"/>
      <c r="BT10" s="407"/>
      <c r="BU10" s="408"/>
      <c r="BV10" s="406">
        <v>427592</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69201</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104500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68550</v>
      </c>
      <c r="S13" s="494"/>
      <c r="T13" s="494"/>
      <c r="U13" s="494"/>
      <c r="V13" s="495"/>
      <c r="W13" s="496" t="s">
        <v>130</v>
      </c>
      <c r="X13" s="392"/>
      <c r="Y13" s="392"/>
      <c r="Z13" s="392"/>
      <c r="AA13" s="392"/>
      <c r="AB13" s="393"/>
      <c r="AC13" s="359">
        <v>661</v>
      </c>
      <c r="AD13" s="360"/>
      <c r="AE13" s="360"/>
      <c r="AF13" s="360"/>
      <c r="AG13" s="361"/>
      <c r="AH13" s="359">
        <v>818</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325459</v>
      </c>
      <c r="BO13" s="407"/>
      <c r="BP13" s="407"/>
      <c r="BQ13" s="407"/>
      <c r="BR13" s="407"/>
      <c r="BS13" s="407"/>
      <c r="BT13" s="407"/>
      <c r="BU13" s="408"/>
      <c r="BV13" s="406">
        <v>40636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5.7</v>
      </c>
      <c r="CU13" s="404"/>
      <c r="CV13" s="404"/>
      <c r="CW13" s="404"/>
      <c r="CX13" s="404"/>
      <c r="CY13" s="404"/>
      <c r="CZ13" s="404"/>
      <c r="DA13" s="405"/>
      <c r="DB13" s="403">
        <v>5.8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68793</v>
      </c>
      <c r="S14" s="494"/>
      <c r="T14" s="494"/>
      <c r="U14" s="494"/>
      <c r="V14" s="495"/>
      <c r="W14" s="497"/>
      <c r="X14" s="395"/>
      <c r="Y14" s="395"/>
      <c r="Z14" s="395"/>
      <c r="AA14" s="395"/>
      <c r="AB14" s="396"/>
      <c r="AC14" s="486">
        <v>2.5</v>
      </c>
      <c r="AD14" s="487"/>
      <c r="AE14" s="487"/>
      <c r="AF14" s="487"/>
      <c r="AG14" s="488"/>
      <c r="AH14" s="486">
        <v>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68200</v>
      </c>
      <c r="S15" s="494"/>
      <c r="T15" s="494"/>
      <c r="U15" s="494"/>
      <c r="V15" s="495"/>
      <c r="W15" s="496" t="s">
        <v>137</v>
      </c>
      <c r="X15" s="392"/>
      <c r="Y15" s="392"/>
      <c r="Z15" s="392"/>
      <c r="AA15" s="392"/>
      <c r="AB15" s="393"/>
      <c r="AC15" s="359">
        <v>5033</v>
      </c>
      <c r="AD15" s="360"/>
      <c r="AE15" s="360"/>
      <c r="AF15" s="360"/>
      <c r="AG15" s="361"/>
      <c r="AH15" s="359">
        <v>4918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7562564</v>
      </c>
      <c r="BO15" s="436"/>
      <c r="BP15" s="436"/>
      <c r="BQ15" s="436"/>
      <c r="BR15" s="436"/>
      <c r="BS15" s="436"/>
      <c r="BT15" s="436"/>
      <c r="BU15" s="437"/>
      <c r="BV15" s="435">
        <v>7353712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v>
      </c>
      <c r="AD16" s="487"/>
      <c r="AE16" s="487"/>
      <c r="AF16" s="487"/>
      <c r="AG16" s="488"/>
      <c r="AH16" s="486">
        <v>20</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13668115</v>
      </c>
      <c r="BO16" s="407"/>
      <c r="BP16" s="407"/>
      <c r="BQ16" s="407"/>
      <c r="BR16" s="407"/>
      <c r="BS16" s="407"/>
      <c r="BT16" s="407"/>
      <c r="BU16" s="408"/>
      <c r="BV16" s="406">
        <v>13048923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20739</v>
      </c>
      <c r="AD17" s="360"/>
      <c r="AE17" s="360"/>
      <c r="AF17" s="360"/>
      <c r="AG17" s="361"/>
      <c r="AH17" s="359">
        <v>18845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9491035</v>
      </c>
      <c r="BO17" s="407"/>
      <c r="BP17" s="407"/>
      <c r="BQ17" s="407"/>
      <c r="BR17" s="407"/>
      <c r="BS17" s="407"/>
      <c r="BT17" s="407"/>
      <c r="BU17" s="408"/>
      <c r="BV17" s="406">
        <v>9211187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52.76</v>
      </c>
      <c r="M18" s="459"/>
      <c r="N18" s="459"/>
      <c r="O18" s="459"/>
      <c r="P18" s="459"/>
      <c r="Q18" s="459"/>
      <c r="R18" s="460"/>
      <c r="S18" s="460"/>
      <c r="T18" s="460"/>
      <c r="U18" s="460"/>
      <c r="V18" s="461"/>
      <c r="W18" s="477"/>
      <c r="X18" s="478"/>
      <c r="Y18" s="478"/>
      <c r="Z18" s="478"/>
      <c r="AA18" s="478"/>
      <c r="AB18" s="502"/>
      <c r="AC18" s="376">
        <v>78.5</v>
      </c>
      <c r="AD18" s="377"/>
      <c r="AE18" s="377"/>
      <c r="AF18" s="377"/>
      <c r="AG18" s="462"/>
      <c r="AH18" s="376">
        <v>76.7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14456050</v>
      </c>
      <c r="BO18" s="407"/>
      <c r="BP18" s="407"/>
      <c r="BQ18" s="407"/>
      <c r="BR18" s="407"/>
      <c r="BS18" s="407"/>
      <c r="BT18" s="407"/>
      <c r="BU18" s="408"/>
      <c r="BV18" s="406">
        <v>13685172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1271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18940939</v>
      </c>
      <c r="BO19" s="407"/>
      <c r="BP19" s="407"/>
      <c r="BQ19" s="407"/>
      <c r="BR19" s="407"/>
      <c r="BS19" s="407"/>
      <c r="BT19" s="407"/>
      <c r="BU19" s="408"/>
      <c r="BV19" s="406">
        <v>17799658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26534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18498359</v>
      </c>
      <c r="BO22" s="436"/>
      <c r="BP22" s="436"/>
      <c r="BQ22" s="436"/>
      <c r="BR22" s="436"/>
      <c r="BS22" s="436"/>
      <c r="BT22" s="436"/>
      <c r="BU22" s="437"/>
      <c r="BV22" s="435">
        <v>18257766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15978157</v>
      </c>
      <c r="BO23" s="407"/>
      <c r="BP23" s="407"/>
      <c r="BQ23" s="407"/>
      <c r="BR23" s="407"/>
      <c r="BS23" s="407"/>
      <c r="BT23" s="407"/>
      <c r="BU23" s="408"/>
      <c r="BV23" s="406">
        <v>15576185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323</v>
      </c>
      <c r="AI24" s="360"/>
      <c r="AJ24" s="360"/>
      <c r="AK24" s="360"/>
      <c r="AL24" s="361"/>
      <c r="AM24" s="359">
        <v>979659</v>
      </c>
      <c r="AN24" s="360"/>
      <c r="AO24" s="360"/>
      <c r="AP24" s="360"/>
      <c r="AQ24" s="360"/>
      <c r="AR24" s="361"/>
      <c r="AS24" s="359">
        <v>3033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11060489</v>
      </c>
      <c r="BO24" s="407"/>
      <c r="BP24" s="407"/>
      <c r="BQ24" s="407"/>
      <c r="BR24" s="407"/>
      <c r="BS24" s="407"/>
      <c r="BT24" s="407"/>
      <c r="BU24" s="408"/>
      <c r="BV24" s="406">
        <v>10074446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7010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5265437</v>
      </c>
      <c r="BO25" s="436"/>
      <c r="BP25" s="436"/>
      <c r="BQ25" s="436"/>
      <c r="BR25" s="436"/>
      <c r="BS25" s="436"/>
      <c r="BT25" s="436"/>
      <c r="BU25" s="437"/>
      <c r="BV25" s="435">
        <v>7920656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6410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8652</v>
      </c>
      <c r="AN26" s="360"/>
      <c r="AO26" s="360"/>
      <c r="AP26" s="360"/>
      <c r="AQ26" s="360"/>
      <c r="AR26" s="361"/>
      <c r="AS26" s="359">
        <v>2884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4640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22356</v>
      </c>
      <c r="AN27" s="360"/>
      <c r="AO27" s="360"/>
      <c r="AP27" s="360"/>
      <c r="AQ27" s="360"/>
      <c r="AR27" s="361"/>
      <c r="AS27" s="359">
        <v>3726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4140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3713606</v>
      </c>
      <c r="BO28" s="436"/>
      <c r="BP28" s="436"/>
      <c r="BQ28" s="436"/>
      <c r="BR28" s="436"/>
      <c r="BS28" s="436"/>
      <c r="BT28" s="436"/>
      <c r="BU28" s="437"/>
      <c r="BV28" s="435">
        <v>3427603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3880</v>
      </c>
      <c r="R29" s="360"/>
      <c r="S29" s="360"/>
      <c r="T29" s="360"/>
      <c r="U29" s="360"/>
      <c r="V29" s="361"/>
      <c r="W29" s="450"/>
      <c r="X29" s="451"/>
      <c r="Y29" s="452"/>
      <c r="Z29" s="362" t="s">
        <v>177</v>
      </c>
      <c r="AA29" s="363"/>
      <c r="AB29" s="363"/>
      <c r="AC29" s="363"/>
      <c r="AD29" s="363"/>
      <c r="AE29" s="363"/>
      <c r="AF29" s="363"/>
      <c r="AG29" s="364"/>
      <c r="AH29" s="359">
        <v>329</v>
      </c>
      <c r="AI29" s="360"/>
      <c r="AJ29" s="360"/>
      <c r="AK29" s="360"/>
      <c r="AL29" s="361"/>
      <c r="AM29" s="359">
        <v>1002015</v>
      </c>
      <c r="AN29" s="360"/>
      <c r="AO29" s="360"/>
      <c r="AP29" s="360"/>
      <c r="AQ29" s="360"/>
      <c r="AR29" s="361"/>
      <c r="AS29" s="359">
        <v>3046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981363</v>
      </c>
      <c r="BO29" s="407"/>
      <c r="BP29" s="407"/>
      <c r="BQ29" s="407"/>
      <c r="BR29" s="407"/>
      <c r="BS29" s="407"/>
      <c r="BT29" s="407"/>
      <c r="BU29" s="408"/>
      <c r="BV29" s="406">
        <v>937059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5176055</v>
      </c>
      <c r="BO30" s="441"/>
      <c r="BP30" s="441"/>
      <c r="BQ30" s="441"/>
      <c r="BR30" s="441"/>
      <c r="BS30" s="441"/>
      <c r="BT30" s="441"/>
      <c r="BU30" s="442"/>
      <c r="BV30" s="440">
        <v>5659718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福津市公共下水道事業会計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宗像地区事務組合（一般会計）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宗像地区事務組合（急患センター事業特別会計）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宗像地区事務組合（水道事業会計）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宗像地区事務組合（本木簡易水道事業特別会計）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玄界環境組合（一般会計）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北筑昇華苑組合（一般会計）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古賀高等学校組合（一般会計）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福岡地区水道企業団</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福岡県市町村消防団員等公務災害補償組合（一般会計）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福岡県市町村職員退職手当組合（一般会計）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d9yh/kHdhWytXJvaiYH//56HgiKkSdnifjqUepfA9yntm/ZB4OFSOcYS3N9zZq9ddQHeVeRPDDX+2ZQaavIs8A==" saltValue="4kczVbgvzy1trqWrarD1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529</v>
      </c>
      <c r="D34" s="1136"/>
      <c r="E34" s="1137"/>
      <c r="F34" s="32">
        <v>3.83</v>
      </c>
      <c r="G34" s="33">
        <v>3.72</v>
      </c>
      <c r="H34" s="33">
        <v>3.97</v>
      </c>
      <c r="I34" s="33">
        <v>4.3600000000000003</v>
      </c>
      <c r="J34" s="34">
        <v>4.46</v>
      </c>
      <c r="K34" s="22"/>
      <c r="L34" s="22"/>
      <c r="M34" s="22"/>
      <c r="N34" s="22"/>
      <c r="O34" s="22"/>
      <c r="P34" s="22"/>
    </row>
    <row r="35" spans="1:16" ht="39" customHeight="1" x14ac:dyDescent="0.15">
      <c r="A35" s="22"/>
      <c r="B35" s="35"/>
      <c r="C35" s="1132" t="s">
        <v>530</v>
      </c>
      <c r="D35" s="1132"/>
      <c r="E35" s="1133"/>
      <c r="F35" s="36">
        <v>5</v>
      </c>
      <c r="G35" s="37">
        <v>3.49</v>
      </c>
      <c r="H35" s="37">
        <v>5.62</v>
      </c>
      <c r="I35" s="37">
        <v>3.65</v>
      </c>
      <c r="J35" s="38">
        <v>3.76</v>
      </c>
      <c r="K35" s="22"/>
      <c r="L35" s="22"/>
      <c r="M35" s="22"/>
      <c r="N35" s="22"/>
      <c r="O35" s="22"/>
      <c r="P35" s="22"/>
    </row>
    <row r="36" spans="1:16" ht="39" customHeight="1" x14ac:dyDescent="0.15">
      <c r="A36" s="22"/>
      <c r="B36" s="35"/>
      <c r="C36" s="1132" t="s">
        <v>531</v>
      </c>
      <c r="D36" s="1132"/>
      <c r="E36" s="1133"/>
      <c r="F36" s="36">
        <v>0.55000000000000004</v>
      </c>
      <c r="G36" s="37">
        <v>0.57999999999999996</v>
      </c>
      <c r="H36" s="37">
        <v>0.85</v>
      </c>
      <c r="I36" s="37">
        <v>0.46</v>
      </c>
      <c r="J36" s="38">
        <v>0.28000000000000003</v>
      </c>
      <c r="K36" s="22"/>
      <c r="L36" s="22"/>
      <c r="M36" s="22"/>
      <c r="N36" s="22"/>
      <c r="O36" s="22"/>
      <c r="P36" s="22"/>
    </row>
    <row r="37" spans="1:16" ht="39" customHeight="1" x14ac:dyDescent="0.15">
      <c r="A37" s="22"/>
      <c r="B37" s="35"/>
      <c r="C37" s="1132" t="s">
        <v>532</v>
      </c>
      <c r="D37" s="1132"/>
      <c r="E37" s="1133"/>
      <c r="F37" s="36">
        <v>0.6</v>
      </c>
      <c r="G37" s="37">
        <v>0.54</v>
      </c>
      <c r="H37" s="37">
        <v>1.1499999999999999</v>
      </c>
      <c r="I37" s="37">
        <v>0.61</v>
      </c>
      <c r="J37" s="38">
        <v>0.21</v>
      </c>
      <c r="K37" s="22"/>
      <c r="L37" s="22"/>
      <c r="M37" s="22"/>
      <c r="N37" s="22"/>
      <c r="O37" s="22"/>
      <c r="P37" s="22"/>
    </row>
    <row r="38" spans="1:16" ht="39" customHeight="1" x14ac:dyDescent="0.15">
      <c r="A38" s="22"/>
      <c r="B38" s="35"/>
      <c r="C38" s="1132" t="s">
        <v>533</v>
      </c>
      <c r="D38" s="1132"/>
      <c r="E38" s="1133"/>
      <c r="F38" s="36">
        <v>0.06</v>
      </c>
      <c r="G38" s="37">
        <v>0.04</v>
      </c>
      <c r="H38" s="37">
        <v>7.0000000000000007E-2</v>
      </c>
      <c r="I38" s="37">
        <v>0.22</v>
      </c>
      <c r="J38" s="38">
        <v>0.04</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535</v>
      </c>
      <c r="D43" s="1134"/>
      <c r="E43" s="1135"/>
      <c r="F43" s="41">
        <v>0.05</v>
      </c>
      <c r="G43" s="42">
        <v>0</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R+Uhl3BZPeSH/W0aB1pZ8y3L3fwUpb0xO3K/KH3e2NCUDePAFw3cyB5+h2wJhEwlxvaX40/j4BXlK6Hugu0w==" saltValue="5PVw+NHqPATFu2G63ssl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1953</v>
      </c>
      <c r="L45" s="58">
        <v>1984</v>
      </c>
      <c r="M45" s="58">
        <v>1949</v>
      </c>
      <c r="N45" s="58">
        <v>1994</v>
      </c>
      <c r="O45" s="59">
        <v>1975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477</v>
      </c>
      <c r="L48" s="62">
        <v>478</v>
      </c>
      <c r="M48" s="62">
        <v>494</v>
      </c>
      <c r="N48" s="62">
        <v>511</v>
      </c>
      <c r="O48" s="63">
        <v>550</v>
      </c>
      <c r="P48" s="46"/>
      <c r="Q48" s="46"/>
      <c r="R48" s="46"/>
      <c r="S48" s="46"/>
      <c r="T48" s="46"/>
      <c r="U48" s="46"/>
    </row>
    <row r="49" spans="1:21" ht="30.75" customHeight="1" x14ac:dyDescent="0.15">
      <c r="A49" s="46"/>
      <c r="B49" s="1163"/>
      <c r="C49" s="1164"/>
      <c r="D49" s="60"/>
      <c r="E49" s="1140" t="s">
        <v>14</v>
      </c>
      <c r="F49" s="1140"/>
      <c r="G49" s="1140"/>
      <c r="H49" s="1140"/>
      <c r="I49" s="1140"/>
      <c r="J49" s="1141"/>
      <c r="K49" s="61">
        <v>45</v>
      </c>
      <c r="L49" s="62">
        <v>47</v>
      </c>
      <c r="M49" s="62">
        <v>28</v>
      </c>
      <c r="N49" s="62">
        <v>24</v>
      </c>
      <c r="O49" s="63">
        <v>14</v>
      </c>
      <c r="P49" s="46"/>
      <c r="Q49" s="46"/>
      <c r="R49" s="46"/>
      <c r="S49" s="46"/>
      <c r="T49" s="46"/>
      <c r="U49" s="46"/>
    </row>
    <row r="50" spans="1:21" ht="30.75" customHeight="1" x14ac:dyDescent="0.15">
      <c r="A50" s="46"/>
      <c r="B50" s="1163"/>
      <c r="C50" s="1164"/>
      <c r="D50" s="60"/>
      <c r="E50" s="1140" t="s">
        <v>15</v>
      </c>
      <c r="F50" s="1140"/>
      <c r="G50" s="1140"/>
      <c r="H50" s="1140"/>
      <c r="I50" s="1140"/>
      <c r="J50" s="1141"/>
      <c r="K50" s="61">
        <v>108</v>
      </c>
      <c r="L50" s="62">
        <v>112</v>
      </c>
      <c r="M50" s="62">
        <v>104</v>
      </c>
      <c r="N50" s="62">
        <v>62</v>
      </c>
      <c r="O50" s="63">
        <v>52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1929</v>
      </c>
      <c r="L52" s="62">
        <v>1880</v>
      </c>
      <c r="M52" s="62">
        <v>1829</v>
      </c>
      <c r="N52" s="62">
        <v>1806</v>
      </c>
      <c r="O52" s="63">
        <v>1801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654</v>
      </c>
      <c r="L53" s="67">
        <v>741</v>
      </c>
      <c r="M53" s="67">
        <v>746</v>
      </c>
      <c r="N53" s="67">
        <v>785</v>
      </c>
      <c r="O53" s="68">
        <v>790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PouMuzj7/tpwRunNhhOjw/y6V4ENWmtEx5UpqRvy7R7uL0cU0as8JPkBpLzqkg9/OwI7Y8nT0FtqhR6UsPivA==" saltValue="XqPpvWe3WTak6OlYzKt5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18912</v>
      </c>
      <c r="J41" s="331">
        <v>18832</v>
      </c>
      <c r="K41" s="331">
        <v>18005</v>
      </c>
      <c r="L41" s="331">
        <v>18258</v>
      </c>
      <c r="M41" s="332">
        <v>18498</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8944</v>
      </c>
      <c r="J43" s="334">
        <v>8172</v>
      </c>
      <c r="K43" s="334">
        <v>7625</v>
      </c>
      <c r="L43" s="334">
        <v>7230</v>
      </c>
      <c r="M43" s="335">
        <v>7085</v>
      </c>
    </row>
    <row r="44" spans="2:13" ht="27.75" customHeight="1" x14ac:dyDescent="0.15">
      <c r="B44" s="1171"/>
      <c r="C44" s="1172"/>
      <c r="D44" s="104"/>
      <c r="E44" s="1175" t="s">
        <v>34</v>
      </c>
      <c r="F44" s="1175"/>
      <c r="G44" s="1175"/>
      <c r="H44" s="1176"/>
      <c r="I44" s="333">
        <v>538</v>
      </c>
      <c r="J44" s="334">
        <v>413</v>
      </c>
      <c r="K44" s="334">
        <v>340</v>
      </c>
      <c r="L44" s="334">
        <v>401</v>
      </c>
      <c r="M44" s="335">
        <v>1003</v>
      </c>
    </row>
    <row r="45" spans="2:13" ht="27.75" customHeight="1" x14ac:dyDescent="0.15">
      <c r="B45" s="1171"/>
      <c r="C45" s="1172"/>
      <c r="D45" s="104"/>
      <c r="E45" s="1175" t="s">
        <v>35</v>
      </c>
      <c r="F45" s="1175"/>
      <c r="G45" s="1175"/>
      <c r="H45" s="1176"/>
      <c r="I45" s="333">
        <v>677</v>
      </c>
      <c r="J45" s="334">
        <v>680</v>
      </c>
      <c r="K45" s="334">
        <v>671</v>
      </c>
      <c r="L45" s="334">
        <v>719</v>
      </c>
      <c r="M45" s="335">
        <v>711</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9807</v>
      </c>
      <c r="J50" s="334">
        <v>10525</v>
      </c>
      <c r="K50" s="334">
        <v>10589</v>
      </c>
      <c r="L50" s="334">
        <v>10595</v>
      </c>
      <c r="M50" s="335">
        <v>10630</v>
      </c>
    </row>
    <row r="51" spans="2:13" ht="27.75" customHeight="1" x14ac:dyDescent="0.15">
      <c r="B51" s="1171"/>
      <c r="C51" s="1172"/>
      <c r="D51" s="104"/>
      <c r="E51" s="1175" t="s">
        <v>42</v>
      </c>
      <c r="F51" s="1175"/>
      <c r="G51" s="1175"/>
      <c r="H51" s="1176"/>
      <c r="I51" s="333">
        <v>6</v>
      </c>
      <c r="J51" s="334">
        <v>1</v>
      </c>
      <c r="K51" s="334">
        <v>1</v>
      </c>
      <c r="L51" s="334">
        <v>1</v>
      </c>
      <c r="M51" s="335">
        <v>17</v>
      </c>
    </row>
    <row r="52" spans="2:13" ht="27.75" customHeight="1" x14ac:dyDescent="0.15">
      <c r="B52" s="1173"/>
      <c r="C52" s="1174"/>
      <c r="D52" s="104"/>
      <c r="E52" s="1175" t="s">
        <v>43</v>
      </c>
      <c r="F52" s="1175"/>
      <c r="G52" s="1175"/>
      <c r="H52" s="1176"/>
      <c r="I52" s="333">
        <v>20552</v>
      </c>
      <c r="J52" s="334">
        <v>20161</v>
      </c>
      <c r="K52" s="334">
        <v>19016</v>
      </c>
      <c r="L52" s="334">
        <v>17982</v>
      </c>
      <c r="M52" s="335">
        <v>16968</v>
      </c>
    </row>
    <row r="53" spans="2:13" ht="27.75" customHeight="1" thickBot="1" x14ac:dyDescent="0.2">
      <c r="B53" s="1177" t="s">
        <v>19</v>
      </c>
      <c r="C53" s="1178"/>
      <c r="D53" s="108"/>
      <c r="E53" s="1179" t="s">
        <v>44</v>
      </c>
      <c r="F53" s="1179"/>
      <c r="G53" s="1179"/>
      <c r="H53" s="1180"/>
      <c r="I53" s="336">
        <v>-1295</v>
      </c>
      <c r="J53" s="337">
        <v>-2590</v>
      </c>
      <c r="K53" s="337">
        <v>-2965</v>
      </c>
      <c r="L53" s="337">
        <v>-1970</v>
      </c>
      <c r="M53" s="338">
        <v>-317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pe2hHxg9w2TnwEVPL/Zzzxntw1Jo1bi2O1U7vKLs2vpBUlMVWtFltDW19HP6f6Ps454+5LUIhQoQoMKChwhTA==" saltValue="cMbSDa9ZRcCgA6JfIcMf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3105</v>
      </c>
      <c r="G55" s="339">
        <v>3428</v>
      </c>
      <c r="H55" s="340">
        <v>3714</v>
      </c>
    </row>
    <row r="56" spans="2:8" ht="52.5" customHeight="1" x14ac:dyDescent="0.15">
      <c r="B56" s="120"/>
      <c r="C56" s="1198" t="s">
        <v>47</v>
      </c>
      <c r="D56" s="1198"/>
      <c r="E56" s="1199"/>
      <c r="F56" s="341">
        <v>874</v>
      </c>
      <c r="G56" s="341">
        <v>937</v>
      </c>
      <c r="H56" s="342">
        <v>981</v>
      </c>
    </row>
    <row r="57" spans="2:8" ht="53.25" customHeight="1" x14ac:dyDescent="0.15">
      <c r="B57" s="120"/>
      <c r="C57" s="1200" t="s">
        <v>48</v>
      </c>
      <c r="D57" s="1200"/>
      <c r="E57" s="1201"/>
      <c r="F57" s="343">
        <v>6397</v>
      </c>
      <c r="G57" s="343">
        <v>5660</v>
      </c>
      <c r="H57" s="344">
        <v>5176</v>
      </c>
    </row>
    <row r="58" spans="2:8" ht="45.75" customHeight="1" x14ac:dyDescent="0.15">
      <c r="B58" s="121"/>
      <c r="C58" s="1188" t="s">
        <v>559</v>
      </c>
      <c r="D58" s="1189"/>
      <c r="E58" s="1190"/>
      <c r="F58" s="345">
        <v>3282</v>
      </c>
      <c r="G58" s="345">
        <v>3171</v>
      </c>
      <c r="H58" s="346">
        <v>3142</v>
      </c>
    </row>
    <row r="59" spans="2:8" ht="45.75" customHeight="1" x14ac:dyDescent="0.15">
      <c r="B59" s="121"/>
      <c r="C59" s="1188" t="s">
        <v>560</v>
      </c>
      <c r="D59" s="1189"/>
      <c r="E59" s="1190"/>
      <c r="F59" s="345">
        <v>1366</v>
      </c>
      <c r="G59" s="345">
        <v>1091</v>
      </c>
      <c r="H59" s="346">
        <v>920</v>
      </c>
    </row>
    <row r="60" spans="2:8" ht="45.75" customHeight="1" x14ac:dyDescent="0.15">
      <c r="B60" s="121"/>
      <c r="C60" s="1188" t="s">
        <v>561</v>
      </c>
      <c r="D60" s="1189"/>
      <c r="E60" s="1190"/>
      <c r="F60" s="345">
        <v>889</v>
      </c>
      <c r="G60" s="345">
        <v>662</v>
      </c>
      <c r="H60" s="346">
        <v>648</v>
      </c>
    </row>
    <row r="61" spans="2:8" ht="45.75" customHeight="1" x14ac:dyDescent="0.15">
      <c r="B61" s="121"/>
      <c r="C61" s="1188" t="s">
        <v>562</v>
      </c>
      <c r="D61" s="1189"/>
      <c r="E61" s="1190"/>
      <c r="F61" s="345">
        <v>647</v>
      </c>
      <c r="G61" s="345">
        <v>523</v>
      </c>
      <c r="H61" s="346">
        <v>251</v>
      </c>
    </row>
    <row r="62" spans="2:8" ht="45.75" customHeight="1" thickBot="1" x14ac:dyDescent="0.2">
      <c r="B62" s="122"/>
      <c r="C62" s="1191" t="s">
        <v>563</v>
      </c>
      <c r="D62" s="1192"/>
      <c r="E62" s="1193"/>
      <c r="F62" s="347">
        <v>200</v>
      </c>
      <c r="G62" s="347">
        <v>200</v>
      </c>
      <c r="H62" s="348">
        <v>200</v>
      </c>
    </row>
    <row r="63" spans="2:8" ht="52.5" customHeight="1" thickBot="1" x14ac:dyDescent="0.2">
      <c r="B63" s="123"/>
      <c r="C63" s="1194" t="s">
        <v>49</v>
      </c>
      <c r="D63" s="1194"/>
      <c r="E63" s="1195"/>
      <c r="F63" s="349">
        <v>10375</v>
      </c>
      <c r="G63" s="349">
        <v>10024</v>
      </c>
      <c r="H63" s="350">
        <v>9871</v>
      </c>
    </row>
    <row r="64" spans="2:8" x14ac:dyDescent="0.15"/>
  </sheetData>
  <sheetProtection algorithmName="SHA-512" hashValue="qn5EnVauF1wvSl7V3M+ibi6+zMqD1lF4SANM6Qil/yEMzghu+owBj+hH/DRGcGXDeZvkR3zv/cQElM3t9fO9cA==" saltValue="sKtqIVlKEm1qMID9tZj8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37825</v>
      </c>
      <c r="E3" s="142"/>
      <c r="F3" s="143">
        <v>45483</v>
      </c>
      <c r="G3" s="144"/>
      <c r="H3" s="145"/>
    </row>
    <row r="4" spans="1:8" x14ac:dyDescent="0.15">
      <c r="A4" s="146"/>
      <c r="B4" s="147"/>
      <c r="C4" s="148"/>
      <c r="D4" s="149">
        <v>16293</v>
      </c>
      <c r="E4" s="150"/>
      <c r="F4" s="151">
        <v>24241</v>
      </c>
      <c r="G4" s="152"/>
      <c r="H4" s="153"/>
    </row>
    <row r="5" spans="1:8" x14ac:dyDescent="0.15">
      <c r="A5" s="134" t="s">
        <v>517</v>
      </c>
      <c r="B5" s="139"/>
      <c r="C5" s="140"/>
      <c r="D5" s="141">
        <v>66134</v>
      </c>
      <c r="E5" s="142"/>
      <c r="F5" s="143">
        <v>45945</v>
      </c>
      <c r="G5" s="144"/>
      <c r="H5" s="145"/>
    </row>
    <row r="6" spans="1:8" x14ac:dyDescent="0.15">
      <c r="A6" s="146"/>
      <c r="B6" s="147"/>
      <c r="C6" s="148"/>
      <c r="D6" s="149">
        <v>36113</v>
      </c>
      <c r="E6" s="150"/>
      <c r="F6" s="151">
        <v>25180</v>
      </c>
      <c r="G6" s="152"/>
      <c r="H6" s="153"/>
    </row>
    <row r="7" spans="1:8" x14ac:dyDescent="0.15">
      <c r="A7" s="134" t="s">
        <v>518</v>
      </c>
      <c r="B7" s="139"/>
      <c r="C7" s="140"/>
      <c r="D7" s="141">
        <v>61988</v>
      </c>
      <c r="E7" s="142"/>
      <c r="F7" s="143">
        <v>44475</v>
      </c>
      <c r="G7" s="144"/>
      <c r="H7" s="145"/>
    </row>
    <row r="8" spans="1:8" x14ac:dyDescent="0.15">
      <c r="A8" s="146"/>
      <c r="B8" s="147"/>
      <c r="C8" s="148"/>
      <c r="D8" s="149">
        <v>24382</v>
      </c>
      <c r="E8" s="150"/>
      <c r="F8" s="151">
        <v>24780</v>
      </c>
      <c r="G8" s="152"/>
      <c r="H8" s="153"/>
    </row>
    <row r="9" spans="1:8" x14ac:dyDescent="0.15">
      <c r="A9" s="134" t="s">
        <v>519</v>
      </c>
      <c r="B9" s="139"/>
      <c r="C9" s="140"/>
      <c r="D9" s="141">
        <v>56498</v>
      </c>
      <c r="E9" s="142"/>
      <c r="F9" s="143">
        <v>45982</v>
      </c>
      <c r="G9" s="144"/>
      <c r="H9" s="145"/>
    </row>
    <row r="10" spans="1:8" x14ac:dyDescent="0.15">
      <c r="A10" s="146"/>
      <c r="B10" s="147"/>
      <c r="C10" s="148"/>
      <c r="D10" s="149">
        <v>39680</v>
      </c>
      <c r="E10" s="150"/>
      <c r="F10" s="151">
        <v>25583</v>
      </c>
      <c r="G10" s="152"/>
      <c r="H10" s="153"/>
    </row>
    <row r="11" spans="1:8" x14ac:dyDescent="0.15">
      <c r="A11" s="134" t="s">
        <v>520</v>
      </c>
      <c r="B11" s="139"/>
      <c r="C11" s="140"/>
      <c r="D11" s="141">
        <v>53294</v>
      </c>
      <c r="E11" s="142"/>
      <c r="F11" s="143">
        <v>50538</v>
      </c>
      <c r="G11" s="144"/>
      <c r="H11" s="145"/>
    </row>
    <row r="12" spans="1:8" x14ac:dyDescent="0.15">
      <c r="A12" s="146"/>
      <c r="B12" s="147"/>
      <c r="C12" s="154"/>
      <c r="D12" s="149">
        <v>34987</v>
      </c>
      <c r="E12" s="150"/>
      <c r="F12" s="151">
        <v>29053</v>
      </c>
      <c r="G12" s="152"/>
      <c r="H12" s="153"/>
    </row>
    <row r="13" spans="1:8" x14ac:dyDescent="0.15">
      <c r="A13" s="134"/>
      <c r="B13" s="139"/>
      <c r="C13" s="140"/>
      <c r="D13" s="141">
        <v>55148</v>
      </c>
      <c r="E13" s="142"/>
      <c r="F13" s="143">
        <v>46485</v>
      </c>
      <c r="G13" s="155"/>
      <c r="H13" s="145"/>
    </row>
    <row r="14" spans="1:8" x14ac:dyDescent="0.15">
      <c r="A14" s="146"/>
      <c r="B14" s="147"/>
      <c r="C14" s="148"/>
      <c r="D14" s="149">
        <v>30291</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5.05</v>
      </c>
      <c r="C19" s="156">
        <f>ROUND(VALUE(SUBSTITUTE(実質収支比率等に係る経年分析!G$48,"▲","-")),2)</f>
        <v>3.49</v>
      </c>
      <c r="D19" s="156">
        <f>ROUND(VALUE(SUBSTITUTE(実質収支比率等に係る経年分析!H$48,"▲","-")),2)</f>
        <v>5.62</v>
      </c>
      <c r="E19" s="156">
        <f>ROUND(VALUE(SUBSTITUTE(実質収支比率等に係る経年分析!I$48,"▲","-")),2)</f>
        <v>3.66</v>
      </c>
      <c r="F19" s="156">
        <f>ROUND(VALUE(SUBSTITUTE(実質収支比率等に係る経年分析!J$48,"▲","-")),2)</f>
        <v>3.77</v>
      </c>
    </row>
    <row r="20" spans="1:11" x14ac:dyDescent="0.15">
      <c r="A20" s="156" t="s">
        <v>53</v>
      </c>
      <c r="B20" s="156">
        <f>ROUND(VALUE(SUBSTITUTE(実質収支比率等に係る経年分析!F$47,"▲","-")),2)</f>
        <v>20.79</v>
      </c>
      <c r="C20" s="156">
        <f>ROUND(VALUE(SUBSTITUTE(実質収支比率等に係る経年分析!G$47,"▲","-")),2)</f>
        <v>19.16</v>
      </c>
      <c r="D20" s="156">
        <f>ROUND(VALUE(SUBSTITUTE(実質収支比率等に係る経年分析!H$47,"▲","-")),2)</f>
        <v>20.96</v>
      </c>
      <c r="E20" s="156">
        <f>ROUND(VALUE(SUBSTITUTE(実質収支比率等に係る経年分析!I$47,"▲","-")),2)</f>
        <v>22.81</v>
      </c>
      <c r="F20" s="156">
        <f>ROUND(VALUE(SUBSTITUTE(実質収支比率等に係る経年分析!J$47,"▲","-")),2)</f>
        <v>23.72</v>
      </c>
    </row>
    <row r="21" spans="1:11" x14ac:dyDescent="0.15">
      <c r="A21" s="156" t="s">
        <v>54</v>
      </c>
      <c r="B21" s="156">
        <f>IF(ISNUMBER(VALUE(SUBSTITUTE(実質収支比率等に係る経年分析!F$49,"▲","-"))),ROUND(VALUE(SUBSTITUTE(実質収支比率等に係る経年分析!F$49,"▲","-")),2),NA())</f>
        <v>1.63</v>
      </c>
      <c r="C21" s="156">
        <f>IF(ISNUMBER(VALUE(SUBSTITUTE(実質収支比率等に係る経年分析!G$49,"▲","-"))),ROUND(VALUE(SUBSTITUTE(実質収支比率等に係る経年分析!G$49,"▲","-")),2),NA())</f>
        <v>-0.99</v>
      </c>
      <c r="D21" s="156">
        <f>IF(ISNUMBER(VALUE(SUBSTITUTE(実質収支比率等に係る経年分析!H$49,"▲","-"))),ROUND(VALUE(SUBSTITUTE(実質収支比率等に係る経年分析!H$49,"▲","-")),2),NA())</f>
        <v>4</v>
      </c>
      <c r="E21" s="156">
        <f>IF(ISNUMBER(VALUE(SUBSTITUTE(実質収支比率等に係る経年分析!I$49,"▲","-"))),ROUND(VALUE(SUBSTITUTE(実質収支比率等に係る経年分析!I$49,"▲","-")),2),NA())</f>
        <v>0.27</v>
      </c>
      <c r="F21" s="156">
        <f>IF(ISNUMBER(VALUE(SUBSTITUTE(実質収支比率等に係る経年分析!J$49,"▲","-"))),ROUND(VALUE(SUBSTITUTE(実質収支比率等に係る経年分析!J$49,"▲","-")),2),NA())</f>
        <v>2.08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7.0000000000000007E-2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1.1499999999999999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0.21</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0.55000000000000004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0.57999999999999996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0.28000000000000003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3.49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3.76</v>
      </c>
    </row>
    <row r="36" spans="1:16" x14ac:dyDescent="0.15">
      <c r="A36" s="157" t="str">
        <f>IF(連結実質赤字比率に係る赤字・黒字の構成分析!C$34="",NA(),連結実質赤字比率に係る赤字・黒字の構成分析!C$34)</f>
        <v>福津市公共下水道事業会計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4.3600000000000003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4.46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1929</v>
      </c>
      <c r="E42" s="158"/>
      <c r="F42" s="158"/>
      <c r="G42" s="158">
        <f>'実質公債費比率（分子）の構造'!L$52</f>
        <v>1880</v>
      </c>
      <c r="H42" s="158"/>
      <c r="I42" s="158"/>
      <c r="J42" s="158">
        <f>'実質公債費比率（分子）の構造'!M$52</f>
        <v>1829</v>
      </c>
      <c r="K42" s="158"/>
      <c r="L42" s="158"/>
      <c r="M42" s="158">
        <f>'実質公債費比率（分子）の構造'!N$52</f>
        <v>1806</v>
      </c>
      <c r="N42" s="158"/>
      <c r="O42" s="158"/>
      <c r="P42" s="158">
        <f>'実質公債費比率（分子）の構造'!O$52</f>
        <v>1801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108</v>
      </c>
      <c r="C44" s="158"/>
      <c r="D44" s="158"/>
      <c r="E44" s="158">
        <f>'実質公債費比率（分子）の構造'!L$50</f>
        <v>112</v>
      </c>
      <c r="F44" s="158"/>
      <c r="G44" s="158"/>
      <c r="H44" s="158">
        <f>'実質公債費比率（分子）の構造'!M$50</f>
        <v>104</v>
      </c>
      <c r="I44" s="158"/>
      <c r="J44" s="158"/>
      <c r="K44" s="158">
        <f>'実質公債費比率（分子）の構造'!N$50</f>
        <v>62</v>
      </c>
      <c r="L44" s="158"/>
      <c r="M44" s="158"/>
      <c r="N44" s="158">
        <f>'実質公債費比率（分子）の構造'!O$50</f>
        <v>52</v>
      </c>
      <c r="O44" s="158"/>
      <c r="P44" s="158"/>
    </row>
    <row r="45" spans="1:16" x14ac:dyDescent="0.15">
      <c r="A45" s="158" t="s">
        <v>63</v>
      </c>
      <c r="B45" s="158">
        <f>'実質公債費比率（分子）の構造'!K$49</f>
        <v>45</v>
      </c>
      <c r="C45" s="158"/>
      <c r="D45" s="158"/>
      <c r="E45" s="158">
        <f>'実質公債費比率（分子）の構造'!L$49</f>
        <v>47</v>
      </c>
      <c r="F45" s="158"/>
      <c r="G45" s="158"/>
      <c r="H45" s="158">
        <f>'実質公債費比率（分子）の構造'!M$49</f>
        <v>28</v>
      </c>
      <c r="I45" s="158"/>
      <c r="J45" s="158"/>
      <c r="K45" s="158">
        <f>'実質公債費比率（分子）の構造'!N$49</f>
        <v>24</v>
      </c>
      <c r="L45" s="158"/>
      <c r="M45" s="158"/>
      <c r="N45" s="158">
        <f>'実質公債費比率（分子）の構造'!O$49</f>
        <v>14</v>
      </c>
      <c r="O45" s="158"/>
      <c r="P45" s="158"/>
    </row>
    <row r="46" spans="1:16" x14ac:dyDescent="0.15">
      <c r="A46" s="158" t="s">
        <v>64</v>
      </c>
      <c r="B46" s="158">
        <f>'実質公債費比率（分子）の構造'!K$48</f>
        <v>477</v>
      </c>
      <c r="C46" s="158"/>
      <c r="D46" s="158"/>
      <c r="E46" s="158">
        <f>'実質公債費比率（分子）の構造'!L$48</f>
        <v>478</v>
      </c>
      <c r="F46" s="158"/>
      <c r="G46" s="158"/>
      <c r="H46" s="158">
        <f>'実質公債費比率（分子）の構造'!M$48</f>
        <v>494</v>
      </c>
      <c r="I46" s="158"/>
      <c r="J46" s="158"/>
      <c r="K46" s="158">
        <f>'実質公債費比率（分子）の構造'!N$48</f>
        <v>511</v>
      </c>
      <c r="L46" s="158"/>
      <c r="M46" s="158"/>
      <c r="N46" s="158">
        <f>'実質公債費比率（分子）の構造'!O$48</f>
        <v>550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1953</v>
      </c>
      <c r="C49" s="158"/>
      <c r="D49" s="158"/>
      <c r="E49" s="158">
        <f>'実質公債費比率（分子）の構造'!L$45</f>
        <v>1984</v>
      </c>
      <c r="F49" s="158"/>
      <c r="G49" s="158"/>
      <c r="H49" s="158">
        <f>'実質公債費比率（分子）の構造'!M$45</f>
        <v>1949</v>
      </c>
      <c r="I49" s="158"/>
      <c r="J49" s="158"/>
      <c r="K49" s="158">
        <f>'実質公債費比率（分子）の構造'!N$45</f>
        <v>1994</v>
      </c>
      <c r="L49" s="158"/>
      <c r="M49" s="158"/>
      <c r="N49" s="158">
        <f>'実質公債費比率（分子）の構造'!O$45</f>
        <v>1975</v>
      </c>
      <c r="O49" s="158"/>
      <c r="P49" s="158"/>
    </row>
    <row r="50" spans="1:16" x14ac:dyDescent="0.15">
      <c r="A50" s="158" t="s">
        <v>67</v>
      </c>
      <c r="B50" s="158" t="e">
        <f>NA()</f>
        <v>#N/A</v>
      </c>
      <c r="C50" s="158">
        <f>IF(ISNUMBER('実質公債費比率（分子）の構造'!K$53),'実質公債費比率（分子）の構造'!K$53,NA())</f>
        <v>654</v>
      </c>
      <c r="D50" s="158" t="e">
        <f>NA()</f>
        <v>#N/A</v>
      </c>
      <c r="E50" s="158" t="e">
        <f>NA()</f>
        <v>#N/A</v>
      </c>
      <c r="F50" s="158">
        <f>IF(ISNUMBER('実質公債費比率（分子）の構造'!L$53),'実質公債費比率（分子）の構造'!L$53,NA())</f>
        <v>741</v>
      </c>
      <c r="G50" s="158" t="e">
        <f>NA()</f>
        <v>#N/A</v>
      </c>
      <c r="H50" s="158" t="e">
        <f>NA()</f>
        <v>#N/A</v>
      </c>
      <c r="I50" s="158">
        <f>IF(ISNUMBER('実質公債費比率（分子）の構造'!M$53),'実質公債費比率（分子）の構造'!M$53,NA())</f>
        <v>746</v>
      </c>
      <c r="J50" s="158" t="e">
        <f>NA()</f>
        <v>#N/A</v>
      </c>
      <c r="K50" s="158" t="e">
        <f>NA()</f>
        <v>#N/A</v>
      </c>
      <c r="L50" s="158">
        <f>IF(ISNUMBER('実質公債費比率（分子）の構造'!N$53),'実質公債費比率（分子）の構造'!N$53,NA())</f>
        <v>785</v>
      </c>
      <c r="M50" s="158" t="e">
        <f>NA()</f>
        <v>#N/A</v>
      </c>
      <c r="N50" s="158" t="e">
        <f>NA()</f>
        <v>#N/A</v>
      </c>
      <c r="O50" s="158">
        <f>IF(ISNUMBER('実質公債費比率（分子）の構造'!O$53),'実質公債費比率（分子）の構造'!O$53,NA())</f>
        <v>790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20552</v>
      </c>
      <c r="E56" s="157"/>
      <c r="F56" s="157"/>
      <c r="G56" s="157">
        <f>'将来負担比率（分子）の構造'!J$52</f>
        <v>20161</v>
      </c>
      <c r="H56" s="157"/>
      <c r="I56" s="157"/>
      <c r="J56" s="157">
        <f>'将来負担比率（分子）の構造'!K$52</f>
        <v>19016</v>
      </c>
      <c r="K56" s="157"/>
      <c r="L56" s="157"/>
      <c r="M56" s="157">
        <f>'将来負担比率（分子）の構造'!L$52</f>
        <v>17982</v>
      </c>
      <c r="N56" s="157"/>
      <c r="O56" s="157"/>
      <c r="P56" s="157">
        <f>'将来負担比率（分子）の構造'!M$52</f>
        <v>16968</v>
      </c>
    </row>
    <row r="57" spans="1:16" x14ac:dyDescent="0.15">
      <c r="A57" s="157" t="s">
        <v>42</v>
      </c>
      <c r="B57" s="157"/>
      <c r="C57" s="157"/>
      <c r="D57" s="157">
        <f>'将来負担比率（分子）の構造'!I$51</f>
        <v>6</v>
      </c>
      <c r="E57" s="157"/>
      <c r="F57" s="157"/>
      <c r="G57" s="157">
        <f>'将来負担比率（分子）の構造'!J$51</f>
        <v>1</v>
      </c>
      <c r="H57" s="157"/>
      <c r="I57" s="157"/>
      <c r="J57" s="157">
        <f>'将来負担比率（分子）の構造'!K$51</f>
        <v>1</v>
      </c>
      <c r="K57" s="157"/>
      <c r="L57" s="157"/>
      <c r="M57" s="157">
        <f>'将来負担比率（分子）の構造'!L$51</f>
        <v>1</v>
      </c>
      <c r="N57" s="157"/>
      <c r="O57" s="157"/>
      <c r="P57" s="157">
        <f>'将来負担比率（分子）の構造'!M$51</f>
        <v>17</v>
      </c>
    </row>
    <row r="58" spans="1:16" x14ac:dyDescent="0.15">
      <c r="A58" s="157" t="s">
        <v>41</v>
      </c>
      <c r="B58" s="157"/>
      <c r="C58" s="157"/>
      <c r="D58" s="157">
        <f>'将来負担比率（分子）の構造'!I$50</f>
        <v>9807</v>
      </c>
      <c r="E58" s="157"/>
      <c r="F58" s="157"/>
      <c r="G58" s="157">
        <f>'将来負担比率（分子）の構造'!J$50</f>
        <v>10525</v>
      </c>
      <c r="H58" s="157"/>
      <c r="I58" s="157"/>
      <c r="J58" s="157">
        <f>'将来負担比率（分子）の構造'!K$50</f>
        <v>10589</v>
      </c>
      <c r="K58" s="157"/>
      <c r="L58" s="157"/>
      <c r="M58" s="157">
        <f>'将来負担比率（分子）の構造'!L$50</f>
        <v>10595</v>
      </c>
      <c r="N58" s="157"/>
      <c r="O58" s="157"/>
      <c r="P58" s="157">
        <f>'将来負担比率（分子）の構造'!M$50</f>
        <v>10630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677</v>
      </c>
      <c r="C62" s="157"/>
      <c r="D62" s="157"/>
      <c r="E62" s="157">
        <f>'将来負担比率（分子）の構造'!J$45</f>
        <v>680</v>
      </c>
      <c r="F62" s="157"/>
      <c r="G62" s="157"/>
      <c r="H62" s="157">
        <f>'将来負担比率（分子）の構造'!K$45</f>
        <v>671</v>
      </c>
      <c r="I62" s="157"/>
      <c r="J62" s="157"/>
      <c r="K62" s="157">
        <f>'将来負担比率（分子）の構造'!L$45</f>
        <v>719</v>
      </c>
      <c r="L62" s="157"/>
      <c r="M62" s="157"/>
      <c r="N62" s="157">
        <f>'将来負担比率（分子）の構造'!M$45</f>
        <v>711</v>
      </c>
      <c r="O62" s="157"/>
      <c r="P62" s="157"/>
    </row>
    <row r="63" spans="1:16" x14ac:dyDescent="0.15">
      <c r="A63" s="157" t="s">
        <v>34</v>
      </c>
      <c r="B63" s="157">
        <f>'将来負担比率（分子）の構造'!I$44</f>
        <v>538</v>
      </c>
      <c r="C63" s="157"/>
      <c r="D63" s="157"/>
      <c r="E63" s="157">
        <f>'将来負担比率（分子）の構造'!J$44</f>
        <v>413</v>
      </c>
      <c r="F63" s="157"/>
      <c r="G63" s="157"/>
      <c r="H63" s="157">
        <f>'将来負担比率（分子）の構造'!K$44</f>
        <v>340</v>
      </c>
      <c r="I63" s="157"/>
      <c r="J63" s="157"/>
      <c r="K63" s="157">
        <f>'将来負担比率（分子）の構造'!L$44</f>
        <v>401</v>
      </c>
      <c r="L63" s="157"/>
      <c r="M63" s="157"/>
      <c r="N63" s="157">
        <f>'将来負担比率（分子）の構造'!M$44</f>
        <v>1003</v>
      </c>
      <c r="O63" s="157"/>
      <c r="P63" s="157"/>
    </row>
    <row r="64" spans="1:16" x14ac:dyDescent="0.15">
      <c r="A64" s="157" t="s">
        <v>33</v>
      </c>
      <c r="B64" s="157">
        <f>'将来負担比率（分子）の構造'!I$43</f>
        <v>8944</v>
      </c>
      <c r="C64" s="157"/>
      <c r="D64" s="157"/>
      <c r="E64" s="157">
        <f>'将来負担比率（分子）の構造'!J$43</f>
        <v>8172</v>
      </c>
      <c r="F64" s="157"/>
      <c r="G64" s="157"/>
      <c r="H64" s="157">
        <f>'将来負担比率（分子）の構造'!K$43</f>
        <v>7625</v>
      </c>
      <c r="I64" s="157"/>
      <c r="J64" s="157"/>
      <c r="K64" s="157">
        <f>'将来負担比率（分子）の構造'!L$43</f>
        <v>7230</v>
      </c>
      <c r="L64" s="157"/>
      <c r="M64" s="157"/>
      <c r="N64" s="157">
        <f>'将来負担比率（分子）の構造'!M$43</f>
        <v>7085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18912</v>
      </c>
      <c r="C66" s="157"/>
      <c r="D66" s="157"/>
      <c r="E66" s="157">
        <f>'将来負担比率（分子）の構造'!J$41</f>
        <v>18832</v>
      </c>
      <c r="F66" s="157"/>
      <c r="G66" s="157"/>
      <c r="H66" s="157">
        <f>'将来負担比率（分子）の構造'!K$41</f>
        <v>18005</v>
      </c>
      <c r="I66" s="157"/>
      <c r="J66" s="157"/>
      <c r="K66" s="157">
        <f>'将来負担比率（分子）の構造'!L$41</f>
        <v>18258</v>
      </c>
      <c r="L66" s="157"/>
      <c r="M66" s="157"/>
      <c r="N66" s="157">
        <f>'将来負担比率（分子）の構造'!M$41</f>
        <v>18498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3105</v>
      </c>
      <c r="C72" s="161">
        <f>基金残高に係る経年分析!G55</f>
        <v>3428</v>
      </c>
      <c r="D72" s="161">
        <f>基金残高に係る経年分析!H55</f>
        <v>3714</v>
      </c>
    </row>
    <row r="73" spans="1:16" x14ac:dyDescent="0.15">
      <c r="A73" s="160" t="s">
        <v>74</v>
      </c>
      <c r="B73" s="161">
        <f>基金残高に係る経年分析!F56</f>
        <v>874</v>
      </c>
      <c r="C73" s="161">
        <f>基金残高に係る経年分析!G56</f>
        <v>937</v>
      </c>
      <c r="D73" s="161">
        <f>基金残高に係る経年分析!H56</f>
        <v>981</v>
      </c>
    </row>
    <row r="74" spans="1:16" x14ac:dyDescent="0.15">
      <c r="A74" s="160" t="s">
        <v>75</v>
      </c>
      <c r="B74" s="161">
        <f>基金残高に係る経年分析!F57</f>
        <v>6397</v>
      </c>
      <c r="C74" s="161">
        <f>基金残高に係る経年分析!G57</f>
        <v>5660</v>
      </c>
      <c r="D74" s="161">
        <f>基金残高に係る経年分析!H57</f>
        <v>5176</v>
      </c>
    </row>
  </sheetData>
  <sheetProtection algorithmName="SHA-512" hashValue="+Ujj3vRSRxnzV5JN5NwHWlyQFS3e94hdCAvdH429Y2KSLJf0R1tadTBpef8DPihOCaeQNpCC3+++KYMyK/2BHg==" saltValue="DVggl4l6rTZUgAz5v9EQ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7272990</v>
      </c>
      <c r="S5" s="664"/>
      <c r="T5" s="664"/>
      <c r="U5" s="664"/>
      <c r="V5" s="664"/>
      <c r="W5" s="664"/>
      <c r="X5" s="664"/>
      <c r="Y5" s="689"/>
      <c r="Z5" s="702">
        <v>23.5</v>
      </c>
      <c r="AA5" s="702"/>
      <c r="AB5" s="702"/>
      <c r="AC5" s="702"/>
      <c r="AD5" s="703">
        <v>7272990</v>
      </c>
      <c r="AE5" s="703"/>
      <c r="AF5" s="703"/>
      <c r="AG5" s="703"/>
      <c r="AH5" s="703"/>
      <c r="AI5" s="703"/>
      <c r="AJ5" s="703"/>
      <c r="AK5" s="703"/>
      <c r="AL5" s="690">
        <v>45.5</v>
      </c>
      <c r="AM5" s="672"/>
      <c r="AN5" s="672"/>
      <c r="AO5" s="691"/>
      <c r="AP5" s="666" t="s">
        <v>216</v>
      </c>
      <c r="AQ5" s="667"/>
      <c r="AR5" s="667"/>
      <c r="AS5" s="667"/>
      <c r="AT5" s="667"/>
      <c r="AU5" s="667"/>
      <c r="AV5" s="667"/>
      <c r="AW5" s="667"/>
      <c r="AX5" s="667"/>
      <c r="AY5" s="667"/>
      <c r="AZ5" s="667"/>
      <c r="BA5" s="667"/>
      <c r="BB5" s="667"/>
      <c r="BC5" s="667"/>
      <c r="BD5" s="667"/>
      <c r="BE5" s="667"/>
      <c r="BF5" s="668"/>
      <c r="BG5" s="608">
        <v>7272990</v>
      </c>
      <c r="BH5" s="609"/>
      <c r="BI5" s="609"/>
      <c r="BJ5" s="609"/>
      <c r="BK5" s="609"/>
      <c r="BL5" s="609"/>
      <c r="BM5" s="609"/>
      <c r="BN5" s="610"/>
      <c r="BO5" s="646">
        <v>100</v>
      </c>
      <c r="BP5" s="646"/>
      <c r="BQ5" s="646"/>
      <c r="BR5" s="646"/>
      <c r="BS5" s="647">
        <v>55309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205339</v>
      </c>
      <c r="S6" s="609"/>
      <c r="T6" s="609"/>
      <c r="U6" s="609"/>
      <c r="V6" s="609"/>
      <c r="W6" s="609"/>
      <c r="X6" s="609"/>
      <c r="Y6" s="610"/>
      <c r="Z6" s="646">
        <v>0.7</v>
      </c>
      <c r="AA6" s="646"/>
      <c r="AB6" s="646"/>
      <c r="AC6" s="646"/>
      <c r="AD6" s="647">
        <v>205339</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7272990</v>
      </c>
      <c r="BH6" s="609"/>
      <c r="BI6" s="609"/>
      <c r="BJ6" s="609"/>
      <c r="BK6" s="609"/>
      <c r="BL6" s="609"/>
      <c r="BM6" s="609"/>
      <c r="BN6" s="610"/>
      <c r="BO6" s="646">
        <v>100</v>
      </c>
      <c r="BP6" s="646"/>
      <c r="BQ6" s="646"/>
      <c r="BR6" s="646"/>
      <c r="BS6" s="647">
        <v>55309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209575</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209253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3096</v>
      </c>
      <c r="S7" s="609"/>
      <c r="T7" s="609"/>
      <c r="U7" s="609"/>
      <c r="V7" s="609"/>
      <c r="W7" s="609"/>
      <c r="X7" s="609"/>
      <c r="Y7" s="610"/>
      <c r="Z7" s="646">
        <v>0</v>
      </c>
      <c r="AA7" s="646"/>
      <c r="AB7" s="646"/>
      <c r="AC7" s="646"/>
      <c r="AD7" s="647">
        <v>3096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3502841</v>
      </c>
      <c r="BH7" s="609"/>
      <c r="BI7" s="609"/>
      <c r="BJ7" s="609"/>
      <c r="BK7" s="609"/>
      <c r="BL7" s="609"/>
      <c r="BM7" s="609"/>
      <c r="BN7" s="610"/>
      <c r="BO7" s="646">
        <v>48.2</v>
      </c>
      <c r="BP7" s="646"/>
      <c r="BQ7" s="646"/>
      <c r="BR7" s="646"/>
      <c r="BS7" s="647">
        <v>55309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2946706</v>
      </c>
      <c r="CS7" s="609"/>
      <c r="CT7" s="609"/>
      <c r="CU7" s="609"/>
      <c r="CV7" s="609"/>
      <c r="CW7" s="609"/>
      <c r="CX7" s="609"/>
      <c r="CY7" s="610"/>
      <c r="CZ7" s="646">
        <v>9.6999999999999993</v>
      </c>
      <c r="DA7" s="646"/>
      <c r="DB7" s="646"/>
      <c r="DC7" s="646"/>
      <c r="DD7" s="614">
        <v>49954</v>
      </c>
      <c r="DE7" s="609"/>
      <c r="DF7" s="609"/>
      <c r="DG7" s="609"/>
      <c r="DH7" s="609"/>
      <c r="DI7" s="609"/>
      <c r="DJ7" s="609"/>
      <c r="DK7" s="609"/>
      <c r="DL7" s="609"/>
      <c r="DM7" s="609"/>
      <c r="DN7" s="609"/>
      <c r="DO7" s="609"/>
      <c r="DP7" s="610"/>
      <c r="DQ7" s="614">
        <v>2257965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64046</v>
      </c>
      <c r="S8" s="609"/>
      <c r="T8" s="609"/>
      <c r="U8" s="609"/>
      <c r="V8" s="609"/>
      <c r="W8" s="609"/>
      <c r="X8" s="609"/>
      <c r="Y8" s="610"/>
      <c r="Z8" s="646">
        <v>0.2</v>
      </c>
      <c r="AA8" s="646"/>
      <c r="AB8" s="646"/>
      <c r="AC8" s="646"/>
      <c r="AD8" s="647">
        <v>64046</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101398</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13276724</v>
      </c>
      <c r="CS8" s="609"/>
      <c r="CT8" s="609"/>
      <c r="CU8" s="609"/>
      <c r="CV8" s="609"/>
      <c r="CW8" s="609"/>
      <c r="CX8" s="609"/>
      <c r="CY8" s="610"/>
      <c r="CZ8" s="646">
        <v>43.8</v>
      </c>
      <c r="DA8" s="646"/>
      <c r="DB8" s="646"/>
      <c r="DC8" s="646"/>
      <c r="DD8" s="614">
        <v>2286</v>
      </c>
      <c r="DE8" s="609"/>
      <c r="DF8" s="609"/>
      <c r="DG8" s="609"/>
      <c r="DH8" s="609"/>
      <c r="DI8" s="609"/>
      <c r="DJ8" s="609"/>
      <c r="DK8" s="609"/>
      <c r="DL8" s="609"/>
      <c r="DM8" s="609"/>
      <c r="DN8" s="609"/>
      <c r="DO8" s="609"/>
      <c r="DP8" s="610"/>
      <c r="DQ8" s="614">
        <v>6494880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90160</v>
      </c>
      <c r="S9" s="609"/>
      <c r="T9" s="609"/>
      <c r="U9" s="609"/>
      <c r="V9" s="609"/>
      <c r="W9" s="609"/>
      <c r="X9" s="609"/>
      <c r="Y9" s="610"/>
      <c r="Z9" s="646">
        <v>0.3</v>
      </c>
      <c r="AA9" s="646"/>
      <c r="AB9" s="646"/>
      <c r="AC9" s="646"/>
      <c r="AD9" s="647">
        <v>90160</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3077251</v>
      </c>
      <c r="BH9" s="609"/>
      <c r="BI9" s="609"/>
      <c r="BJ9" s="609"/>
      <c r="BK9" s="609"/>
      <c r="BL9" s="609"/>
      <c r="BM9" s="609"/>
      <c r="BN9" s="610"/>
      <c r="BO9" s="646">
        <v>42.3</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2458078</v>
      </c>
      <c r="CS9" s="609"/>
      <c r="CT9" s="609"/>
      <c r="CU9" s="609"/>
      <c r="CV9" s="609"/>
      <c r="CW9" s="609"/>
      <c r="CX9" s="609"/>
      <c r="CY9" s="610"/>
      <c r="CZ9" s="646">
        <v>8.1</v>
      </c>
      <c r="DA9" s="646"/>
      <c r="DB9" s="646"/>
      <c r="DC9" s="646"/>
      <c r="DD9" s="614">
        <v>341278</v>
      </c>
      <c r="DE9" s="609"/>
      <c r="DF9" s="609"/>
      <c r="DG9" s="609"/>
      <c r="DH9" s="609"/>
      <c r="DI9" s="609"/>
      <c r="DJ9" s="609"/>
      <c r="DK9" s="609"/>
      <c r="DL9" s="609"/>
      <c r="DM9" s="609"/>
      <c r="DN9" s="609"/>
      <c r="DO9" s="609"/>
      <c r="DP9" s="610"/>
      <c r="DQ9" s="614">
        <v>1671951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131914</v>
      </c>
      <c r="BH10" s="609"/>
      <c r="BI10" s="609"/>
      <c r="BJ10" s="609"/>
      <c r="BK10" s="609"/>
      <c r="BL10" s="609"/>
      <c r="BM10" s="609"/>
      <c r="BN10" s="610"/>
      <c r="BO10" s="646">
        <v>1.8</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1559293</v>
      </c>
      <c r="S11" s="609"/>
      <c r="T11" s="609"/>
      <c r="U11" s="609"/>
      <c r="V11" s="609"/>
      <c r="W11" s="609"/>
      <c r="X11" s="609"/>
      <c r="Y11" s="610"/>
      <c r="Z11" s="611">
        <v>5</v>
      </c>
      <c r="AA11" s="612"/>
      <c r="AB11" s="612"/>
      <c r="AC11" s="613"/>
      <c r="AD11" s="614">
        <v>1559293</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192278</v>
      </c>
      <c r="BH11" s="609"/>
      <c r="BI11" s="609"/>
      <c r="BJ11" s="609"/>
      <c r="BK11" s="609"/>
      <c r="BL11" s="609"/>
      <c r="BM11" s="609"/>
      <c r="BN11" s="610"/>
      <c r="BO11" s="646">
        <v>2.6</v>
      </c>
      <c r="BP11" s="646"/>
      <c r="BQ11" s="646"/>
      <c r="BR11" s="646"/>
      <c r="BS11" s="647">
        <v>55309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526827</v>
      </c>
      <c r="CS11" s="609"/>
      <c r="CT11" s="609"/>
      <c r="CU11" s="609"/>
      <c r="CV11" s="609"/>
      <c r="CW11" s="609"/>
      <c r="CX11" s="609"/>
      <c r="CY11" s="610"/>
      <c r="CZ11" s="646">
        <v>1.7</v>
      </c>
      <c r="DA11" s="646"/>
      <c r="DB11" s="646"/>
      <c r="DC11" s="646"/>
      <c r="DD11" s="614">
        <v>199466</v>
      </c>
      <c r="DE11" s="609"/>
      <c r="DF11" s="609"/>
      <c r="DG11" s="609"/>
      <c r="DH11" s="609"/>
      <c r="DI11" s="609"/>
      <c r="DJ11" s="609"/>
      <c r="DK11" s="609"/>
      <c r="DL11" s="609"/>
      <c r="DM11" s="609"/>
      <c r="DN11" s="609"/>
      <c r="DO11" s="609"/>
      <c r="DP11" s="610"/>
      <c r="DQ11" s="614">
        <v>212956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5943</v>
      </c>
      <c r="S12" s="609"/>
      <c r="T12" s="609"/>
      <c r="U12" s="609"/>
      <c r="V12" s="609"/>
      <c r="W12" s="609"/>
      <c r="X12" s="609"/>
      <c r="Y12" s="610"/>
      <c r="Z12" s="646">
        <v>0</v>
      </c>
      <c r="AA12" s="646"/>
      <c r="AB12" s="646"/>
      <c r="AC12" s="646"/>
      <c r="AD12" s="647">
        <v>5943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3200239</v>
      </c>
      <c r="BH12" s="609"/>
      <c r="BI12" s="609"/>
      <c r="BJ12" s="609"/>
      <c r="BK12" s="609"/>
      <c r="BL12" s="609"/>
      <c r="BM12" s="609"/>
      <c r="BN12" s="610"/>
      <c r="BO12" s="646">
        <v>44</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304971</v>
      </c>
      <c r="CS12" s="609"/>
      <c r="CT12" s="609"/>
      <c r="CU12" s="609"/>
      <c r="CV12" s="609"/>
      <c r="CW12" s="609"/>
      <c r="CX12" s="609"/>
      <c r="CY12" s="610"/>
      <c r="CZ12" s="646">
        <v>1</v>
      </c>
      <c r="DA12" s="646"/>
      <c r="DB12" s="646"/>
      <c r="DC12" s="646"/>
      <c r="DD12" s="614">
        <v>12583</v>
      </c>
      <c r="DE12" s="609"/>
      <c r="DF12" s="609"/>
      <c r="DG12" s="609"/>
      <c r="DH12" s="609"/>
      <c r="DI12" s="609"/>
      <c r="DJ12" s="609"/>
      <c r="DK12" s="609"/>
      <c r="DL12" s="609"/>
      <c r="DM12" s="609"/>
      <c r="DN12" s="609"/>
      <c r="DO12" s="609"/>
      <c r="DP12" s="610"/>
      <c r="DQ12" s="614">
        <v>244616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3181015</v>
      </c>
      <c r="BH13" s="609"/>
      <c r="BI13" s="609"/>
      <c r="BJ13" s="609"/>
      <c r="BK13" s="609"/>
      <c r="BL13" s="609"/>
      <c r="BM13" s="609"/>
      <c r="BN13" s="610"/>
      <c r="BO13" s="646">
        <v>43.7</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2042234</v>
      </c>
      <c r="CS13" s="609"/>
      <c r="CT13" s="609"/>
      <c r="CU13" s="609"/>
      <c r="CV13" s="609"/>
      <c r="CW13" s="609"/>
      <c r="CX13" s="609"/>
      <c r="CY13" s="610"/>
      <c r="CZ13" s="646">
        <v>6.7</v>
      </c>
      <c r="DA13" s="646"/>
      <c r="DB13" s="646"/>
      <c r="DC13" s="646"/>
      <c r="DD13" s="614">
        <v>651862</v>
      </c>
      <c r="DE13" s="609"/>
      <c r="DF13" s="609"/>
      <c r="DG13" s="609"/>
      <c r="DH13" s="609"/>
      <c r="DI13" s="609"/>
      <c r="DJ13" s="609"/>
      <c r="DK13" s="609"/>
      <c r="DL13" s="609"/>
      <c r="DM13" s="609"/>
      <c r="DN13" s="609"/>
      <c r="DO13" s="609"/>
      <c r="DP13" s="610"/>
      <c r="DQ13" s="614">
        <v>1471115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194588</v>
      </c>
      <c r="BH14" s="609"/>
      <c r="BI14" s="609"/>
      <c r="BJ14" s="609"/>
      <c r="BK14" s="609"/>
      <c r="BL14" s="609"/>
      <c r="BM14" s="609"/>
      <c r="BN14" s="610"/>
      <c r="BO14" s="646">
        <v>2.7</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846003</v>
      </c>
      <c r="CS14" s="609"/>
      <c r="CT14" s="609"/>
      <c r="CU14" s="609"/>
      <c r="CV14" s="609"/>
      <c r="CW14" s="609"/>
      <c r="CX14" s="609"/>
      <c r="CY14" s="610"/>
      <c r="CZ14" s="646">
        <v>2.8</v>
      </c>
      <c r="DA14" s="646"/>
      <c r="DB14" s="646"/>
      <c r="DC14" s="646"/>
      <c r="DD14" s="614">
        <v>18821</v>
      </c>
      <c r="DE14" s="609"/>
      <c r="DF14" s="609"/>
      <c r="DG14" s="609"/>
      <c r="DH14" s="609"/>
      <c r="DI14" s="609"/>
      <c r="DJ14" s="609"/>
      <c r="DK14" s="609"/>
      <c r="DL14" s="609"/>
      <c r="DM14" s="609"/>
      <c r="DN14" s="609"/>
      <c r="DO14" s="609"/>
      <c r="DP14" s="610"/>
      <c r="DQ14" s="614">
        <v>825639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38583</v>
      </c>
      <c r="S15" s="609"/>
      <c r="T15" s="609"/>
      <c r="U15" s="609"/>
      <c r="V15" s="609"/>
      <c r="W15" s="609"/>
      <c r="X15" s="609"/>
      <c r="Y15" s="610"/>
      <c r="Z15" s="646">
        <v>0.1</v>
      </c>
      <c r="AA15" s="646"/>
      <c r="AB15" s="646"/>
      <c r="AC15" s="646"/>
      <c r="AD15" s="647">
        <v>38583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375322</v>
      </c>
      <c r="BH15" s="609"/>
      <c r="BI15" s="609"/>
      <c r="BJ15" s="609"/>
      <c r="BK15" s="609"/>
      <c r="BL15" s="609"/>
      <c r="BM15" s="609"/>
      <c r="BN15" s="610"/>
      <c r="BO15" s="646">
        <v>5.2</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5698234</v>
      </c>
      <c r="CS15" s="609"/>
      <c r="CT15" s="609"/>
      <c r="CU15" s="609"/>
      <c r="CV15" s="609"/>
      <c r="CW15" s="609"/>
      <c r="CX15" s="609"/>
      <c r="CY15" s="610"/>
      <c r="CZ15" s="646">
        <v>18.8</v>
      </c>
      <c r="DA15" s="646"/>
      <c r="DB15" s="646"/>
      <c r="DC15" s="646"/>
      <c r="DD15" s="614">
        <v>2411748</v>
      </c>
      <c r="DE15" s="609"/>
      <c r="DF15" s="609"/>
      <c r="DG15" s="609"/>
      <c r="DH15" s="609"/>
      <c r="DI15" s="609"/>
      <c r="DJ15" s="609"/>
      <c r="DK15" s="609"/>
      <c r="DL15" s="609"/>
      <c r="DM15" s="609"/>
      <c r="DN15" s="609"/>
      <c r="DO15" s="609"/>
      <c r="DP15" s="610"/>
      <c r="DQ15" s="614">
        <v>2925913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109656</v>
      </c>
      <c r="S16" s="609"/>
      <c r="T16" s="609"/>
      <c r="U16" s="609"/>
      <c r="V16" s="609"/>
      <c r="W16" s="609"/>
      <c r="X16" s="609"/>
      <c r="Y16" s="610"/>
      <c r="Z16" s="646">
        <v>0.4</v>
      </c>
      <c r="AA16" s="646"/>
      <c r="AB16" s="646"/>
      <c r="AC16" s="646"/>
      <c r="AD16" s="647">
        <v>109656</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53147</v>
      </c>
      <c r="CS16" s="609"/>
      <c r="CT16" s="609"/>
      <c r="CU16" s="609"/>
      <c r="CV16" s="609"/>
      <c r="CW16" s="609"/>
      <c r="CX16" s="609"/>
      <c r="CY16" s="610"/>
      <c r="CZ16" s="646">
        <v>0.2</v>
      </c>
      <c r="DA16" s="646"/>
      <c r="DB16" s="646"/>
      <c r="DC16" s="646"/>
      <c r="DD16" s="614" t="s">
        <v>121</v>
      </c>
      <c r="DE16" s="609"/>
      <c r="DF16" s="609"/>
      <c r="DG16" s="609"/>
      <c r="DH16" s="609"/>
      <c r="DI16" s="609"/>
      <c r="DJ16" s="609"/>
      <c r="DK16" s="609"/>
      <c r="DL16" s="609"/>
      <c r="DM16" s="609"/>
      <c r="DN16" s="609"/>
      <c r="DO16" s="609"/>
      <c r="DP16" s="610"/>
      <c r="DQ16" s="614">
        <v>26597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452728</v>
      </c>
      <c r="S17" s="609"/>
      <c r="T17" s="609"/>
      <c r="U17" s="609"/>
      <c r="V17" s="609"/>
      <c r="W17" s="609"/>
      <c r="X17" s="609"/>
      <c r="Y17" s="610"/>
      <c r="Z17" s="646">
        <v>1.5</v>
      </c>
      <c r="AA17" s="646"/>
      <c r="AB17" s="646"/>
      <c r="AC17" s="646"/>
      <c r="AD17" s="647">
        <v>452728</v>
      </c>
      <c r="AE17" s="647"/>
      <c r="AF17" s="647"/>
      <c r="AG17" s="647"/>
      <c r="AH17" s="647"/>
      <c r="AI17" s="647"/>
      <c r="AJ17" s="647"/>
      <c r="AK17" s="647"/>
      <c r="AL17" s="611">
        <v>2.8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1974813</v>
      </c>
      <c r="CS17" s="609"/>
      <c r="CT17" s="609"/>
      <c r="CU17" s="609"/>
      <c r="CV17" s="609"/>
      <c r="CW17" s="609"/>
      <c r="CX17" s="609"/>
      <c r="CY17" s="610"/>
      <c r="CZ17" s="646">
        <v>6.5</v>
      </c>
      <c r="DA17" s="646"/>
      <c r="DB17" s="646"/>
      <c r="DC17" s="646"/>
      <c r="DD17" s="614" t="s">
        <v>121</v>
      </c>
      <c r="DE17" s="609"/>
      <c r="DF17" s="609"/>
      <c r="DG17" s="609"/>
      <c r="DH17" s="609"/>
      <c r="DI17" s="609"/>
      <c r="DJ17" s="609"/>
      <c r="DK17" s="609"/>
      <c r="DL17" s="609"/>
      <c r="DM17" s="609"/>
      <c r="DN17" s="609"/>
      <c r="DO17" s="609"/>
      <c r="DP17" s="610"/>
      <c r="DQ17" s="614">
        <v>1971639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135828</v>
      </c>
      <c r="S18" s="609"/>
      <c r="T18" s="609"/>
      <c r="U18" s="609"/>
      <c r="V18" s="609"/>
      <c r="W18" s="609"/>
      <c r="X18" s="609"/>
      <c r="Y18" s="610"/>
      <c r="Z18" s="646">
        <v>0.4</v>
      </c>
      <c r="AA18" s="646"/>
      <c r="AB18" s="646"/>
      <c r="AC18" s="646"/>
      <c r="AD18" s="647">
        <v>135828</v>
      </c>
      <c r="AE18" s="647"/>
      <c r="AF18" s="647"/>
      <c r="AG18" s="647"/>
      <c r="AH18" s="647"/>
      <c r="AI18" s="647"/>
      <c r="AJ18" s="647"/>
      <c r="AK18" s="647"/>
      <c r="AL18" s="611">
        <v>0.9</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316900</v>
      </c>
      <c r="S19" s="609"/>
      <c r="T19" s="609"/>
      <c r="U19" s="609"/>
      <c r="V19" s="609"/>
      <c r="W19" s="609"/>
      <c r="X19" s="609"/>
      <c r="Y19" s="610"/>
      <c r="Z19" s="646">
        <v>1</v>
      </c>
      <c r="AA19" s="646"/>
      <c r="AB19" s="646"/>
      <c r="AC19" s="646"/>
      <c r="AD19" s="647">
        <v>316900</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30337312</v>
      </c>
      <c r="CS20" s="609"/>
      <c r="CT20" s="609"/>
      <c r="CU20" s="609"/>
      <c r="CV20" s="609"/>
      <c r="CW20" s="609"/>
      <c r="CX20" s="609"/>
      <c r="CY20" s="610"/>
      <c r="CZ20" s="646">
        <v>100</v>
      </c>
      <c r="DA20" s="646"/>
      <c r="DB20" s="646"/>
      <c r="DC20" s="646"/>
      <c r="DD20" s="614">
        <v>3687998</v>
      </c>
      <c r="DE20" s="609"/>
      <c r="DF20" s="609"/>
      <c r="DG20" s="609"/>
      <c r="DH20" s="609"/>
      <c r="DI20" s="609"/>
      <c r="DJ20" s="609"/>
      <c r="DK20" s="609"/>
      <c r="DL20" s="609"/>
      <c r="DM20" s="609"/>
      <c r="DN20" s="609"/>
      <c r="DO20" s="609"/>
      <c r="DP20" s="610"/>
      <c r="DQ20" s="614">
        <v>18312524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6512939</v>
      </c>
      <c r="S21" s="609"/>
      <c r="T21" s="609"/>
      <c r="U21" s="609"/>
      <c r="V21" s="609"/>
      <c r="W21" s="609"/>
      <c r="X21" s="609"/>
      <c r="Y21" s="610"/>
      <c r="Z21" s="646">
        <v>21</v>
      </c>
      <c r="AA21" s="646"/>
      <c r="AB21" s="646"/>
      <c r="AC21" s="646"/>
      <c r="AD21" s="647">
        <v>6105550</v>
      </c>
      <c r="AE21" s="647"/>
      <c r="AF21" s="647"/>
      <c r="AG21" s="647"/>
      <c r="AH21" s="647"/>
      <c r="AI21" s="647"/>
      <c r="AJ21" s="647"/>
      <c r="AK21" s="647"/>
      <c r="AL21" s="611">
        <v>38.200000000000003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6105550</v>
      </c>
      <c r="S22" s="609"/>
      <c r="T22" s="609"/>
      <c r="U22" s="609"/>
      <c r="V22" s="609"/>
      <c r="W22" s="609"/>
      <c r="X22" s="609"/>
      <c r="Y22" s="610"/>
      <c r="Z22" s="646">
        <v>19.7</v>
      </c>
      <c r="AA22" s="646"/>
      <c r="AB22" s="646"/>
      <c r="AC22" s="646"/>
      <c r="AD22" s="647">
        <v>6105550</v>
      </c>
      <c r="AE22" s="647"/>
      <c r="AF22" s="647"/>
      <c r="AG22" s="647"/>
      <c r="AH22" s="647"/>
      <c r="AI22" s="647"/>
      <c r="AJ22" s="647"/>
      <c r="AK22" s="647"/>
      <c r="AL22" s="611">
        <v>38.200000000000003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407389</v>
      </c>
      <c r="S23" s="609"/>
      <c r="T23" s="609"/>
      <c r="U23" s="609"/>
      <c r="V23" s="609"/>
      <c r="W23" s="609"/>
      <c r="X23" s="609"/>
      <c r="Y23" s="610"/>
      <c r="Z23" s="646">
        <v>1.3</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15348891</v>
      </c>
      <c r="CS24" s="664"/>
      <c r="CT24" s="664"/>
      <c r="CU24" s="664"/>
      <c r="CV24" s="664"/>
      <c r="CW24" s="664"/>
      <c r="CX24" s="664"/>
      <c r="CY24" s="689"/>
      <c r="CZ24" s="690">
        <v>50.6</v>
      </c>
      <c r="DA24" s="672"/>
      <c r="DB24" s="672"/>
      <c r="DC24" s="692"/>
      <c r="DD24" s="688">
        <v>8414554</v>
      </c>
      <c r="DE24" s="664"/>
      <c r="DF24" s="664"/>
      <c r="DG24" s="664"/>
      <c r="DH24" s="664"/>
      <c r="DI24" s="664"/>
      <c r="DJ24" s="664"/>
      <c r="DK24" s="689"/>
      <c r="DL24" s="688">
        <v>7238102</v>
      </c>
      <c r="DM24" s="664"/>
      <c r="DN24" s="664"/>
      <c r="DO24" s="664"/>
      <c r="DP24" s="664"/>
      <c r="DQ24" s="664"/>
      <c r="DR24" s="664"/>
      <c r="DS24" s="664"/>
      <c r="DT24" s="664"/>
      <c r="DU24" s="664"/>
      <c r="DV24" s="689"/>
      <c r="DW24" s="690">
        <v>45.2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16314773</v>
      </c>
      <c r="S25" s="609"/>
      <c r="T25" s="609"/>
      <c r="U25" s="609"/>
      <c r="V25" s="609"/>
      <c r="W25" s="609"/>
      <c r="X25" s="609"/>
      <c r="Y25" s="610"/>
      <c r="Z25" s="646">
        <v>52.7</v>
      </c>
      <c r="AA25" s="646"/>
      <c r="AB25" s="646"/>
      <c r="AC25" s="646"/>
      <c r="AD25" s="647">
        <v>15907384</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3438686</v>
      </c>
      <c r="CS25" s="621"/>
      <c r="CT25" s="621"/>
      <c r="CU25" s="621"/>
      <c r="CV25" s="621"/>
      <c r="CW25" s="621"/>
      <c r="CX25" s="621"/>
      <c r="CY25" s="622"/>
      <c r="CZ25" s="611">
        <v>11.3</v>
      </c>
      <c r="DA25" s="623"/>
      <c r="DB25" s="623"/>
      <c r="DC25" s="624"/>
      <c r="DD25" s="614">
        <v>2996403</v>
      </c>
      <c r="DE25" s="621"/>
      <c r="DF25" s="621"/>
      <c r="DG25" s="621"/>
      <c r="DH25" s="621"/>
      <c r="DI25" s="621"/>
      <c r="DJ25" s="621"/>
      <c r="DK25" s="622"/>
      <c r="DL25" s="614">
        <v>2982700</v>
      </c>
      <c r="DM25" s="621"/>
      <c r="DN25" s="621"/>
      <c r="DO25" s="621"/>
      <c r="DP25" s="621"/>
      <c r="DQ25" s="621"/>
      <c r="DR25" s="621"/>
      <c r="DS25" s="621"/>
      <c r="DT25" s="621"/>
      <c r="DU25" s="621"/>
      <c r="DV25" s="622"/>
      <c r="DW25" s="611">
        <v>18.600000000000001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8868</v>
      </c>
      <c r="S26" s="609"/>
      <c r="T26" s="609"/>
      <c r="U26" s="609"/>
      <c r="V26" s="609"/>
      <c r="W26" s="609"/>
      <c r="X26" s="609"/>
      <c r="Y26" s="610"/>
      <c r="Z26" s="646">
        <v>0</v>
      </c>
      <c r="AA26" s="646"/>
      <c r="AB26" s="646"/>
      <c r="AC26" s="646"/>
      <c r="AD26" s="647">
        <v>8868</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2172235</v>
      </c>
      <c r="CS26" s="609"/>
      <c r="CT26" s="609"/>
      <c r="CU26" s="609"/>
      <c r="CV26" s="609"/>
      <c r="CW26" s="609"/>
      <c r="CX26" s="609"/>
      <c r="CY26" s="610"/>
      <c r="CZ26" s="611">
        <v>7.2</v>
      </c>
      <c r="DA26" s="623"/>
      <c r="DB26" s="623"/>
      <c r="DC26" s="624"/>
      <c r="DD26" s="614">
        <v>1900904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242970</v>
      </c>
      <c r="S27" s="609"/>
      <c r="T27" s="609"/>
      <c r="U27" s="609"/>
      <c r="V27" s="609"/>
      <c r="W27" s="609"/>
      <c r="X27" s="609"/>
      <c r="Y27" s="610"/>
      <c r="Z27" s="646">
        <v>0.8</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7272990</v>
      </c>
      <c r="BH27" s="609"/>
      <c r="BI27" s="609"/>
      <c r="BJ27" s="609"/>
      <c r="BK27" s="609"/>
      <c r="BL27" s="609"/>
      <c r="BM27" s="609"/>
      <c r="BN27" s="610"/>
      <c r="BO27" s="646">
        <v>100</v>
      </c>
      <c r="BP27" s="646"/>
      <c r="BQ27" s="646"/>
      <c r="BR27" s="646"/>
      <c r="BS27" s="647">
        <v>55309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9935392</v>
      </c>
      <c r="CS27" s="621"/>
      <c r="CT27" s="621"/>
      <c r="CU27" s="621"/>
      <c r="CV27" s="621"/>
      <c r="CW27" s="621"/>
      <c r="CX27" s="621"/>
      <c r="CY27" s="622"/>
      <c r="CZ27" s="611">
        <v>32.700000000000003</v>
      </c>
      <c r="DA27" s="623"/>
      <c r="DB27" s="623"/>
      <c r="DC27" s="624"/>
      <c r="DD27" s="614">
        <v>3446512</v>
      </c>
      <c r="DE27" s="621"/>
      <c r="DF27" s="621"/>
      <c r="DG27" s="621"/>
      <c r="DH27" s="621"/>
      <c r="DI27" s="621"/>
      <c r="DJ27" s="621"/>
      <c r="DK27" s="622"/>
      <c r="DL27" s="614">
        <v>2283763</v>
      </c>
      <c r="DM27" s="621"/>
      <c r="DN27" s="621"/>
      <c r="DO27" s="621"/>
      <c r="DP27" s="621"/>
      <c r="DQ27" s="621"/>
      <c r="DR27" s="621"/>
      <c r="DS27" s="621"/>
      <c r="DT27" s="621"/>
      <c r="DU27" s="621"/>
      <c r="DV27" s="622"/>
      <c r="DW27" s="611">
        <v>14.2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163156</v>
      </c>
      <c r="S28" s="609"/>
      <c r="T28" s="609"/>
      <c r="U28" s="609"/>
      <c r="V28" s="609"/>
      <c r="W28" s="609"/>
      <c r="X28" s="609"/>
      <c r="Y28" s="610"/>
      <c r="Z28" s="646">
        <v>0.5</v>
      </c>
      <c r="AA28" s="646"/>
      <c r="AB28" s="646"/>
      <c r="AC28" s="646"/>
      <c r="AD28" s="647">
        <v>42369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1974813</v>
      </c>
      <c r="CS28" s="609"/>
      <c r="CT28" s="609"/>
      <c r="CU28" s="609"/>
      <c r="CV28" s="609"/>
      <c r="CW28" s="609"/>
      <c r="CX28" s="609"/>
      <c r="CY28" s="610"/>
      <c r="CZ28" s="611">
        <v>6.5</v>
      </c>
      <c r="DA28" s="623"/>
      <c r="DB28" s="623"/>
      <c r="DC28" s="624"/>
      <c r="DD28" s="614">
        <v>1971639</v>
      </c>
      <c r="DE28" s="609"/>
      <c r="DF28" s="609"/>
      <c r="DG28" s="609"/>
      <c r="DH28" s="609"/>
      <c r="DI28" s="609"/>
      <c r="DJ28" s="609"/>
      <c r="DK28" s="610"/>
      <c r="DL28" s="614">
        <v>1971639</v>
      </c>
      <c r="DM28" s="609"/>
      <c r="DN28" s="609"/>
      <c r="DO28" s="609"/>
      <c r="DP28" s="609"/>
      <c r="DQ28" s="609"/>
      <c r="DR28" s="609"/>
      <c r="DS28" s="609"/>
      <c r="DT28" s="609"/>
      <c r="DU28" s="609"/>
      <c r="DV28" s="610"/>
      <c r="DW28" s="611">
        <v>12.3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222175</v>
      </c>
      <c r="S29" s="609"/>
      <c r="T29" s="609"/>
      <c r="U29" s="609"/>
      <c r="V29" s="609"/>
      <c r="W29" s="609"/>
      <c r="X29" s="609"/>
      <c r="Y29" s="610"/>
      <c r="Z29" s="646">
        <v>0.7</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1974772</v>
      </c>
      <c r="CS29" s="621"/>
      <c r="CT29" s="621"/>
      <c r="CU29" s="621"/>
      <c r="CV29" s="621"/>
      <c r="CW29" s="621"/>
      <c r="CX29" s="621"/>
      <c r="CY29" s="622"/>
      <c r="CZ29" s="611">
        <v>6.5</v>
      </c>
      <c r="DA29" s="623"/>
      <c r="DB29" s="623"/>
      <c r="DC29" s="624"/>
      <c r="DD29" s="614">
        <v>1971598</v>
      </c>
      <c r="DE29" s="621"/>
      <c r="DF29" s="621"/>
      <c r="DG29" s="621"/>
      <c r="DH29" s="621"/>
      <c r="DI29" s="621"/>
      <c r="DJ29" s="621"/>
      <c r="DK29" s="622"/>
      <c r="DL29" s="614">
        <v>1971598</v>
      </c>
      <c r="DM29" s="621"/>
      <c r="DN29" s="621"/>
      <c r="DO29" s="621"/>
      <c r="DP29" s="621"/>
      <c r="DQ29" s="621"/>
      <c r="DR29" s="621"/>
      <c r="DS29" s="621"/>
      <c r="DT29" s="621"/>
      <c r="DU29" s="621"/>
      <c r="DV29" s="622"/>
      <c r="DW29" s="611">
        <v>12.3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7212017</v>
      </c>
      <c r="S30" s="609"/>
      <c r="T30" s="609"/>
      <c r="U30" s="609"/>
      <c r="V30" s="609"/>
      <c r="W30" s="609"/>
      <c r="X30" s="609"/>
      <c r="Y30" s="610"/>
      <c r="Z30" s="646">
        <v>23.3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1891816</v>
      </c>
      <c r="CS30" s="609"/>
      <c r="CT30" s="609"/>
      <c r="CU30" s="609"/>
      <c r="CV30" s="609"/>
      <c r="CW30" s="609"/>
      <c r="CX30" s="609"/>
      <c r="CY30" s="610"/>
      <c r="CZ30" s="611">
        <v>6.2</v>
      </c>
      <c r="DA30" s="623"/>
      <c r="DB30" s="623"/>
      <c r="DC30" s="624"/>
      <c r="DD30" s="614">
        <v>1888838</v>
      </c>
      <c r="DE30" s="609"/>
      <c r="DF30" s="609"/>
      <c r="DG30" s="609"/>
      <c r="DH30" s="609"/>
      <c r="DI30" s="609"/>
      <c r="DJ30" s="609"/>
      <c r="DK30" s="610"/>
      <c r="DL30" s="614">
        <v>1888838</v>
      </c>
      <c r="DM30" s="609"/>
      <c r="DN30" s="609"/>
      <c r="DO30" s="609"/>
      <c r="DP30" s="609"/>
      <c r="DQ30" s="609"/>
      <c r="DR30" s="609"/>
      <c r="DS30" s="609"/>
      <c r="DT30" s="609"/>
      <c r="DU30" s="609"/>
      <c r="DV30" s="610"/>
      <c r="DW30" s="611">
        <v>11.8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97.5</v>
      </c>
      <c r="BN31" s="671"/>
      <c r="BO31" s="671"/>
      <c r="BP31" s="671"/>
      <c r="BQ31" s="673"/>
      <c r="BR31" s="670">
        <v>99.2</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82956</v>
      </c>
      <c r="CS31" s="621"/>
      <c r="CT31" s="621"/>
      <c r="CU31" s="621"/>
      <c r="CV31" s="621"/>
      <c r="CW31" s="621"/>
      <c r="CX31" s="621"/>
      <c r="CY31" s="622"/>
      <c r="CZ31" s="611">
        <v>0.3</v>
      </c>
      <c r="DA31" s="623"/>
      <c r="DB31" s="623"/>
      <c r="DC31" s="624"/>
      <c r="DD31" s="614">
        <v>82760</v>
      </c>
      <c r="DE31" s="621"/>
      <c r="DF31" s="621"/>
      <c r="DG31" s="621"/>
      <c r="DH31" s="621"/>
      <c r="DI31" s="621"/>
      <c r="DJ31" s="621"/>
      <c r="DK31" s="622"/>
      <c r="DL31" s="614">
        <v>82760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2701449</v>
      </c>
      <c r="S32" s="609"/>
      <c r="T32" s="609"/>
      <c r="U32" s="609"/>
      <c r="V32" s="609"/>
      <c r="W32" s="609"/>
      <c r="X32" s="609"/>
      <c r="Y32" s="610"/>
      <c r="Z32" s="646">
        <v>8.6999999999999993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97.4</v>
      </c>
      <c r="BN32" s="621"/>
      <c r="BO32" s="621"/>
      <c r="BP32" s="621"/>
      <c r="BQ32" s="644"/>
      <c r="BR32" s="674">
        <v>99.3</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v>41</v>
      </c>
      <c r="CS32" s="609"/>
      <c r="CT32" s="609"/>
      <c r="CU32" s="609"/>
      <c r="CV32" s="609"/>
      <c r="CW32" s="609"/>
      <c r="CX32" s="609"/>
      <c r="CY32" s="610"/>
      <c r="CZ32" s="611">
        <v>0</v>
      </c>
      <c r="DA32" s="623"/>
      <c r="DB32" s="623"/>
      <c r="DC32" s="624"/>
      <c r="DD32" s="614">
        <v>41</v>
      </c>
      <c r="DE32" s="609"/>
      <c r="DF32" s="609"/>
      <c r="DG32" s="609"/>
      <c r="DH32" s="609"/>
      <c r="DI32" s="609"/>
      <c r="DJ32" s="609"/>
      <c r="DK32" s="610"/>
      <c r="DL32" s="614">
        <v>41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46772</v>
      </c>
      <c r="S33" s="609"/>
      <c r="T33" s="609"/>
      <c r="U33" s="609"/>
      <c r="V33" s="609"/>
      <c r="W33" s="609"/>
      <c r="X33" s="609"/>
      <c r="Y33" s="610"/>
      <c r="Z33" s="646">
        <v>0.2</v>
      </c>
      <c r="AA33" s="646"/>
      <c r="AB33" s="646"/>
      <c r="AC33" s="646"/>
      <c r="AD33" s="647">
        <v>8620</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98.9</v>
      </c>
      <c r="BH33" s="593"/>
      <c r="BI33" s="593"/>
      <c r="BJ33" s="593"/>
      <c r="BK33" s="593"/>
      <c r="BL33" s="593"/>
      <c r="BM33" s="639">
        <v>97.3</v>
      </c>
      <c r="BN33" s="593"/>
      <c r="BO33" s="593"/>
      <c r="BP33" s="593"/>
      <c r="BQ33" s="656"/>
      <c r="BR33" s="669">
        <v>99.1</v>
      </c>
      <c r="BS33" s="593"/>
      <c r="BT33" s="593"/>
      <c r="BU33" s="593"/>
      <c r="BV33" s="593"/>
      <c r="BW33" s="593"/>
      <c r="BX33" s="639">
        <v>97.5</v>
      </c>
      <c r="BY33" s="593"/>
      <c r="BZ33" s="593"/>
      <c r="CA33" s="593"/>
      <c r="CB33" s="656"/>
      <c r="CD33" s="605" t="s">
        <v>307</v>
      </c>
      <c r="CE33" s="606"/>
      <c r="CF33" s="606"/>
      <c r="CG33" s="606"/>
      <c r="CH33" s="606"/>
      <c r="CI33" s="606"/>
      <c r="CJ33" s="606"/>
      <c r="CK33" s="606"/>
      <c r="CL33" s="606"/>
      <c r="CM33" s="606"/>
      <c r="CN33" s="606"/>
      <c r="CO33" s="606"/>
      <c r="CP33" s="606"/>
      <c r="CQ33" s="607"/>
      <c r="CR33" s="608">
        <v>11247276</v>
      </c>
      <c r="CS33" s="621"/>
      <c r="CT33" s="621"/>
      <c r="CU33" s="621"/>
      <c r="CV33" s="621"/>
      <c r="CW33" s="621"/>
      <c r="CX33" s="621"/>
      <c r="CY33" s="622"/>
      <c r="CZ33" s="611">
        <v>37.1</v>
      </c>
      <c r="DA33" s="623"/>
      <c r="DB33" s="623"/>
      <c r="DC33" s="624"/>
      <c r="DD33" s="614">
        <v>9003987</v>
      </c>
      <c r="DE33" s="621"/>
      <c r="DF33" s="621"/>
      <c r="DG33" s="621"/>
      <c r="DH33" s="621"/>
      <c r="DI33" s="621"/>
      <c r="DJ33" s="621"/>
      <c r="DK33" s="622"/>
      <c r="DL33" s="614">
        <v>7217948</v>
      </c>
      <c r="DM33" s="621"/>
      <c r="DN33" s="621"/>
      <c r="DO33" s="621"/>
      <c r="DP33" s="621"/>
      <c r="DQ33" s="621"/>
      <c r="DR33" s="621"/>
      <c r="DS33" s="621"/>
      <c r="DT33" s="621"/>
      <c r="DU33" s="621"/>
      <c r="DV33" s="622"/>
      <c r="DW33" s="611">
        <v>45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251283</v>
      </c>
      <c r="S34" s="609"/>
      <c r="T34" s="609"/>
      <c r="U34" s="609"/>
      <c r="V34" s="609"/>
      <c r="W34" s="609"/>
      <c r="X34" s="609"/>
      <c r="Y34" s="610"/>
      <c r="Z34" s="646">
        <v>0.8</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4183572</v>
      </c>
      <c r="CS34" s="609"/>
      <c r="CT34" s="609"/>
      <c r="CU34" s="609"/>
      <c r="CV34" s="609"/>
      <c r="CW34" s="609"/>
      <c r="CX34" s="609"/>
      <c r="CY34" s="610"/>
      <c r="CZ34" s="611">
        <v>13.8</v>
      </c>
      <c r="DA34" s="623"/>
      <c r="DB34" s="623"/>
      <c r="DC34" s="624"/>
      <c r="DD34" s="614">
        <v>3020876</v>
      </c>
      <c r="DE34" s="609"/>
      <c r="DF34" s="609"/>
      <c r="DG34" s="609"/>
      <c r="DH34" s="609"/>
      <c r="DI34" s="609"/>
      <c r="DJ34" s="609"/>
      <c r="DK34" s="610"/>
      <c r="DL34" s="614">
        <v>2715109</v>
      </c>
      <c r="DM34" s="609"/>
      <c r="DN34" s="609"/>
      <c r="DO34" s="609"/>
      <c r="DP34" s="609"/>
      <c r="DQ34" s="609"/>
      <c r="DR34" s="609"/>
      <c r="DS34" s="609"/>
      <c r="DT34" s="609"/>
      <c r="DU34" s="609"/>
      <c r="DV34" s="610"/>
      <c r="DW34" s="611">
        <v>16.899999999999999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802932</v>
      </c>
      <c r="S35" s="609"/>
      <c r="T35" s="609"/>
      <c r="U35" s="609"/>
      <c r="V35" s="609"/>
      <c r="W35" s="609"/>
      <c r="X35" s="609"/>
      <c r="Y35" s="610"/>
      <c r="Z35" s="646">
        <v>2.6</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237693</v>
      </c>
      <c r="CS35" s="621"/>
      <c r="CT35" s="621"/>
      <c r="CU35" s="621"/>
      <c r="CV35" s="621"/>
      <c r="CW35" s="621"/>
      <c r="CX35" s="621"/>
      <c r="CY35" s="622"/>
      <c r="CZ35" s="611">
        <v>0.8</v>
      </c>
      <c r="DA35" s="623"/>
      <c r="DB35" s="623"/>
      <c r="DC35" s="624"/>
      <c r="DD35" s="614">
        <v>176821</v>
      </c>
      <c r="DE35" s="621"/>
      <c r="DF35" s="621"/>
      <c r="DG35" s="621"/>
      <c r="DH35" s="621"/>
      <c r="DI35" s="621"/>
      <c r="DJ35" s="621"/>
      <c r="DK35" s="622"/>
      <c r="DL35" s="614">
        <v>176747</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632172</v>
      </c>
      <c r="S36" s="609"/>
      <c r="T36" s="609"/>
      <c r="U36" s="609"/>
      <c r="V36" s="609"/>
      <c r="W36" s="609"/>
      <c r="X36" s="609"/>
      <c r="Y36" s="610"/>
      <c r="Z36" s="646">
        <v>2</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3279269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45088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3360926</v>
      </c>
      <c r="CS36" s="609"/>
      <c r="CT36" s="609"/>
      <c r="CU36" s="609"/>
      <c r="CV36" s="609"/>
      <c r="CW36" s="609"/>
      <c r="CX36" s="609"/>
      <c r="CY36" s="610"/>
      <c r="CZ36" s="611">
        <v>11.1</v>
      </c>
      <c r="DA36" s="623"/>
      <c r="DB36" s="623"/>
      <c r="DC36" s="624"/>
      <c r="DD36" s="614">
        <v>3130949</v>
      </c>
      <c r="DE36" s="609"/>
      <c r="DF36" s="609"/>
      <c r="DG36" s="609"/>
      <c r="DH36" s="609"/>
      <c r="DI36" s="609"/>
      <c r="DJ36" s="609"/>
      <c r="DK36" s="610"/>
      <c r="DL36" s="614">
        <v>2382203</v>
      </c>
      <c r="DM36" s="609"/>
      <c r="DN36" s="609"/>
      <c r="DO36" s="609"/>
      <c r="DP36" s="609"/>
      <c r="DQ36" s="609"/>
      <c r="DR36" s="609"/>
      <c r="DS36" s="609"/>
      <c r="DT36" s="609"/>
      <c r="DU36" s="609"/>
      <c r="DV36" s="610"/>
      <c r="DW36" s="611">
        <v>14.9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234751</v>
      </c>
      <c r="S37" s="609"/>
      <c r="T37" s="609"/>
      <c r="U37" s="609"/>
      <c r="V37" s="609"/>
      <c r="W37" s="609"/>
      <c r="X37" s="609"/>
      <c r="Y37" s="610"/>
      <c r="Z37" s="646">
        <v>0.8</v>
      </c>
      <c r="AA37" s="646"/>
      <c r="AB37" s="646"/>
      <c r="AC37" s="646"/>
      <c r="AD37" s="647">
        <v>1348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740958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-29226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1431311</v>
      </c>
      <c r="CS37" s="621"/>
      <c r="CT37" s="621"/>
      <c r="CU37" s="621"/>
      <c r="CV37" s="621"/>
      <c r="CW37" s="621"/>
      <c r="CX37" s="621"/>
      <c r="CY37" s="622"/>
      <c r="CZ37" s="611">
        <v>4.7</v>
      </c>
      <c r="DA37" s="623"/>
      <c r="DB37" s="623"/>
      <c r="DC37" s="624"/>
      <c r="DD37" s="614">
        <v>1430927</v>
      </c>
      <c r="DE37" s="621"/>
      <c r="DF37" s="621"/>
      <c r="DG37" s="621"/>
      <c r="DH37" s="621"/>
      <c r="DI37" s="621"/>
      <c r="DJ37" s="621"/>
      <c r="DK37" s="622"/>
      <c r="DL37" s="614">
        <v>1392876</v>
      </c>
      <c r="DM37" s="621"/>
      <c r="DN37" s="621"/>
      <c r="DO37" s="621"/>
      <c r="DP37" s="621"/>
      <c r="DQ37" s="621"/>
      <c r="DR37" s="621"/>
      <c r="DS37" s="621"/>
      <c r="DT37" s="621"/>
      <c r="DU37" s="621"/>
      <c r="DV37" s="622"/>
      <c r="DW37" s="611">
        <v>8.6999999999999993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2132409</v>
      </c>
      <c r="S38" s="609"/>
      <c r="T38" s="609"/>
      <c r="U38" s="609"/>
      <c r="V38" s="609"/>
      <c r="W38" s="609"/>
      <c r="X38" s="609"/>
      <c r="Y38" s="610"/>
      <c r="Z38" s="646">
        <v>6.9</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26923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7585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2498227</v>
      </c>
      <c r="CS38" s="609"/>
      <c r="CT38" s="609"/>
      <c r="CU38" s="609"/>
      <c r="CV38" s="609"/>
      <c r="CW38" s="609"/>
      <c r="CX38" s="609"/>
      <c r="CY38" s="610"/>
      <c r="CZ38" s="611">
        <v>8.1999999999999993</v>
      </c>
      <c r="DA38" s="623"/>
      <c r="DB38" s="623"/>
      <c r="DC38" s="624"/>
      <c r="DD38" s="614">
        <v>2028118</v>
      </c>
      <c r="DE38" s="609"/>
      <c r="DF38" s="609"/>
      <c r="DG38" s="609"/>
      <c r="DH38" s="609"/>
      <c r="DI38" s="609"/>
      <c r="DJ38" s="609"/>
      <c r="DK38" s="610"/>
      <c r="DL38" s="614">
        <v>1943889</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13161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11434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645161</v>
      </c>
      <c r="CS39" s="621"/>
      <c r="CT39" s="621"/>
      <c r="CU39" s="621"/>
      <c r="CV39" s="621"/>
      <c r="CW39" s="621"/>
      <c r="CX39" s="621"/>
      <c r="CY39" s="622"/>
      <c r="CZ39" s="611">
        <v>2.1</v>
      </c>
      <c r="DA39" s="623"/>
      <c r="DB39" s="623"/>
      <c r="DC39" s="624"/>
      <c r="DD39" s="614">
        <v>364526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61409</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321697</v>
      </c>
      <c r="CS40" s="609"/>
      <c r="CT40" s="609"/>
      <c r="CU40" s="609"/>
      <c r="CV40" s="609"/>
      <c r="CW40" s="609"/>
      <c r="CX40" s="609"/>
      <c r="CY40" s="610"/>
      <c r="CZ40" s="611">
        <v>1.1000000000000001</v>
      </c>
      <c r="DA40" s="623"/>
      <c r="DB40" s="623"/>
      <c r="DC40" s="624"/>
      <c r="DD40" s="614">
        <v>282697</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30965727</v>
      </c>
      <c r="S41" s="633"/>
      <c r="T41" s="633"/>
      <c r="U41" s="633"/>
      <c r="V41" s="633"/>
      <c r="W41" s="633"/>
      <c r="X41" s="633"/>
      <c r="Y41" s="636"/>
      <c r="Z41" s="637">
        <v>100</v>
      </c>
      <c r="AA41" s="637"/>
      <c r="AB41" s="637"/>
      <c r="AC41" s="637"/>
      <c r="AD41" s="638">
        <v>15968589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511523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1986704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386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3741145</v>
      </c>
      <c r="CS42" s="621"/>
      <c r="CT42" s="621"/>
      <c r="CU42" s="621"/>
      <c r="CV42" s="621"/>
      <c r="CW42" s="621"/>
      <c r="CX42" s="621"/>
      <c r="CY42" s="622"/>
      <c r="CZ42" s="611">
        <v>12.3</v>
      </c>
      <c r="DA42" s="623"/>
      <c r="DB42" s="623"/>
      <c r="DC42" s="624"/>
      <c r="DD42" s="614">
        <v>893983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90256</v>
      </c>
      <c r="CS43" s="621"/>
      <c r="CT43" s="621"/>
      <c r="CU43" s="621"/>
      <c r="CV43" s="621"/>
      <c r="CW43" s="621"/>
      <c r="CX43" s="621"/>
      <c r="CY43" s="622"/>
      <c r="CZ43" s="611">
        <v>0.3</v>
      </c>
      <c r="DA43" s="623"/>
      <c r="DB43" s="623"/>
      <c r="DC43" s="624"/>
      <c r="DD43" s="614">
        <v>90256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3687998</v>
      </c>
      <c r="CS44" s="609"/>
      <c r="CT44" s="609"/>
      <c r="CU44" s="609"/>
      <c r="CV44" s="609"/>
      <c r="CW44" s="609"/>
      <c r="CX44" s="609"/>
      <c r="CY44" s="610"/>
      <c r="CZ44" s="611">
        <v>12.2</v>
      </c>
      <c r="DA44" s="612"/>
      <c r="DB44" s="612"/>
      <c r="DC44" s="613"/>
      <c r="DD44" s="614">
        <v>867386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1233321</v>
      </c>
      <c r="CS45" s="621"/>
      <c r="CT45" s="621"/>
      <c r="CU45" s="621"/>
      <c r="CV45" s="621"/>
      <c r="CW45" s="621"/>
      <c r="CX45" s="621"/>
      <c r="CY45" s="622"/>
      <c r="CZ45" s="611">
        <v>4.0999999999999996</v>
      </c>
      <c r="DA45" s="623"/>
      <c r="DB45" s="623"/>
      <c r="DC45" s="624"/>
      <c r="DD45" s="614">
        <v>98667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2421127</v>
      </c>
      <c r="CS46" s="609"/>
      <c r="CT46" s="609"/>
      <c r="CU46" s="609"/>
      <c r="CV46" s="609"/>
      <c r="CW46" s="609"/>
      <c r="CX46" s="609"/>
      <c r="CY46" s="610"/>
      <c r="CZ46" s="611">
        <v>8</v>
      </c>
      <c r="DA46" s="612"/>
      <c r="DB46" s="612"/>
      <c r="DC46" s="613"/>
      <c r="DD46" s="614">
        <v>765369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53147</v>
      </c>
      <c r="CS47" s="621"/>
      <c r="CT47" s="621"/>
      <c r="CU47" s="621"/>
      <c r="CV47" s="621"/>
      <c r="CW47" s="621"/>
      <c r="CX47" s="621"/>
      <c r="CY47" s="622"/>
      <c r="CZ47" s="611">
        <v>0.2</v>
      </c>
      <c r="DA47" s="623"/>
      <c r="DB47" s="623"/>
      <c r="DC47" s="624"/>
      <c r="DD47" s="614">
        <v>26597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30337312</v>
      </c>
      <c r="CS49" s="593"/>
      <c r="CT49" s="593"/>
      <c r="CU49" s="593"/>
      <c r="CV49" s="593"/>
      <c r="CW49" s="593"/>
      <c r="CX49" s="593"/>
      <c r="CY49" s="594"/>
      <c r="CZ49" s="595">
        <v>100</v>
      </c>
      <c r="DA49" s="596"/>
      <c r="DB49" s="596"/>
      <c r="DC49" s="597"/>
      <c r="DD49" s="598">
        <v>18312524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QblS+VjLBruQhxwKbfOm6xYgxbV1dBDE+jGPvNK53KBxzV6HKBTRY888MVWFapNgz4jh/bCGzszRYxz5Ud82Q==" saltValue="7Gx6pjED9/INKUuM/ZIL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30966</v>
      </c>
      <c r="R7" s="1090"/>
      <c r="S7" s="1090"/>
      <c r="T7" s="1090"/>
      <c r="U7" s="1090"/>
      <c r="V7" s="1090">
        <v>30338</v>
      </c>
      <c r="W7" s="1090"/>
      <c r="X7" s="1090"/>
      <c r="Y7" s="1090"/>
      <c r="Z7" s="1090"/>
      <c r="AA7" s="1090">
        <v>628</v>
      </c>
      <c r="AB7" s="1090"/>
      <c r="AC7" s="1090"/>
      <c r="AD7" s="1090"/>
      <c r="AE7" s="1091"/>
      <c r="AF7" s="1092">
        <v>590</v>
      </c>
      <c r="AG7" s="1093"/>
      <c r="AH7" s="1093"/>
      <c r="AI7" s="1093"/>
      <c r="AJ7" s="1094"/>
      <c r="AK7" s="1095">
        <v>803</v>
      </c>
      <c r="AL7" s="1096"/>
      <c r="AM7" s="1096"/>
      <c r="AN7" s="1096"/>
      <c r="AO7" s="1096"/>
      <c r="AP7" s="1096">
        <v>18498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30966</v>
      </c>
      <c r="R23" s="1048"/>
      <c r="S23" s="1048"/>
      <c r="T23" s="1048"/>
      <c r="U23" s="1048"/>
      <c r="V23" s="1048">
        <v>30337</v>
      </c>
      <c r="W23" s="1048"/>
      <c r="X23" s="1048"/>
      <c r="Y23" s="1048"/>
      <c r="Z23" s="1048"/>
      <c r="AA23" s="1048">
        <v>628</v>
      </c>
      <c r="AB23" s="1048"/>
      <c r="AC23" s="1048"/>
      <c r="AD23" s="1048"/>
      <c r="AE23" s="1055"/>
      <c r="AF23" s="1056">
        <v>590</v>
      </c>
      <c r="AG23" s="1048"/>
      <c r="AH23" s="1048"/>
      <c r="AI23" s="1048"/>
      <c r="AJ23" s="1057"/>
      <c r="AK23" s="1058"/>
      <c r="AL23" s="1059"/>
      <c r="AM23" s="1059"/>
      <c r="AN23" s="1059"/>
      <c r="AO23" s="1059"/>
      <c r="AP23" s="1048">
        <f t="shared" ref="AP23" si="0">SUM(AP7:AT22)</f>
        <v>18498</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6385</v>
      </c>
      <c r="R28" s="1038"/>
      <c r="S28" s="1038"/>
      <c r="T28" s="1038"/>
      <c r="U28" s="1038"/>
      <c r="V28" s="1038">
        <v>6340</v>
      </c>
      <c r="W28" s="1038"/>
      <c r="X28" s="1038"/>
      <c r="Y28" s="1038"/>
      <c r="Z28" s="1038"/>
      <c r="AA28" s="1038">
        <v>45</v>
      </c>
      <c r="AB28" s="1038"/>
      <c r="AC28" s="1038"/>
      <c r="AD28" s="1038"/>
      <c r="AE28" s="1039"/>
      <c r="AF28" s="1040">
        <v>45</v>
      </c>
      <c r="AG28" s="1038"/>
      <c r="AH28" s="1038"/>
      <c r="AI28" s="1038"/>
      <c r="AJ28" s="1041"/>
      <c r="AK28" s="1029">
        <v>512</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5417</v>
      </c>
      <c r="R29" s="1026"/>
      <c r="S29" s="1026"/>
      <c r="T29" s="1026"/>
      <c r="U29" s="1026"/>
      <c r="V29" s="1026">
        <v>5384</v>
      </c>
      <c r="W29" s="1026"/>
      <c r="X29" s="1026"/>
      <c r="Y29" s="1026"/>
      <c r="Z29" s="1026"/>
      <c r="AA29" s="1026">
        <v>33</v>
      </c>
      <c r="AB29" s="1026"/>
      <c r="AC29" s="1026"/>
      <c r="AD29" s="1026"/>
      <c r="AE29" s="1027"/>
      <c r="AF29" s="1022">
        <v>33</v>
      </c>
      <c r="AG29" s="1023"/>
      <c r="AH29" s="1023"/>
      <c r="AI29" s="1023"/>
      <c r="AJ29" s="1024"/>
      <c r="AK29" s="967">
        <v>849</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1386</v>
      </c>
      <c r="R30" s="1026"/>
      <c r="S30" s="1026"/>
      <c r="T30" s="1026"/>
      <c r="U30" s="1026"/>
      <c r="V30" s="1026">
        <v>1379</v>
      </c>
      <c r="W30" s="1026"/>
      <c r="X30" s="1026"/>
      <c r="Y30" s="1026"/>
      <c r="Z30" s="1026"/>
      <c r="AA30" s="1026">
        <v>7</v>
      </c>
      <c r="AB30" s="1026"/>
      <c r="AC30" s="1026"/>
      <c r="AD30" s="1026"/>
      <c r="AE30" s="1027"/>
      <c r="AF30" s="1022">
        <v>7</v>
      </c>
      <c r="AG30" s="1023"/>
      <c r="AH30" s="1023"/>
      <c r="AI30" s="1023"/>
      <c r="AJ30" s="1024"/>
      <c r="AK30" s="967">
        <v>272</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2171</v>
      </c>
      <c r="R31" s="1026"/>
      <c r="S31" s="1026"/>
      <c r="T31" s="1026"/>
      <c r="U31" s="1026"/>
      <c r="V31" s="1026">
        <v>1835</v>
      </c>
      <c r="W31" s="1026"/>
      <c r="X31" s="1026"/>
      <c r="Y31" s="1026"/>
      <c r="Z31" s="1026"/>
      <c r="AA31" s="1026">
        <v>336</v>
      </c>
      <c r="AB31" s="1026"/>
      <c r="AC31" s="1026"/>
      <c r="AD31" s="1026"/>
      <c r="AE31" s="1027"/>
      <c r="AF31" s="1022">
        <v>699</v>
      </c>
      <c r="AG31" s="1023"/>
      <c r="AH31" s="1023"/>
      <c r="AI31" s="1023"/>
      <c r="AJ31" s="1024"/>
      <c r="AK31" s="967">
        <v>741</v>
      </c>
      <c r="AL31" s="958"/>
      <c r="AM31" s="958"/>
      <c r="AN31" s="958"/>
      <c r="AO31" s="958"/>
      <c r="AP31" s="958">
        <v>13267</v>
      </c>
      <c r="AQ31" s="958"/>
      <c r="AR31" s="958"/>
      <c r="AS31" s="958"/>
      <c r="AT31" s="958"/>
      <c r="AU31" s="958">
        <v>7085</v>
      </c>
      <c r="AV31" s="958"/>
      <c r="AW31" s="958"/>
      <c r="AX31" s="958"/>
      <c r="AY31" s="958"/>
      <c r="AZ31" s="1028" t="s">
        <v>558</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784</v>
      </c>
      <c r="AG63" s="946"/>
      <c r="AH63" s="946"/>
      <c r="AI63" s="946"/>
      <c r="AJ63" s="1009"/>
      <c r="AK63" s="1010"/>
      <c r="AL63" s="950"/>
      <c r="AM63" s="950"/>
      <c r="AN63" s="950"/>
      <c r="AO63" s="950"/>
      <c r="AP63" s="946">
        <f>SUM(AP28:AT62)</f>
        <v>13267</v>
      </c>
      <c r="AQ63" s="946"/>
      <c r="AR63" s="946"/>
      <c r="AS63" s="946"/>
      <c r="AT63" s="946"/>
      <c r="AU63" s="946">
        <f>SUM(AU28:AY62)</f>
        <v>7085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541</v>
      </c>
      <c r="C68" s="973"/>
      <c r="D68" s="973"/>
      <c r="E68" s="973"/>
      <c r="F68" s="973"/>
      <c r="G68" s="973"/>
      <c r="H68" s="973"/>
      <c r="I68" s="973"/>
      <c r="J68" s="973"/>
      <c r="K68" s="973"/>
      <c r="L68" s="973"/>
      <c r="M68" s="973"/>
      <c r="N68" s="973"/>
      <c r="O68" s="973"/>
      <c r="P68" s="974"/>
      <c r="Q68" s="975">
        <v>3039</v>
      </c>
      <c r="R68" s="969"/>
      <c r="S68" s="969"/>
      <c r="T68" s="969"/>
      <c r="U68" s="969"/>
      <c r="V68" s="969">
        <v>3007</v>
      </c>
      <c r="W68" s="969"/>
      <c r="X68" s="969"/>
      <c r="Y68" s="969"/>
      <c r="Z68" s="969"/>
      <c r="AA68" s="969">
        <v>32</v>
      </c>
      <c r="AB68" s="969"/>
      <c r="AC68" s="969"/>
      <c r="AD68" s="969"/>
      <c r="AE68" s="969"/>
      <c r="AF68" s="969">
        <v>32</v>
      </c>
      <c r="AG68" s="969"/>
      <c r="AH68" s="969"/>
      <c r="AI68" s="969"/>
      <c r="AJ68" s="969"/>
      <c r="AK68" s="969">
        <v>32</v>
      </c>
      <c r="AL68" s="969"/>
      <c r="AM68" s="969"/>
      <c r="AN68" s="969"/>
      <c r="AO68" s="969"/>
      <c r="AP68" s="969">
        <v>1307</v>
      </c>
      <c r="AQ68" s="969"/>
      <c r="AR68" s="969"/>
      <c r="AS68" s="969"/>
      <c r="AT68" s="969"/>
      <c r="AU68" s="969">
        <f>286+454</f>
        <v>740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542</v>
      </c>
      <c r="C69" s="962"/>
      <c r="D69" s="962"/>
      <c r="E69" s="962"/>
      <c r="F69" s="962"/>
      <c r="G69" s="962"/>
      <c r="H69" s="962"/>
      <c r="I69" s="962"/>
      <c r="J69" s="962"/>
      <c r="K69" s="962"/>
      <c r="L69" s="962"/>
      <c r="M69" s="962"/>
      <c r="N69" s="962"/>
      <c r="O69" s="962"/>
      <c r="P69" s="963"/>
      <c r="Q69" s="964">
        <v>303</v>
      </c>
      <c r="R69" s="958"/>
      <c r="S69" s="958"/>
      <c r="T69" s="958"/>
      <c r="U69" s="958"/>
      <c r="V69" s="958">
        <v>268</v>
      </c>
      <c r="W69" s="958"/>
      <c r="X69" s="958"/>
      <c r="Y69" s="958"/>
      <c r="Z69" s="958"/>
      <c r="AA69" s="958">
        <v>35</v>
      </c>
      <c r="AB69" s="958"/>
      <c r="AC69" s="958"/>
      <c r="AD69" s="958"/>
      <c r="AE69" s="958"/>
      <c r="AF69" s="958">
        <v>35</v>
      </c>
      <c r="AG69" s="958"/>
      <c r="AH69" s="958"/>
      <c r="AI69" s="958"/>
      <c r="AJ69" s="958"/>
      <c r="AK69" s="958" t="s">
        <v>558</v>
      </c>
      <c r="AL69" s="958"/>
      <c r="AM69" s="958"/>
      <c r="AN69" s="958"/>
      <c r="AO69" s="958"/>
      <c r="AP69" s="958">
        <v>51</v>
      </c>
      <c r="AQ69" s="958"/>
      <c r="AR69" s="958"/>
      <c r="AS69" s="958"/>
      <c r="AT69" s="958"/>
      <c r="AU69" s="958">
        <v>20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543</v>
      </c>
      <c r="C70" s="962"/>
      <c r="D70" s="962"/>
      <c r="E70" s="962"/>
      <c r="F70" s="962"/>
      <c r="G70" s="962"/>
      <c r="H70" s="962"/>
      <c r="I70" s="962"/>
      <c r="J70" s="962"/>
      <c r="K70" s="962"/>
      <c r="L70" s="962"/>
      <c r="M70" s="962"/>
      <c r="N70" s="962"/>
      <c r="O70" s="962"/>
      <c r="P70" s="963"/>
      <c r="Q70" s="964">
        <v>3390</v>
      </c>
      <c r="R70" s="958"/>
      <c r="S70" s="958"/>
      <c r="T70" s="958"/>
      <c r="U70" s="958"/>
      <c r="V70" s="958">
        <v>3061</v>
      </c>
      <c r="W70" s="958"/>
      <c r="X70" s="958"/>
      <c r="Y70" s="958"/>
      <c r="Z70" s="958"/>
      <c r="AA70" s="958">
        <v>329</v>
      </c>
      <c r="AB70" s="958"/>
      <c r="AC70" s="958"/>
      <c r="AD70" s="958"/>
      <c r="AE70" s="958"/>
      <c r="AF70" s="958">
        <v>5130</v>
      </c>
      <c r="AG70" s="958"/>
      <c r="AH70" s="958"/>
      <c r="AI70" s="958"/>
      <c r="AJ70" s="958"/>
      <c r="AK70" s="958" t="s">
        <v>558</v>
      </c>
      <c r="AL70" s="958"/>
      <c r="AM70" s="958"/>
      <c r="AN70" s="958"/>
      <c r="AO70" s="958"/>
      <c r="AP70" s="958">
        <v>2384</v>
      </c>
      <c r="AQ70" s="958"/>
      <c r="AR70" s="958"/>
      <c r="AS70" s="958"/>
      <c r="AT70" s="958"/>
      <c r="AU70" s="965" t="s">
        <v>558</v>
      </c>
      <c r="AV70" s="966"/>
      <c r="AW70" s="966"/>
      <c r="AX70" s="966"/>
      <c r="AY70" s="967"/>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544</v>
      </c>
      <c r="C71" s="962"/>
      <c r="D71" s="962"/>
      <c r="E71" s="962"/>
      <c r="F71" s="962"/>
      <c r="G71" s="962"/>
      <c r="H71" s="962"/>
      <c r="I71" s="962"/>
      <c r="J71" s="962"/>
      <c r="K71" s="962"/>
      <c r="L71" s="962"/>
      <c r="M71" s="962"/>
      <c r="N71" s="962"/>
      <c r="O71" s="962"/>
      <c r="P71" s="963"/>
      <c r="Q71" s="964">
        <v>17</v>
      </c>
      <c r="R71" s="958"/>
      <c r="S71" s="958"/>
      <c r="T71" s="958"/>
      <c r="U71" s="958"/>
      <c r="V71" s="958">
        <v>17</v>
      </c>
      <c r="W71" s="958"/>
      <c r="X71" s="958"/>
      <c r="Y71" s="958"/>
      <c r="Z71" s="958"/>
      <c r="AA71" s="958">
        <v>0</v>
      </c>
      <c r="AB71" s="958"/>
      <c r="AC71" s="958"/>
      <c r="AD71" s="958"/>
      <c r="AE71" s="958"/>
      <c r="AF71" s="958">
        <v>9</v>
      </c>
      <c r="AG71" s="958"/>
      <c r="AH71" s="958"/>
      <c r="AI71" s="958"/>
      <c r="AJ71" s="958"/>
      <c r="AK71" s="958" t="s">
        <v>558</v>
      </c>
      <c r="AL71" s="958"/>
      <c r="AM71" s="958"/>
      <c r="AN71" s="958"/>
      <c r="AO71" s="958"/>
      <c r="AP71" s="958">
        <v>146</v>
      </c>
      <c r="AQ71" s="958"/>
      <c r="AR71" s="958"/>
      <c r="AS71" s="958"/>
      <c r="AT71" s="958"/>
      <c r="AU71" s="958">
        <v>93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545</v>
      </c>
      <c r="C72" s="962"/>
      <c r="D72" s="962"/>
      <c r="E72" s="962"/>
      <c r="F72" s="962"/>
      <c r="G72" s="962"/>
      <c r="H72" s="962"/>
      <c r="I72" s="962"/>
      <c r="J72" s="962"/>
      <c r="K72" s="962"/>
      <c r="L72" s="962"/>
      <c r="M72" s="962"/>
      <c r="N72" s="962"/>
      <c r="O72" s="962"/>
      <c r="P72" s="963"/>
      <c r="Q72" s="964">
        <v>3750</v>
      </c>
      <c r="R72" s="958"/>
      <c r="S72" s="958"/>
      <c r="T72" s="958"/>
      <c r="U72" s="958"/>
      <c r="V72" s="958">
        <v>3703</v>
      </c>
      <c r="W72" s="958"/>
      <c r="X72" s="958"/>
      <c r="Y72" s="958"/>
      <c r="Z72" s="958"/>
      <c r="AA72" s="958">
        <v>47</v>
      </c>
      <c r="AB72" s="958"/>
      <c r="AC72" s="958"/>
      <c r="AD72" s="958"/>
      <c r="AE72" s="958"/>
      <c r="AF72" s="958">
        <v>47</v>
      </c>
      <c r="AG72" s="958"/>
      <c r="AH72" s="958"/>
      <c r="AI72" s="958"/>
      <c r="AJ72" s="958"/>
      <c r="AK72" s="958">
        <v>30</v>
      </c>
      <c r="AL72" s="958"/>
      <c r="AM72" s="958"/>
      <c r="AN72" s="958"/>
      <c r="AO72" s="958"/>
      <c r="AP72" s="958">
        <v>859</v>
      </c>
      <c r="AQ72" s="958"/>
      <c r="AR72" s="958"/>
      <c r="AS72" s="958"/>
      <c r="AT72" s="958"/>
      <c r="AU72" s="958">
        <v>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546</v>
      </c>
      <c r="C73" s="962"/>
      <c r="D73" s="962"/>
      <c r="E73" s="962"/>
      <c r="F73" s="962"/>
      <c r="G73" s="962"/>
      <c r="H73" s="962"/>
      <c r="I73" s="962"/>
      <c r="J73" s="962"/>
      <c r="K73" s="962"/>
      <c r="L73" s="962"/>
      <c r="M73" s="962"/>
      <c r="N73" s="962"/>
      <c r="O73" s="962"/>
      <c r="P73" s="963"/>
      <c r="Q73" s="964">
        <v>451</v>
      </c>
      <c r="R73" s="958"/>
      <c r="S73" s="958"/>
      <c r="T73" s="958"/>
      <c r="U73" s="958"/>
      <c r="V73" s="958">
        <v>375</v>
      </c>
      <c r="W73" s="958"/>
      <c r="X73" s="958"/>
      <c r="Y73" s="958"/>
      <c r="Z73" s="958"/>
      <c r="AA73" s="958">
        <v>76</v>
      </c>
      <c r="AB73" s="958"/>
      <c r="AC73" s="958"/>
      <c r="AD73" s="958"/>
      <c r="AE73" s="958"/>
      <c r="AF73" s="958">
        <v>76</v>
      </c>
      <c r="AG73" s="958"/>
      <c r="AH73" s="958"/>
      <c r="AI73" s="958"/>
      <c r="AJ73" s="958"/>
      <c r="AK73" s="958" t="s">
        <v>558</v>
      </c>
      <c r="AL73" s="958"/>
      <c r="AM73" s="958"/>
      <c r="AN73" s="958"/>
      <c r="AO73" s="958"/>
      <c r="AP73" s="965" t="s">
        <v>558</v>
      </c>
      <c r="AQ73" s="966"/>
      <c r="AR73" s="966"/>
      <c r="AS73" s="966"/>
      <c r="AT73" s="967"/>
      <c r="AU73" s="965" t="s">
        <v>558</v>
      </c>
      <c r="AV73" s="966"/>
      <c r="AW73" s="966"/>
      <c r="AX73" s="966"/>
      <c r="AY73" s="967"/>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547</v>
      </c>
      <c r="C74" s="962"/>
      <c r="D74" s="962"/>
      <c r="E74" s="962"/>
      <c r="F74" s="962"/>
      <c r="G74" s="962"/>
      <c r="H74" s="962"/>
      <c r="I74" s="962"/>
      <c r="J74" s="962"/>
      <c r="K74" s="962"/>
      <c r="L74" s="962"/>
      <c r="M74" s="962"/>
      <c r="N74" s="962"/>
      <c r="O74" s="962"/>
      <c r="P74" s="963"/>
      <c r="Q74" s="964">
        <v>564</v>
      </c>
      <c r="R74" s="958"/>
      <c r="S74" s="958"/>
      <c r="T74" s="958"/>
      <c r="U74" s="958"/>
      <c r="V74" s="958">
        <v>559</v>
      </c>
      <c r="W74" s="958"/>
      <c r="X74" s="958"/>
      <c r="Y74" s="958"/>
      <c r="Z74" s="958"/>
      <c r="AA74" s="958">
        <v>6</v>
      </c>
      <c r="AB74" s="958"/>
      <c r="AC74" s="958"/>
      <c r="AD74" s="958"/>
      <c r="AE74" s="958"/>
      <c r="AF74" s="958">
        <v>6</v>
      </c>
      <c r="AG74" s="958"/>
      <c r="AH74" s="958"/>
      <c r="AI74" s="958"/>
      <c r="AJ74" s="958"/>
      <c r="AK74" s="958">
        <v>8</v>
      </c>
      <c r="AL74" s="958"/>
      <c r="AM74" s="958"/>
      <c r="AN74" s="958"/>
      <c r="AO74" s="958"/>
      <c r="AP74" s="958">
        <v>311</v>
      </c>
      <c r="AQ74" s="958"/>
      <c r="AR74" s="958"/>
      <c r="AS74" s="958"/>
      <c r="AT74" s="958"/>
      <c r="AU74" s="958">
        <v>98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548</v>
      </c>
      <c r="C75" s="962"/>
      <c r="D75" s="962"/>
      <c r="E75" s="962"/>
      <c r="F75" s="962"/>
      <c r="G75" s="962"/>
      <c r="H75" s="962"/>
      <c r="I75" s="962"/>
      <c r="J75" s="962"/>
      <c r="K75" s="962"/>
      <c r="L75" s="962"/>
      <c r="M75" s="962"/>
      <c r="N75" s="962"/>
      <c r="O75" s="962"/>
      <c r="P75" s="963"/>
      <c r="Q75" s="968">
        <v>11533</v>
      </c>
      <c r="R75" s="966"/>
      <c r="S75" s="966"/>
      <c r="T75" s="966"/>
      <c r="U75" s="967"/>
      <c r="V75" s="965">
        <v>10798</v>
      </c>
      <c r="W75" s="966"/>
      <c r="X75" s="966"/>
      <c r="Y75" s="966"/>
      <c r="Z75" s="967"/>
      <c r="AA75" s="965">
        <v>735</v>
      </c>
      <c r="AB75" s="966"/>
      <c r="AC75" s="966"/>
      <c r="AD75" s="966"/>
      <c r="AE75" s="967"/>
      <c r="AF75" s="965">
        <v>7740</v>
      </c>
      <c r="AG75" s="966"/>
      <c r="AH75" s="966"/>
      <c r="AI75" s="966"/>
      <c r="AJ75" s="967"/>
      <c r="AK75" s="965" t="s">
        <v>565</v>
      </c>
      <c r="AL75" s="966"/>
      <c r="AM75" s="966"/>
      <c r="AN75" s="966"/>
      <c r="AO75" s="967"/>
      <c r="AP75" s="965">
        <v>7338</v>
      </c>
      <c r="AQ75" s="966"/>
      <c r="AR75" s="966"/>
      <c r="AS75" s="966"/>
      <c r="AT75" s="967"/>
      <c r="AU75" s="965" t="s">
        <v>558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549</v>
      </c>
      <c r="C76" s="962"/>
      <c r="D76" s="962"/>
      <c r="E76" s="962"/>
      <c r="F76" s="962"/>
      <c r="G76" s="962"/>
      <c r="H76" s="962"/>
      <c r="I76" s="962"/>
      <c r="J76" s="962"/>
      <c r="K76" s="962"/>
      <c r="L76" s="962"/>
      <c r="M76" s="962"/>
      <c r="N76" s="962"/>
      <c r="O76" s="962"/>
      <c r="P76" s="963"/>
      <c r="Q76" s="968">
        <v>90</v>
      </c>
      <c r="R76" s="966"/>
      <c r="S76" s="966"/>
      <c r="T76" s="966"/>
      <c r="U76" s="967"/>
      <c r="V76" s="965">
        <v>88</v>
      </c>
      <c r="W76" s="966"/>
      <c r="X76" s="966"/>
      <c r="Y76" s="966"/>
      <c r="Z76" s="967"/>
      <c r="AA76" s="965">
        <v>1</v>
      </c>
      <c r="AB76" s="966"/>
      <c r="AC76" s="966"/>
      <c r="AD76" s="966"/>
      <c r="AE76" s="967"/>
      <c r="AF76" s="965">
        <v>1</v>
      </c>
      <c r="AG76" s="966"/>
      <c r="AH76" s="966"/>
      <c r="AI76" s="966"/>
      <c r="AJ76" s="967"/>
      <c r="AK76" s="965" t="s">
        <v>558</v>
      </c>
      <c r="AL76" s="966"/>
      <c r="AM76" s="966"/>
      <c r="AN76" s="966"/>
      <c r="AO76" s="967"/>
      <c r="AP76" s="965" t="s">
        <v>558</v>
      </c>
      <c r="AQ76" s="966"/>
      <c r="AR76" s="966"/>
      <c r="AS76" s="966"/>
      <c r="AT76" s="967"/>
      <c r="AU76" s="965" t="s">
        <v>558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550</v>
      </c>
      <c r="C77" s="962"/>
      <c r="D77" s="962"/>
      <c r="E77" s="962"/>
      <c r="F77" s="962"/>
      <c r="G77" s="962"/>
      <c r="H77" s="962"/>
      <c r="I77" s="962"/>
      <c r="J77" s="962"/>
      <c r="K77" s="962"/>
      <c r="L77" s="962"/>
      <c r="M77" s="962"/>
      <c r="N77" s="962"/>
      <c r="O77" s="962"/>
      <c r="P77" s="963"/>
      <c r="Q77" s="968">
        <v>7985</v>
      </c>
      <c r="R77" s="966"/>
      <c r="S77" s="966"/>
      <c r="T77" s="966"/>
      <c r="U77" s="967"/>
      <c r="V77" s="965">
        <v>7978</v>
      </c>
      <c r="W77" s="966"/>
      <c r="X77" s="966"/>
      <c r="Y77" s="966"/>
      <c r="Z77" s="967"/>
      <c r="AA77" s="965">
        <v>7</v>
      </c>
      <c r="AB77" s="966"/>
      <c r="AC77" s="966"/>
      <c r="AD77" s="966"/>
      <c r="AE77" s="967"/>
      <c r="AF77" s="965">
        <v>7</v>
      </c>
      <c r="AG77" s="966"/>
      <c r="AH77" s="966"/>
      <c r="AI77" s="966"/>
      <c r="AJ77" s="967"/>
      <c r="AK77" s="965" t="s">
        <v>558</v>
      </c>
      <c r="AL77" s="966"/>
      <c r="AM77" s="966"/>
      <c r="AN77" s="966"/>
      <c r="AO77" s="967"/>
      <c r="AP77" s="965" t="s">
        <v>558</v>
      </c>
      <c r="AQ77" s="966"/>
      <c r="AR77" s="966"/>
      <c r="AS77" s="966"/>
      <c r="AT77" s="967"/>
      <c r="AU77" s="965" t="s">
        <v>558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564</v>
      </c>
      <c r="C78" s="962"/>
      <c r="D78" s="962"/>
      <c r="E78" s="962"/>
      <c r="F78" s="962"/>
      <c r="G78" s="962"/>
      <c r="H78" s="962"/>
      <c r="I78" s="962"/>
      <c r="J78" s="962"/>
      <c r="K78" s="962"/>
      <c r="L78" s="962"/>
      <c r="M78" s="962"/>
      <c r="N78" s="962"/>
      <c r="O78" s="962"/>
      <c r="P78" s="963"/>
      <c r="Q78" s="964">
        <v>196</v>
      </c>
      <c r="R78" s="958"/>
      <c r="S78" s="958"/>
      <c r="T78" s="958"/>
      <c r="U78" s="958"/>
      <c r="V78" s="958">
        <v>196</v>
      </c>
      <c r="W78" s="958"/>
      <c r="X78" s="958"/>
      <c r="Y78" s="958"/>
      <c r="Z78" s="958"/>
      <c r="AA78" s="958" t="s">
        <v>558</v>
      </c>
      <c r="AB78" s="958"/>
      <c r="AC78" s="958"/>
      <c r="AD78" s="958"/>
      <c r="AE78" s="958"/>
      <c r="AF78" s="958" t="s">
        <v>558</v>
      </c>
      <c r="AG78" s="958"/>
      <c r="AH78" s="958"/>
      <c r="AI78" s="958"/>
      <c r="AJ78" s="958"/>
      <c r="AK78" s="958" t="s">
        <v>558</v>
      </c>
      <c r="AL78" s="958"/>
      <c r="AM78" s="958"/>
      <c r="AN78" s="958"/>
      <c r="AO78" s="958"/>
      <c r="AP78" s="965" t="s">
        <v>558</v>
      </c>
      <c r="AQ78" s="966"/>
      <c r="AR78" s="966"/>
      <c r="AS78" s="966"/>
      <c r="AT78" s="967"/>
      <c r="AU78" s="965" t="s">
        <v>558</v>
      </c>
      <c r="AV78" s="966"/>
      <c r="AW78" s="966"/>
      <c r="AX78" s="966"/>
      <c r="AY78" s="967"/>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551</v>
      </c>
      <c r="C79" s="962"/>
      <c r="D79" s="962"/>
      <c r="E79" s="962"/>
      <c r="F79" s="962"/>
      <c r="G79" s="962"/>
      <c r="H79" s="962"/>
      <c r="I79" s="962"/>
      <c r="J79" s="962"/>
      <c r="K79" s="962"/>
      <c r="L79" s="962"/>
      <c r="M79" s="962"/>
      <c r="N79" s="962"/>
      <c r="O79" s="962"/>
      <c r="P79" s="963"/>
      <c r="Q79" s="964">
        <v>257</v>
      </c>
      <c r="R79" s="958"/>
      <c r="S79" s="958"/>
      <c r="T79" s="958"/>
      <c r="U79" s="958"/>
      <c r="V79" s="958">
        <v>256</v>
      </c>
      <c r="W79" s="958"/>
      <c r="X79" s="958"/>
      <c r="Y79" s="958"/>
      <c r="Z79" s="958"/>
      <c r="AA79" s="958">
        <v>1</v>
      </c>
      <c r="AB79" s="958"/>
      <c r="AC79" s="958"/>
      <c r="AD79" s="958"/>
      <c r="AE79" s="958"/>
      <c r="AF79" s="958">
        <v>1</v>
      </c>
      <c r="AG79" s="958"/>
      <c r="AH79" s="958"/>
      <c r="AI79" s="958"/>
      <c r="AJ79" s="958"/>
      <c r="AK79" s="958">
        <v>57</v>
      </c>
      <c r="AL79" s="958"/>
      <c r="AM79" s="958"/>
      <c r="AN79" s="958"/>
      <c r="AO79" s="958"/>
      <c r="AP79" s="965" t="s">
        <v>558</v>
      </c>
      <c r="AQ79" s="966"/>
      <c r="AR79" s="966"/>
      <c r="AS79" s="966"/>
      <c r="AT79" s="967"/>
      <c r="AU79" s="965" t="s">
        <v>558</v>
      </c>
      <c r="AV79" s="966"/>
      <c r="AW79" s="966"/>
      <c r="AX79" s="966"/>
      <c r="AY79" s="967"/>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552</v>
      </c>
      <c r="C80" s="962"/>
      <c r="D80" s="962"/>
      <c r="E80" s="962"/>
      <c r="F80" s="962"/>
      <c r="G80" s="962"/>
      <c r="H80" s="962"/>
      <c r="I80" s="962"/>
      <c r="J80" s="962"/>
      <c r="K80" s="962"/>
      <c r="L80" s="962"/>
      <c r="M80" s="962"/>
      <c r="N80" s="962"/>
      <c r="O80" s="962"/>
      <c r="P80" s="963"/>
      <c r="Q80" s="964">
        <v>73</v>
      </c>
      <c r="R80" s="958"/>
      <c r="S80" s="958"/>
      <c r="T80" s="958"/>
      <c r="U80" s="958"/>
      <c r="V80" s="958">
        <v>73</v>
      </c>
      <c r="W80" s="958"/>
      <c r="X80" s="958"/>
      <c r="Y80" s="958"/>
      <c r="Z80" s="958"/>
      <c r="AA80" s="958" t="s">
        <v>558</v>
      </c>
      <c r="AB80" s="958"/>
      <c r="AC80" s="958"/>
      <c r="AD80" s="958"/>
      <c r="AE80" s="958"/>
      <c r="AF80" s="958" t="s">
        <v>558</v>
      </c>
      <c r="AG80" s="958"/>
      <c r="AH80" s="958"/>
      <c r="AI80" s="958"/>
      <c r="AJ80" s="958"/>
      <c r="AK80" s="958" t="s">
        <v>558</v>
      </c>
      <c r="AL80" s="958"/>
      <c r="AM80" s="958"/>
      <c r="AN80" s="958"/>
      <c r="AO80" s="958"/>
      <c r="AP80" s="965" t="s">
        <v>558</v>
      </c>
      <c r="AQ80" s="966"/>
      <c r="AR80" s="966"/>
      <c r="AS80" s="966"/>
      <c r="AT80" s="967"/>
      <c r="AU80" s="965" t="s">
        <v>558</v>
      </c>
      <c r="AV80" s="966"/>
      <c r="AW80" s="966"/>
      <c r="AX80" s="966"/>
      <c r="AY80" s="967"/>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553</v>
      </c>
      <c r="C81" s="962"/>
      <c r="D81" s="962"/>
      <c r="E81" s="962"/>
      <c r="F81" s="962"/>
      <c r="G81" s="962"/>
      <c r="H81" s="962"/>
      <c r="I81" s="962"/>
      <c r="J81" s="962"/>
      <c r="K81" s="962"/>
      <c r="L81" s="962"/>
      <c r="M81" s="962"/>
      <c r="N81" s="962"/>
      <c r="O81" s="962"/>
      <c r="P81" s="963"/>
      <c r="Q81" s="964">
        <v>254</v>
      </c>
      <c r="R81" s="958"/>
      <c r="S81" s="958"/>
      <c r="T81" s="958"/>
      <c r="U81" s="958"/>
      <c r="V81" s="958">
        <v>223</v>
      </c>
      <c r="W81" s="958"/>
      <c r="X81" s="958"/>
      <c r="Y81" s="958"/>
      <c r="Z81" s="958"/>
      <c r="AA81" s="958">
        <v>32</v>
      </c>
      <c r="AB81" s="958"/>
      <c r="AC81" s="958"/>
      <c r="AD81" s="958"/>
      <c r="AE81" s="958"/>
      <c r="AF81" s="958">
        <v>32</v>
      </c>
      <c r="AG81" s="958"/>
      <c r="AH81" s="958"/>
      <c r="AI81" s="958"/>
      <c r="AJ81" s="958"/>
      <c r="AK81" s="958" t="s">
        <v>558</v>
      </c>
      <c r="AL81" s="958"/>
      <c r="AM81" s="958"/>
      <c r="AN81" s="958"/>
      <c r="AO81" s="958"/>
      <c r="AP81" s="965" t="s">
        <v>558</v>
      </c>
      <c r="AQ81" s="966"/>
      <c r="AR81" s="966"/>
      <c r="AS81" s="966"/>
      <c r="AT81" s="967"/>
      <c r="AU81" s="965" t="s">
        <v>558</v>
      </c>
      <c r="AV81" s="966"/>
      <c r="AW81" s="966"/>
      <c r="AX81" s="966"/>
      <c r="AY81" s="967"/>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554</v>
      </c>
      <c r="C82" s="962"/>
      <c r="D82" s="962"/>
      <c r="E82" s="962"/>
      <c r="F82" s="962"/>
      <c r="G82" s="962"/>
      <c r="H82" s="962"/>
      <c r="I82" s="962"/>
      <c r="J82" s="962"/>
      <c r="K82" s="962"/>
      <c r="L82" s="962"/>
      <c r="M82" s="962"/>
      <c r="N82" s="962"/>
      <c r="O82" s="962"/>
      <c r="P82" s="963"/>
      <c r="Q82" s="964">
        <v>5867</v>
      </c>
      <c r="R82" s="958"/>
      <c r="S82" s="958"/>
      <c r="T82" s="958"/>
      <c r="U82" s="958"/>
      <c r="V82" s="958">
        <v>5795</v>
      </c>
      <c r="W82" s="958"/>
      <c r="X82" s="958"/>
      <c r="Y82" s="958"/>
      <c r="Z82" s="958"/>
      <c r="AA82" s="958">
        <v>72</v>
      </c>
      <c r="AB82" s="958"/>
      <c r="AC82" s="958"/>
      <c r="AD82" s="958"/>
      <c r="AE82" s="958"/>
      <c r="AF82" s="958">
        <v>72</v>
      </c>
      <c r="AG82" s="958"/>
      <c r="AH82" s="958"/>
      <c r="AI82" s="958"/>
      <c r="AJ82" s="958"/>
      <c r="AK82" s="958" t="s">
        <v>558</v>
      </c>
      <c r="AL82" s="958"/>
      <c r="AM82" s="958"/>
      <c r="AN82" s="958"/>
      <c r="AO82" s="958"/>
      <c r="AP82" s="965" t="s">
        <v>558</v>
      </c>
      <c r="AQ82" s="966"/>
      <c r="AR82" s="966"/>
      <c r="AS82" s="966"/>
      <c r="AT82" s="967"/>
      <c r="AU82" s="965" t="s">
        <v>558</v>
      </c>
      <c r="AV82" s="966"/>
      <c r="AW82" s="966"/>
      <c r="AX82" s="966"/>
      <c r="AY82" s="967"/>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555</v>
      </c>
      <c r="C83" s="962"/>
      <c r="D83" s="962"/>
      <c r="E83" s="962"/>
      <c r="F83" s="962"/>
      <c r="G83" s="962"/>
      <c r="H83" s="962"/>
      <c r="I83" s="962"/>
      <c r="J83" s="962"/>
      <c r="K83" s="962"/>
      <c r="L83" s="962"/>
      <c r="M83" s="962"/>
      <c r="N83" s="962"/>
      <c r="O83" s="962"/>
      <c r="P83" s="963"/>
      <c r="Q83" s="964">
        <v>29</v>
      </c>
      <c r="R83" s="958"/>
      <c r="S83" s="958"/>
      <c r="T83" s="958"/>
      <c r="U83" s="958"/>
      <c r="V83" s="958">
        <v>29</v>
      </c>
      <c r="W83" s="958"/>
      <c r="X83" s="958"/>
      <c r="Y83" s="958"/>
      <c r="Z83" s="958"/>
      <c r="AA83" s="958" t="s">
        <v>558</v>
      </c>
      <c r="AB83" s="958"/>
      <c r="AC83" s="958"/>
      <c r="AD83" s="958"/>
      <c r="AE83" s="958"/>
      <c r="AF83" s="958" t="s">
        <v>558</v>
      </c>
      <c r="AG83" s="958"/>
      <c r="AH83" s="958"/>
      <c r="AI83" s="958"/>
      <c r="AJ83" s="958"/>
      <c r="AK83" s="958">
        <v>29</v>
      </c>
      <c r="AL83" s="958"/>
      <c r="AM83" s="958"/>
      <c r="AN83" s="958"/>
      <c r="AO83" s="958"/>
      <c r="AP83" s="965" t="s">
        <v>558</v>
      </c>
      <c r="AQ83" s="966"/>
      <c r="AR83" s="966"/>
      <c r="AS83" s="966"/>
      <c r="AT83" s="967"/>
      <c r="AU83" s="965" t="s">
        <v>558</v>
      </c>
      <c r="AV83" s="966"/>
      <c r="AW83" s="966"/>
      <c r="AX83" s="966"/>
      <c r="AY83" s="967"/>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t="s">
        <v>556</v>
      </c>
      <c r="C84" s="962"/>
      <c r="D84" s="962"/>
      <c r="E84" s="962"/>
      <c r="F84" s="962"/>
      <c r="G84" s="962"/>
      <c r="H84" s="962"/>
      <c r="I84" s="962"/>
      <c r="J84" s="962"/>
      <c r="K84" s="962"/>
      <c r="L84" s="962"/>
      <c r="M84" s="962"/>
      <c r="N84" s="962"/>
      <c r="O84" s="962"/>
      <c r="P84" s="963"/>
      <c r="Q84" s="964">
        <v>295</v>
      </c>
      <c r="R84" s="958"/>
      <c r="S84" s="958"/>
      <c r="T84" s="958"/>
      <c r="U84" s="958"/>
      <c r="V84" s="958">
        <v>258</v>
      </c>
      <c r="W84" s="958"/>
      <c r="X84" s="958"/>
      <c r="Y84" s="958"/>
      <c r="Z84" s="958"/>
      <c r="AA84" s="958">
        <v>37</v>
      </c>
      <c r="AB84" s="958"/>
      <c r="AC84" s="958"/>
      <c r="AD84" s="958"/>
      <c r="AE84" s="958"/>
      <c r="AF84" s="958">
        <v>37</v>
      </c>
      <c r="AG84" s="958"/>
      <c r="AH84" s="958"/>
      <c r="AI84" s="958"/>
      <c r="AJ84" s="958"/>
      <c r="AK84" s="958" t="s">
        <v>558</v>
      </c>
      <c r="AL84" s="958"/>
      <c r="AM84" s="958"/>
      <c r="AN84" s="958"/>
      <c r="AO84" s="958"/>
      <c r="AP84" s="965" t="s">
        <v>558</v>
      </c>
      <c r="AQ84" s="966"/>
      <c r="AR84" s="966"/>
      <c r="AS84" s="966"/>
      <c r="AT84" s="967"/>
      <c r="AU84" s="965" t="s">
        <v>558</v>
      </c>
      <c r="AV84" s="966"/>
      <c r="AW84" s="966"/>
      <c r="AX84" s="966"/>
      <c r="AY84" s="967"/>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t="s">
        <v>557</v>
      </c>
      <c r="C85" s="962"/>
      <c r="D85" s="962"/>
      <c r="E85" s="962"/>
      <c r="F85" s="962"/>
      <c r="G85" s="962"/>
      <c r="H85" s="962"/>
      <c r="I85" s="962"/>
      <c r="J85" s="962"/>
      <c r="K85" s="962"/>
      <c r="L85" s="962"/>
      <c r="M85" s="962"/>
      <c r="N85" s="962"/>
      <c r="O85" s="962"/>
      <c r="P85" s="963"/>
      <c r="Q85" s="964">
        <v>881857</v>
      </c>
      <c r="R85" s="958"/>
      <c r="S85" s="958"/>
      <c r="T85" s="958"/>
      <c r="U85" s="958"/>
      <c r="V85" s="958">
        <v>868577</v>
      </c>
      <c r="W85" s="958"/>
      <c r="X85" s="958"/>
      <c r="Y85" s="958"/>
      <c r="Z85" s="958"/>
      <c r="AA85" s="958">
        <v>13281</v>
      </c>
      <c r="AB85" s="958"/>
      <c r="AC85" s="958"/>
      <c r="AD85" s="958"/>
      <c r="AE85" s="958"/>
      <c r="AF85" s="958">
        <v>13281</v>
      </c>
      <c r="AG85" s="958"/>
      <c r="AH85" s="958"/>
      <c r="AI85" s="958"/>
      <c r="AJ85" s="958"/>
      <c r="AK85" s="958" t="s">
        <v>558</v>
      </c>
      <c r="AL85" s="958"/>
      <c r="AM85" s="958"/>
      <c r="AN85" s="958"/>
      <c r="AO85" s="958"/>
      <c r="AP85" s="958" t="s">
        <v>558</v>
      </c>
      <c r="AQ85" s="958"/>
      <c r="AR85" s="958"/>
      <c r="AS85" s="958"/>
      <c r="AT85" s="958"/>
      <c r="AU85" s="958" t="s">
        <v>558</v>
      </c>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26506</v>
      </c>
      <c r="AG88" s="946"/>
      <c r="AH88" s="946"/>
      <c r="AI88" s="946"/>
      <c r="AJ88" s="946"/>
      <c r="AK88" s="950"/>
      <c r="AL88" s="950"/>
      <c r="AM88" s="950"/>
      <c r="AN88" s="950"/>
      <c r="AO88" s="950"/>
      <c r="AP88" s="946">
        <v>12396</v>
      </c>
      <c r="AQ88" s="946"/>
      <c r="AR88" s="946"/>
      <c r="AS88" s="946"/>
      <c r="AT88" s="946"/>
      <c r="AU88" s="946">
        <v>1002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1949444</v>
      </c>
      <c r="AB110" s="876"/>
      <c r="AC110" s="876"/>
      <c r="AD110" s="876"/>
      <c r="AE110" s="877"/>
      <c r="AF110" s="878">
        <v>1994284</v>
      </c>
      <c r="AG110" s="876"/>
      <c r="AH110" s="876"/>
      <c r="AI110" s="876"/>
      <c r="AJ110" s="877"/>
      <c r="AK110" s="878">
        <v>1974772</v>
      </c>
      <c r="AL110" s="876"/>
      <c r="AM110" s="876"/>
      <c r="AN110" s="876"/>
      <c r="AO110" s="877"/>
      <c r="AP110" s="879">
        <v>14.2</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18004576</v>
      </c>
      <c r="BR110" s="829"/>
      <c r="BS110" s="829"/>
      <c r="BT110" s="829"/>
      <c r="BU110" s="829"/>
      <c r="BV110" s="829">
        <v>18257766</v>
      </c>
      <c r="BW110" s="829"/>
      <c r="BX110" s="829"/>
      <c r="BY110" s="829"/>
      <c r="BZ110" s="829"/>
      <c r="CA110" s="829">
        <v>18498359</v>
      </c>
      <c r="CB110" s="829"/>
      <c r="CC110" s="829"/>
      <c r="CD110" s="829"/>
      <c r="CE110" s="829"/>
      <c r="CF110" s="853">
        <v>133.19999999999999</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7625164</v>
      </c>
      <c r="BR112" s="804"/>
      <c r="BS112" s="804"/>
      <c r="BT112" s="804"/>
      <c r="BU112" s="804"/>
      <c r="BV112" s="804">
        <v>7229800</v>
      </c>
      <c r="BW112" s="804"/>
      <c r="BX112" s="804"/>
      <c r="BY112" s="804"/>
      <c r="BZ112" s="804"/>
      <c r="CA112" s="804">
        <v>7084663</v>
      </c>
      <c r="CB112" s="804"/>
      <c r="CC112" s="804"/>
      <c r="CD112" s="804"/>
      <c r="CE112" s="804"/>
      <c r="CF112" s="862">
        <v>51</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494437</v>
      </c>
      <c r="AB113" s="906"/>
      <c r="AC113" s="906"/>
      <c r="AD113" s="906"/>
      <c r="AE113" s="907"/>
      <c r="AF113" s="908">
        <v>511187</v>
      </c>
      <c r="AG113" s="906"/>
      <c r="AH113" s="906"/>
      <c r="AI113" s="906"/>
      <c r="AJ113" s="907"/>
      <c r="AK113" s="908">
        <v>550474</v>
      </c>
      <c r="AL113" s="906"/>
      <c r="AM113" s="906"/>
      <c r="AN113" s="906"/>
      <c r="AO113" s="907"/>
      <c r="AP113" s="909">
        <v>4</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339999</v>
      </c>
      <c r="BR113" s="804"/>
      <c r="BS113" s="804"/>
      <c r="BT113" s="804"/>
      <c r="BU113" s="804"/>
      <c r="BV113" s="804">
        <v>401223</v>
      </c>
      <c r="BW113" s="804"/>
      <c r="BX113" s="804"/>
      <c r="BY113" s="804"/>
      <c r="BZ113" s="804"/>
      <c r="CA113" s="804">
        <v>1003126</v>
      </c>
      <c r="CB113" s="804"/>
      <c r="CC113" s="804"/>
      <c r="CD113" s="804"/>
      <c r="CE113" s="804"/>
      <c r="CF113" s="862">
        <v>7.2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27936</v>
      </c>
      <c r="AB114" s="767"/>
      <c r="AC114" s="767"/>
      <c r="AD114" s="767"/>
      <c r="AE114" s="768"/>
      <c r="AF114" s="769">
        <v>23821</v>
      </c>
      <c r="AG114" s="767"/>
      <c r="AH114" s="767"/>
      <c r="AI114" s="767"/>
      <c r="AJ114" s="768"/>
      <c r="AK114" s="769">
        <v>13994</v>
      </c>
      <c r="AL114" s="767"/>
      <c r="AM114" s="767"/>
      <c r="AN114" s="767"/>
      <c r="AO114" s="768"/>
      <c r="AP114" s="811">
        <v>0.1</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670625</v>
      </c>
      <c r="BR114" s="804"/>
      <c r="BS114" s="804"/>
      <c r="BT114" s="804"/>
      <c r="BU114" s="804"/>
      <c r="BV114" s="804">
        <v>719157</v>
      </c>
      <c r="BW114" s="804"/>
      <c r="BX114" s="804"/>
      <c r="BY114" s="804"/>
      <c r="BZ114" s="804"/>
      <c r="CA114" s="804">
        <v>711165</v>
      </c>
      <c r="CB114" s="804"/>
      <c r="CC114" s="804"/>
      <c r="CD114" s="804"/>
      <c r="CE114" s="804"/>
      <c r="CF114" s="862">
        <v>5.0999999999999996</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103658</v>
      </c>
      <c r="AB115" s="906"/>
      <c r="AC115" s="906"/>
      <c r="AD115" s="906"/>
      <c r="AE115" s="907"/>
      <c r="AF115" s="908">
        <v>61945</v>
      </c>
      <c r="AG115" s="906"/>
      <c r="AH115" s="906"/>
      <c r="AI115" s="906"/>
      <c r="AJ115" s="907"/>
      <c r="AK115" s="908">
        <v>51907</v>
      </c>
      <c r="AL115" s="906"/>
      <c r="AM115" s="906"/>
      <c r="AN115" s="906"/>
      <c r="AO115" s="907"/>
      <c r="AP115" s="909">
        <v>0.4</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2575475</v>
      </c>
      <c r="AB117" s="890"/>
      <c r="AC117" s="890"/>
      <c r="AD117" s="890"/>
      <c r="AE117" s="891"/>
      <c r="AF117" s="892">
        <v>2591237</v>
      </c>
      <c r="AG117" s="890"/>
      <c r="AH117" s="890"/>
      <c r="AI117" s="890"/>
      <c r="AJ117" s="891"/>
      <c r="AK117" s="892">
        <v>2591147</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26640364</v>
      </c>
      <c r="BR119" s="832"/>
      <c r="BS119" s="832"/>
      <c r="BT119" s="832"/>
      <c r="BU119" s="832"/>
      <c r="BV119" s="832">
        <v>26607946</v>
      </c>
      <c r="BW119" s="832"/>
      <c r="BX119" s="832"/>
      <c r="BY119" s="832"/>
      <c r="BZ119" s="832"/>
      <c r="CA119" s="832">
        <v>27297313</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10588691</v>
      </c>
      <c r="BR120" s="829"/>
      <c r="BS120" s="829"/>
      <c r="BT120" s="829"/>
      <c r="BU120" s="829"/>
      <c r="BV120" s="829">
        <v>10595199</v>
      </c>
      <c r="BW120" s="829"/>
      <c r="BX120" s="829"/>
      <c r="BY120" s="829"/>
      <c r="BZ120" s="829"/>
      <c r="CA120" s="829">
        <v>10629572</v>
      </c>
      <c r="CB120" s="829"/>
      <c r="CC120" s="829"/>
      <c r="CD120" s="829"/>
      <c r="CE120" s="829"/>
      <c r="CF120" s="853">
        <v>76.5</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7625164</v>
      </c>
      <c r="DH120" s="829"/>
      <c r="DI120" s="829"/>
      <c r="DJ120" s="829"/>
      <c r="DK120" s="829"/>
      <c r="DL120" s="829">
        <v>7229800</v>
      </c>
      <c r="DM120" s="829"/>
      <c r="DN120" s="829"/>
      <c r="DO120" s="829"/>
      <c r="DP120" s="829"/>
      <c r="DQ120" s="829">
        <v>7084663</v>
      </c>
      <c r="DR120" s="829"/>
      <c r="DS120" s="829"/>
      <c r="DT120" s="829"/>
      <c r="DU120" s="829"/>
      <c r="DV120" s="830">
        <v>51</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1301</v>
      </c>
      <c r="BR121" s="804"/>
      <c r="BS121" s="804"/>
      <c r="BT121" s="804"/>
      <c r="BU121" s="804"/>
      <c r="BV121" s="804">
        <v>1229</v>
      </c>
      <c r="BW121" s="804"/>
      <c r="BX121" s="804"/>
      <c r="BY121" s="804"/>
      <c r="BZ121" s="804"/>
      <c r="CA121" s="804">
        <v>16756</v>
      </c>
      <c r="CB121" s="804"/>
      <c r="CC121" s="804"/>
      <c r="CD121" s="804"/>
      <c r="CE121" s="804"/>
      <c r="CF121" s="862">
        <v>0.1</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19015577</v>
      </c>
      <c r="BR122" s="832"/>
      <c r="BS122" s="832"/>
      <c r="BT122" s="832"/>
      <c r="BU122" s="832"/>
      <c r="BV122" s="832">
        <v>17981628</v>
      </c>
      <c r="BW122" s="832"/>
      <c r="BX122" s="832"/>
      <c r="BY122" s="832"/>
      <c r="BZ122" s="832"/>
      <c r="CA122" s="832">
        <v>16967530</v>
      </c>
      <c r="CB122" s="832"/>
      <c r="CC122" s="832"/>
      <c r="CD122" s="832"/>
      <c r="CE122" s="832"/>
      <c r="CF122" s="833">
        <v>122.1</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29605569</v>
      </c>
      <c r="BR123" s="820"/>
      <c r="BS123" s="820"/>
      <c r="BT123" s="820"/>
      <c r="BU123" s="820"/>
      <c r="BV123" s="820">
        <v>28578056</v>
      </c>
      <c r="BW123" s="820"/>
      <c r="BX123" s="820"/>
      <c r="BY123" s="820"/>
      <c r="BZ123" s="820"/>
      <c r="CA123" s="820">
        <v>27613858</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103658</v>
      </c>
      <c r="AB127" s="767"/>
      <c r="AC127" s="767"/>
      <c r="AD127" s="767"/>
      <c r="AE127" s="768"/>
      <c r="AF127" s="769">
        <v>61945</v>
      </c>
      <c r="AG127" s="767"/>
      <c r="AH127" s="767"/>
      <c r="AI127" s="767"/>
      <c r="AJ127" s="768"/>
      <c r="AK127" s="769">
        <v>51907</v>
      </c>
      <c r="AL127" s="767"/>
      <c r="AM127" s="767"/>
      <c r="AN127" s="767"/>
      <c r="AO127" s="768"/>
      <c r="AP127" s="811">
        <v>0.4</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3802</v>
      </c>
      <c r="AB128" s="788"/>
      <c r="AC128" s="788"/>
      <c r="AD128" s="788"/>
      <c r="AE128" s="789"/>
      <c r="AF128" s="790">
        <v>3802</v>
      </c>
      <c r="AG128" s="788"/>
      <c r="AH128" s="788"/>
      <c r="AI128" s="788"/>
      <c r="AJ128" s="789"/>
      <c r="AK128" s="790">
        <v>34033</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12.73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14814145</v>
      </c>
      <c r="AB129" s="767"/>
      <c r="AC129" s="767"/>
      <c r="AD129" s="767"/>
      <c r="AE129" s="768"/>
      <c r="AF129" s="769">
        <v>15027103</v>
      </c>
      <c r="AG129" s="767"/>
      <c r="AH129" s="767"/>
      <c r="AI129" s="767"/>
      <c r="AJ129" s="768"/>
      <c r="AK129" s="769">
        <v>15657994</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17.73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1824796</v>
      </c>
      <c r="AB130" s="767"/>
      <c r="AC130" s="767"/>
      <c r="AD130" s="767"/>
      <c r="AE130" s="768"/>
      <c r="AF130" s="769">
        <v>1802464</v>
      </c>
      <c r="AG130" s="767"/>
      <c r="AH130" s="767"/>
      <c r="AI130" s="767"/>
      <c r="AJ130" s="768"/>
      <c r="AK130" s="769">
        <v>1766317</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5.7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12989349</v>
      </c>
      <c r="AB131" s="751"/>
      <c r="AC131" s="751"/>
      <c r="AD131" s="751"/>
      <c r="AE131" s="752"/>
      <c r="AF131" s="753">
        <v>13224639</v>
      </c>
      <c r="AG131" s="751"/>
      <c r="AH131" s="751"/>
      <c r="AI131" s="751"/>
      <c r="AJ131" s="752"/>
      <c r="AK131" s="753">
        <v>13891677</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5.7499186450000002</v>
      </c>
      <c r="AB132" s="732"/>
      <c r="AC132" s="732"/>
      <c r="AD132" s="732"/>
      <c r="AE132" s="733"/>
      <c r="AF132" s="734">
        <v>5.9356705310000004</v>
      </c>
      <c r="AG132" s="732"/>
      <c r="AH132" s="732"/>
      <c r="AI132" s="732"/>
      <c r="AJ132" s="733"/>
      <c r="AK132" s="734">
        <v>5.692595646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5.7</v>
      </c>
      <c r="AB133" s="711"/>
      <c r="AC133" s="711"/>
      <c r="AD133" s="711"/>
      <c r="AE133" s="712"/>
      <c r="AF133" s="710">
        <v>5.8</v>
      </c>
      <c r="AG133" s="711"/>
      <c r="AH133" s="711"/>
      <c r="AI133" s="711"/>
      <c r="AJ133" s="712"/>
      <c r="AK133" s="710">
        <v>5.7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vkaG3VlNKy4kpOKFB8uF9m4pFqrg1BkNkC3p9+IQWEjrL6qOc6zr/abwj5CehJKf1JE1++JFuCxMDiUOpvFcQ==" saltValue="6OwaTj6Or7BFgfkNW26Y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S1jO8Q4/R4w4Ty/GgxotXbKo78nvO/VzP1XOBeuaRAfe5c1GeAMrp/4jE4yyTbZkKtUbG2pJw2i/i6Bh6BqQ==" saltValue="4Zcm1p56+Ssendrpwfitq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dHWXMuk/GN9HQWM0v31KAs9JHA5g/uO1RBFpIwQPREq4U55kza5JH54wgk4/auZ6tim6116UTaqw1iMSQrxEA==" saltValue="TFTLaXQcU8l3cPN+KlpT5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3438686</v>
      </c>
      <c r="AP9" s="262">
        <v>49691</v>
      </c>
      <c r="AQ9" s="263">
        <v>72348</v>
      </c>
      <c r="AR9" s="264">
        <v>-31.3</v>
      </c>
    </row>
    <row r="10" spans="1:46" ht="13.5" customHeight="1" x14ac:dyDescent="0.15">
      <c r="A10" s="247"/>
      <c r="AK10" s="1117" t="s">
        <v>482</v>
      </c>
      <c r="AL10" s="1118"/>
      <c r="AM10" s="1118"/>
      <c r="AN10" s="1119"/>
      <c r="AO10" s="265">
        <v>538743</v>
      </c>
      <c r="AP10" s="265">
        <v>7785</v>
      </c>
      <c r="AQ10" s="266">
        <v>6364</v>
      </c>
      <c r="AR10" s="267">
        <v>22.3</v>
      </c>
    </row>
    <row r="11" spans="1:46" ht="13.5" customHeight="1" x14ac:dyDescent="0.15">
      <c r="A11" s="247"/>
      <c r="AK11" s="1117" t="s">
        <v>483</v>
      </c>
      <c r="AL11" s="1118"/>
      <c r="AM11" s="1118"/>
      <c r="AN11" s="1119"/>
      <c r="AO11" s="265">
        <v>2188</v>
      </c>
      <c r="AP11" s="265">
        <v>32</v>
      </c>
      <c r="AQ11" s="266">
        <v>1262</v>
      </c>
      <c r="AR11" s="267">
        <v>-97.5</v>
      </c>
    </row>
    <row r="12" spans="1:46" ht="13.5" customHeight="1" x14ac:dyDescent="0.15">
      <c r="A12" s="247"/>
      <c r="AK12" s="1117" t="s">
        <v>484</v>
      </c>
      <c r="AL12" s="1118"/>
      <c r="AM12" s="1118"/>
      <c r="AN12" s="1119"/>
      <c r="AO12" s="265" t="s">
        <v>485</v>
      </c>
      <c r="AP12" s="265" t="s">
        <v>485</v>
      </c>
      <c r="AQ12" s="266">
        <v>10</v>
      </c>
      <c r="AR12" s="267" t="s">
        <v>485</v>
      </c>
    </row>
    <row r="13" spans="1:46" ht="13.5" customHeight="1" x14ac:dyDescent="0.15">
      <c r="A13" s="247"/>
      <c r="AK13" s="1117" t="s">
        <v>486</v>
      </c>
      <c r="AL13" s="1118"/>
      <c r="AM13" s="1118"/>
      <c r="AN13" s="1119"/>
      <c r="AO13" s="265">
        <v>215059</v>
      </c>
      <c r="AP13" s="265">
        <v>3108</v>
      </c>
      <c r="AQ13" s="266">
        <v>3257</v>
      </c>
      <c r="AR13" s="267">
        <v>-4.5999999999999996</v>
      </c>
    </row>
    <row r="14" spans="1:46" ht="13.5" customHeight="1" x14ac:dyDescent="0.15">
      <c r="A14" s="247"/>
      <c r="AK14" s="1117" t="s">
        <v>487</v>
      </c>
      <c r="AL14" s="1118"/>
      <c r="AM14" s="1118"/>
      <c r="AN14" s="1119"/>
      <c r="AO14" s="265">
        <v>90256</v>
      </c>
      <c r="AP14" s="265">
        <v>1304</v>
      </c>
      <c r="AQ14" s="266">
        <v>1617</v>
      </c>
      <c r="AR14" s="267">
        <v>-19.399999999999999</v>
      </c>
    </row>
    <row r="15" spans="1:46" ht="13.5" customHeight="1" x14ac:dyDescent="0.15">
      <c r="A15" s="247"/>
      <c r="AK15" s="1120" t="s">
        <v>488</v>
      </c>
      <c r="AL15" s="1121"/>
      <c r="AM15" s="1121"/>
      <c r="AN15" s="1122"/>
      <c r="AO15" s="265">
        <v>-163322</v>
      </c>
      <c r="AP15" s="265">
        <v>-2360</v>
      </c>
      <c r="AQ15" s="266">
        <v>-3947</v>
      </c>
      <c r="AR15" s="267">
        <v>-40.200000000000003</v>
      </c>
    </row>
    <row r="16" spans="1:46" x14ac:dyDescent="0.15">
      <c r="A16" s="247"/>
      <c r="AK16" s="1120" t="s">
        <v>177</v>
      </c>
      <c r="AL16" s="1121"/>
      <c r="AM16" s="1121"/>
      <c r="AN16" s="1122"/>
      <c r="AO16" s="265">
        <v>4121610</v>
      </c>
      <c r="AP16" s="265">
        <v>59560</v>
      </c>
      <c r="AQ16" s="266">
        <v>80912</v>
      </c>
      <c r="AR16" s="267">
        <v>-26.4</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4.75</v>
      </c>
      <c r="AP21" s="278">
        <v>6.71</v>
      </c>
      <c r="AQ21" s="279">
        <v>-1.96</v>
      </c>
      <c r="AS21" s="280"/>
      <c r="AT21" s="276"/>
    </row>
    <row r="22" spans="1:46" s="248" customFormat="1" x14ac:dyDescent="0.15">
      <c r="A22" s="276"/>
      <c r="AK22" s="1123" t="s">
        <v>494</v>
      </c>
      <c r="AL22" s="1124"/>
      <c r="AM22" s="1124"/>
      <c r="AN22" s="1125"/>
      <c r="AO22" s="281">
        <v>94.5</v>
      </c>
      <c r="AP22" s="282">
        <v>98.3</v>
      </c>
      <c r="AQ22" s="283">
        <v>-3.8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1974772</v>
      </c>
      <c r="AP32" s="291">
        <v>28537</v>
      </c>
      <c r="AQ32" s="292">
        <v>34344</v>
      </c>
      <c r="AR32" s="293">
        <v>-16.899999999999999</v>
      </c>
    </row>
    <row r="33" spans="1:46" ht="13.5" customHeight="1" x14ac:dyDescent="0.15">
      <c r="A33" s="247"/>
      <c r="AK33" s="1107" t="s">
        <v>499</v>
      </c>
      <c r="AL33" s="1108"/>
      <c r="AM33" s="1108"/>
      <c r="AN33" s="1109"/>
      <c r="AO33" s="291" t="s">
        <v>485</v>
      </c>
      <c r="AP33" s="291" t="s">
        <v>485</v>
      </c>
      <c r="AQ33" s="292" t="s">
        <v>485</v>
      </c>
      <c r="AR33" s="293" t="s">
        <v>485</v>
      </c>
    </row>
    <row r="34" spans="1:46" ht="27" customHeight="1" x14ac:dyDescent="0.15">
      <c r="A34" s="247"/>
      <c r="AK34" s="1107" t="s">
        <v>500</v>
      </c>
      <c r="AL34" s="1108"/>
      <c r="AM34" s="1108"/>
      <c r="AN34" s="1109"/>
      <c r="AO34" s="291" t="s">
        <v>485</v>
      </c>
      <c r="AP34" s="291" t="s">
        <v>485</v>
      </c>
      <c r="AQ34" s="292">
        <v>3</v>
      </c>
      <c r="AR34" s="293" t="s">
        <v>485</v>
      </c>
    </row>
    <row r="35" spans="1:46" ht="27" customHeight="1" x14ac:dyDescent="0.15">
      <c r="A35" s="247"/>
      <c r="AK35" s="1107" t="s">
        <v>501</v>
      </c>
      <c r="AL35" s="1108"/>
      <c r="AM35" s="1108"/>
      <c r="AN35" s="1109"/>
      <c r="AO35" s="291">
        <v>550474</v>
      </c>
      <c r="AP35" s="291">
        <v>7955</v>
      </c>
      <c r="AQ35" s="292">
        <v>7806</v>
      </c>
      <c r="AR35" s="293">
        <v>1.9</v>
      </c>
    </row>
    <row r="36" spans="1:46" ht="27" customHeight="1" x14ac:dyDescent="0.15">
      <c r="A36" s="247"/>
      <c r="AK36" s="1107" t="s">
        <v>502</v>
      </c>
      <c r="AL36" s="1108"/>
      <c r="AM36" s="1108"/>
      <c r="AN36" s="1109"/>
      <c r="AO36" s="291">
        <v>13994</v>
      </c>
      <c r="AP36" s="291">
        <v>202</v>
      </c>
      <c r="AQ36" s="292">
        <v>1690</v>
      </c>
      <c r="AR36" s="293">
        <v>-88</v>
      </c>
    </row>
    <row r="37" spans="1:46" ht="13.5" customHeight="1" x14ac:dyDescent="0.15">
      <c r="A37" s="247"/>
      <c r="AK37" s="1107" t="s">
        <v>503</v>
      </c>
      <c r="AL37" s="1108"/>
      <c r="AM37" s="1108"/>
      <c r="AN37" s="1109"/>
      <c r="AO37" s="291">
        <v>51907</v>
      </c>
      <c r="AP37" s="291">
        <v>750</v>
      </c>
      <c r="AQ37" s="292">
        <v>666</v>
      </c>
      <c r="AR37" s="293">
        <v>12.6</v>
      </c>
    </row>
    <row r="38" spans="1:46" ht="27" customHeight="1" x14ac:dyDescent="0.15">
      <c r="A38" s="247"/>
      <c r="AK38" s="1110" t="s">
        <v>504</v>
      </c>
      <c r="AL38" s="1111"/>
      <c r="AM38" s="1111"/>
      <c r="AN38" s="1112"/>
      <c r="AO38" s="294" t="s">
        <v>485</v>
      </c>
      <c r="AP38" s="294" t="s">
        <v>485</v>
      </c>
      <c r="AQ38" s="295">
        <v>3</v>
      </c>
      <c r="AR38" s="283" t="s">
        <v>485</v>
      </c>
      <c r="AS38" s="290"/>
    </row>
    <row r="39" spans="1:46" x14ac:dyDescent="0.15">
      <c r="A39" s="247"/>
      <c r="AK39" s="1110" t="s">
        <v>505</v>
      </c>
      <c r="AL39" s="1111"/>
      <c r="AM39" s="1111"/>
      <c r="AN39" s="1112"/>
      <c r="AO39" s="291">
        <v>-34033</v>
      </c>
      <c r="AP39" s="291">
        <v>-492</v>
      </c>
      <c r="AQ39" s="292">
        <v>-5822</v>
      </c>
      <c r="AR39" s="293">
        <v>-91.5</v>
      </c>
      <c r="AS39" s="290"/>
    </row>
    <row r="40" spans="1:46" ht="27" customHeight="1" x14ac:dyDescent="0.15">
      <c r="A40" s="247"/>
      <c r="AK40" s="1107" t="s">
        <v>506</v>
      </c>
      <c r="AL40" s="1108"/>
      <c r="AM40" s="1108"/>
      <c r="AN40" s="1109"/>
      <c r="AO40" s="291">
        <v>-1766317</v>
      </c>
      <c r="AP40" s="291">
        <v>-25524</v>
      </c>
      <c r="AQ40" s="292">
        <v>-26710</v>
      </c>
      <c r="AR40" s="293">
        <v>-4.4000000000000004</v>
      </c>
      <c r="AS40" s="290"/>
    </row>
    <row r="41" spans="1:46" x14ac:dyDescent="0.15">
      <c r="A41" s="247"/>
      <c r="AK41" s="1113" t="s">
        <v>287</v>
      </c>
      <c r="AL41" s="1114"/>
      <c r="AM41" s="1114"/>
      <c r="AN41" s="1115"/>
      <c r="AO41" s="291">
        <v>790797</v>
      </c>
      <c r="AP41" s="291">
        <v>11428</v>
      </c>
      <c r="AQ41" s="292">
        <v>11979</v>
      </c>
      <c r="AR41" s="293">
        <v>-4.5999999999999996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2543978</v>
      </c>
      <c r="AN51" s="313">
        <v>37825</v>
      </c>
      <c r="AO51" s="314">
        <v>14.2</v>
      </c>
      <c r="AP51" s="315">
        <v>45483</v>
      </c>
      <c r="AQ51" s="316">
        <v>-0.2</v>
      </c>
      <c r="AR51" s="317">
        <v>14.4</v>
      </c>
    </row>
    <row r="52" spans="1:44" x14ac:dyDescent="0.15">
      <c r="A52" s="247"/>
      <c r="AK52" s="318"/>
      <c r="AL52" s="319" t="s">
        <v>516</v>
      </c>
      <c r="AM52" s="320">
        <v>1095836</v>
      </c>
      <c r="AN52" s="321">
        <v>16293</v>
      </c>
      <c r="AO52" s="322">
        <v>-11.2</v>
      </c>
      <c r="AP52" s="323">
        <v>24241</v>
      </c>
      <c r="AQ52" s="324">
        <v>0.4</v>
      </c>
      <c r="AR52" s="325">
        <v>-11.6</v>
      </c>
    </row>
    <row r="53" spans="1:44" x14ac:dyDescent="0.15">
      <c r="A53" s="247"/>
      <c r="AK53" s="303" t="s">
        <v>517</v>
      </c>
      <c r="AL53" s="304"/>
      <c r="AM53" s="312">
        <v>4487240</v>
      </c>
      <c r="AN53" s="313">
        <v>66134</v>
      </c>
      <c r="AO53" s="314">
        <v>74.8</v>
      </c>
      <c r="AP53" s="315">
        <v>45945</v>
      </c>
      <c r="AQ53" s="316">
        <v>1</v>
      </c>
      <c r="AR53" s="317">
        <v>73.8</v>
      </c>
    </row>
    <row r="54" spans="1:44" x14ac:dyDescent="0.15">
      <c r="A54" s="247"/>
      <c r="AK54" s="318"/>
      <c r="AL54" s="319" t="s">
        <v>516</v>
      </c>
      <c r="AM54" s="320">
        <v>2450309</v>
      </c>
      <c r="AN54" s="321">
        <v>36113</v>
      </c>
      <c r="AO54" s="322">
        <v>121.6</v>
      </c>
      <c r="AP54" s="323">
        <v>25180</v>
      </c>
      <c r="AQ54" s="324">
        <v>3.9</v>
      </c>
      <c r="AR54" s="325">
        <v>117.7</v>
      </c>
    </row>
    <row r="55" spans="1:44" x14ac:dyDescent="0.15">
      <c r="A55" s="247"/>
      <c r="AK55" s="303" t="s">
        <v>518</v>
      </c>
      <c r="AL55" s="304"/>
      <c r="AM55" s="312">
        <v>4245015</v>
      </c>
      <c r="AN55" s="313">
        <v>61988</v>
      </c>
      <c r="AO55" s="314">
        <v>-6.3</v>
      </c>
      <c r="AP55" s="315">
        <v>44475</v>
      </c>
      <c r="AQ55" s="316">
        <v>-3.2</v>
      </c>
      <c r="AR55" s="317">
        <v>-3.1</v>
      </c>
    </row>
    <row r="56" spans="1:44" x14ac:dyDescent="0.15">
      <c r="A56" s="247"/>
      <c r="AK56" s="318"/>
      <c r="AL56" s="319" t="s">
        <v>516</v>
      </c>
      <c r="AM56" s="320">
        <v>1669721</v>
      </c>
      <c r="AN56" s="321">
        <v>24382</v>
      </c>
      <c r="AO56" s="322">
        <v>-32.5</v>
      </c>
      <c r="AP56" s="323">
        <v>24780</v>
      </c>
      <c r="AQ56" s="324">
        <v>-1.6</v>
      </c>
      <c r="AR56" s="325">
        <v>-30.9</v>
      </c>
    </row>
    <row r="57" spans="1:44" x14ac:dyDescent="0.15">
      <c r="A57" s="247"/>
      <c r="AK57" s="303" t="s">
        <v>519</v>
      </c>
      <c r="AL57" s="304"/>
      <c r="AM57" s="312">
        <v>3886678</v>
      </c>
      <c r="AN57" s="313">
        <v>56498</v>
      </c>
      <c r="AO57" s="314">
        <v>-8.9</v>
      </c>
      <c r="AP57" s="315">
        <v>45982</v>
      </c>
      <c r="AQ57" s="316">
        <v>3.4</v>
      </c>
      <c r="AR57" s="317">
        <v>-12.3</v>
      </c>
    </row>
    <row r="58" spans="1:44" x14ac:dyDescent="0.15">
      <c r="A58" s="247"/>
      <c r="AK58" s="318"/>
      <c r="AL58" s="319" t="s">
        <v>516</v>
      </c>
      <c r="AM58" s="320">
        <v>2729681</v>
      </c>
      <c r="AN58" s="321">
        <v>39680</v>
      </c>
      <c r="AO58" s="322">
        <v>62.7</v>
      </c>
      <c r="AP58" s="323">
        <v>25583</v>
      </c>
      <c r="AQ58" s="324">
        <v>3.2</v>
      </c>
      <c r="AR58" s="325">
        <v>59.5</v>
      </c>
    </row>
    <row r="59" spans="1:44" x14ac:dyDescent="0.15">
      <c r="A59" s="247"/>
      <c r="AK59" s="303" t="s">
        <v>520</v>
      </c>
      <c r="AL59" s="304"/>
      <c r="AM59" s="312">
        <v>3687998</v>
      </c>
      <c r="AN59" s="313">
        <v>53294</v>
      </c>
      <c r="AO59" s="314">
        <v>-5.7</v>
      </c>
      <c r="AP59" s="315">
        <v>50538</v>
      </c>
      <c r="AQ59" s="316">
        <v>9.9</v>
      </c>
      <c r="AR59" s="317">
        <v>-15.6</v>
      </c>
    </row>
    <row r="60" spans="1:44" x14ac:dyDescent="0.15">
      <c r="A60" s="247"/>
      <c r="AK60" s="318"/>
      <c r="AL60" s="319" t="s">
        <v>516</v>
      </c>
      <c r="AM60" s="320">
        <v>2421127</v>
      </c>
      <c r="AN60" s="321">
        <v>34987</v>
      </c>
      <c r="AO60" s="322">
        <v>-11.8</v>
      </c>
      <c r="AP60" s="323">
        <v>29053</v>
      </c>
      <c r="AQ60" s="324">
        <v>13.6</v>
      </c>
      <c r="AR60" s="325">
        <v>-25.4</v>
      </c>
    </row>
    <row r="61" spans="1:44" x14ac:dyDescent="0.15">
      <c r="A61" s="247"/>
      <c r="AK61" s="303" t="s">
        <v>521</v>
      </c>
      <c r="AL61" s="326"/>
      <c r="AM61" s="312">
        <v>3770182</v>
      </c>
      <c r="AN61" s="313">
        <v>55148</v>
      </c>
      <c r="AO61" s="314">
        <v>13.6</v>
      </c>
      <c r="AP61" s="315">
        <v>46485</v>
      </c>
      <c r="AQ61" s="327">
        <v>2.2000000000000002</v>
      </c>
      <c r="AR61" s="317">
        <v>11.4</v>
      </c>
    </row>
    <row r="62" spans="1:44" x14ac:dyDescent="0.15">
      <c r="A62" s="247"/>
      <c r="AK62" s="318"/>
      <c r="AL62" s="319" t="s">
        <v>516</v>
      </c>
      <c r="AM62" s="320">
        <v>2073335</v>
      </c>
      <c r="AN62" s="321">
        <v>30291</v>
      </c>
      <c r="AO62" s="322">
        <v>25.8</v>
      </c>
      <c r="AP62" s="323">
        <v>25767</v>
      </c>
      <c r="AQ62" s="324">
        <v>3.9</v>
      </c>
      <c r="AR62" s="325">
        <v>21.9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oTlGIzNgKZAWMLo7Mjb3gCl3eklyTrfuNyWGIurG0zL95FV6XSJ5KnTfacFiM9hkb+5TTTXS/b7lj0ggBMlA==" saltValue="UWoqYHE5JJ5xeyvHt3kO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VSkfJzrGrBgSxN2hspahSw26FWQyBSgcdVC/vzKNhf26BcTd2kF5FD+tNhsyk/NvQz07Hj3yUo8oFEfYfiDmUQ==" saltValue="H0eTvNL6VnXJdvJDRTPek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34sjoi/eYbvzXpY+7R73BvJxmsUryG5myOqB+pCQMgN/a9Bfizw3dzH8DjXIHSgZSAZGQNP4Xkj2B0JNKEwxUg==" saltValue="dDrnxtqNzQJm92AdL1ijl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20.79</v>
      </c>
      <c r="G47" s="12">
        <v>19.16</v>
      </c>
      <c r="H47" s="12">
        <v>20.96</v>
      </c>
      <c r="I47" s="12">
        <v>22.81</v>
      </c>
      <c r="J47" s="13">
        <v>23.72</v>
      </c>
    </row>
    <row r="48" spans="2:10" ht="57.75" customHeight="1" x14ac:dyDescent="0.15">
      <c r="B48" s="14"/>
      <c r="C48" s="1128" t="s">
        <v>4</v>
      </c>
      <c r="D48" s="1128"/>
      <c r="E48" s="1129"/>
      <c r="F48" s="15">
        <v>5.05</v>
      </c>
      <c r="G48" s="16">
        <v>3.49</v>
      </c>
      <c r="H48" s="16">
        <v>5.62</v>
      </c>
      <c r="I48" s="16">
        <v>3.66</v>
      </c>
      <c r="J48" s="17">
        <v>3.77</v>
      </c>
    </row>
    <row r="49" spans="2:10" ht="57.75" customHeight="1" thickBot="1" x14ac:dyDescent="0.2">
      <c r="B49" s="18"/>
      <c r="C49" s="1130" t="s">
        <v>5</v>
      </c>
      <c r="D49" s="1130"/>
      <c r="E49" s="1131"/>
      <c r="F49" s="19">
        <v>1.63</v>
      </c>
      <c r="G49" s="20" t="s">
        <v>528</v>
      </c>
      <c r="H49" s="20">
        <v>4</v>
      </c>
      <c r="I49" s="20">
        <v>0.27</v>
      </c>
      <c r="J49" s="21">
        <v>2.08</v>
      </c>
    </row>
    <row r="50" spans="2:10" x14ac:dyDescent="0.15"/>
  </sheetData>
  <sheetProtection algorithmName="SHA-512" hashValue="gCp4dKUSqm+FBoDrx7r7Q8oOx2DALEc/01SqlBgTk0ZMfyoaqWpPHgLJprTYUEPzW6x7C7cuoxrtL8k6y7WSKw==" saltValue="3NRQobZH6Njq+F8mkgtl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松田佳苗</cp:lastModifiedBy>
  <cp:lastPrinted>2026-03-13T02:22:59Z</cp:lastPrinted>
  <dcterms:created xsi:type="dcterms:W3CDTF">2026-02-23T09:07:51Z</dcterms:created>
  <dcterms:modified xsi:type="dcterms:W3CDTF">2026-04-02T05:12:40Z</dcterms:modified>
  <cp:category/>
</cp:coreProperties>
</file>