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46"/>
  <workbookPr/>
  <mc:AlternateContent xmlns:mc="http://schemas.openxmlformats.org/markup-compatibility/2006">
    <mc:Choice Requires="x15">
      <x15ac:absPath xmlns:x15ac="http://schemas.microsoft.com/office/spreadsheetml/2010/11/ac" url="\\Flsv01\総務部\財政課\財政課\共有\財政公表\財政状況資料集\R06\03_県修正依頼（第１回）\0401\"/>
    </mc:Choice>
  </mc:AlternateContent>
  <xr:revisionPtr revIDLastSave="0" documentId="13_ncr:1_{2730A05E-8D88-498D-B1EB-DFD3644F24D5}" xr6:coauthVersionLast="36" xr6:coauthVersionMax="47" xr10:uidLastSave="{00000000-0000-0000-0000-000000000000}"/>
  <bookViews>
    <workbookView xWindow="-120" yWindow="-120" windowWidth="20736" windowHeight="11160" tabRatio="8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4"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BE35" i="10"/>
  <c r="AM35" i="10"/>
  <c r="BE34" i="10"/>
  <c r="C34" i="10"/>
  <c r="C35" i="10" s="1"/>
  <c r="C36"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AM34" i="10" l="1"/>
  <c r="BW34" i="10"/>
  <c r="BW35" i="10" s="1"/>
  <c r="BW36" i="10" s="1"/>
  <c r="BW37" i="10" s="1"/>
  <c r="BW38" i="10" s="1"/>
  <c r="BW39" i="10" s="1"/>
  <c r="BW40" i="10" s="1"/>
  <c r="BW41" i="10" s="1"/>
  <c r="BW42" i="10" s="1"/>
  <c r="BW43" i="10" s="1"/>
  <c r="CO34" i="10" l="1"/>
  <c r="CO35" i="10" s="1"/>
</calcChain>
</file>

<file path=xl/sharedStrings.xml><?xml version="1.0" encoding="utf-8"?>
<sst xmlns="http://schemas.openxmlformats.org/spreadsheetml/2006/main" count="1109" uniqueCount="567">
  <si>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</si>
  <si>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</si>
  <si>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</si>
  <si>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</si>
  <si>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</si>
  <si>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</si>
  <si>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</si>
  <si>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</si>
  <si>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</si>
  <si>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</si>
  <si>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</si>
  <si>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</si>
  <si>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</si>
  <si>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</si>
  <si>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</si>
  <si>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</si>
  <si>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</si>
  <si>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</si>
  <si>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</si>
  <si>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</si>
  <si>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</si>
  <si>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</si>
  <si>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</si>
  <si>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</si>
  <si>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</si>
  <si>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</si>
  <si>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</si>
  <si>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</si>
  <si>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</si>
  <si>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</si>
  <si>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</si>
  <si>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</si>
  <si>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</si>
  <si>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</si>
  <si>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</si>
  <si>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</si>
  <si>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</si>
  <si>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</si>
  <si>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</si>
  <si>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</si>
  <si>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</si>
  <si>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</si>
  <si>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</si>
  <si>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</si>
  <si>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</si>
  <si>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</si>
  <si>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</si>
  <si>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</si>
  <si>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</si>
  <si>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</si>
  <si>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</si>
  <si>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</si>
  <si>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</si>
  <si>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</si>
  <si>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</si>
  <si>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</si>
  <si>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</si>
  <si>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</si>
  <si>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</si>
  <si>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</si>
  <si>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</si>
  <si>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</si>
  <si>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</si>
  <si>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</si>
  <si>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</si>
  <si>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</si>
  <si>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</si>
  <si>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</si>
  <si>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</si>
  <si>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</si>
  <si>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</si>
  <si>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</si>
  <si>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</si>
  <si>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</si>
  <si>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</si>
  <si>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</si>
  <si>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</si>
  <si>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</si>
  <si>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</si>
  <si>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</si>
  <si>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</si>
  <si>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Ⅰ－３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</si>
  <si>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</si>
  <si>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</si>
  <si>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</si>
  <si>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</si>
  <si>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</si>
  <si>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</si>
  <si>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</si>
  <si>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</si>
  <si>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</si>
  <si>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</si>
  <si>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</si>
  <si>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</si>
  <si>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田川市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</si>
  <si>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</si>
  <si>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</si>
  <si>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</si>
  <si>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</si>
  <si>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</si>
  <si>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</si>
  <si>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</si>
  <si>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</si>
  <si>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</si>
  <si>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</si>
  <si>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</si>
  <si>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</si>
  <si>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</si>
  <si>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</si>
  <si>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</si>
  <si>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</si>
  <si>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</si>
  <si>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</si>
  <si>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</si>
  <si>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</si>
  <si>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</si>
  <si>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</si>
  <si>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</si>
  <si>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</si>
  <si>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</si>
  <si>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</si>
  <si>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</si>
  <si>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</si>
  <si>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</si>
  <si>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</si>
  <si>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</si>
  <si>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</si>
  <si>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</si>
  <si>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</si>
  <si>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</si>
  <si>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</si>
  <si>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</si>
  <si>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</si>
  <si>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</si>
  <si>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</si>
  <si>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</si>
  <si>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</si>
  <si>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</si>
  <si>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</si>
  <si>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</si>
  <si>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</si>
  <si>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</si>
  <si>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5"/>
  </si>
  <si>
    <t>うち日本人(％)</t>
    <phoneticPr fontId="5"/>
  </si>
  <si>
    <t>-1.7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</si>
  <si>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</si>
  <si>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</si>
  <si>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</si>
  <si>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</si>
  <si>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</si>
  <si>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</si>
  <si>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</si>
  <si>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</si>
  <si>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</si>
  <si>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</si>
  <si>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</si>
  <si>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</si>
  <si>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</si>
  <si>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</si>
  <si>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</si>
  <si>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</si>
  <si>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</si>
  <si>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</si>
  <si>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</si>
  <si>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</si>
  <si>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</si>
  <si>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</si>
  <si>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</si>
  <si>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</si>
  <si>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</si>
  <si>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</si>
  <si>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</si>
  <si>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</si>
  <si>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</si>
  <si>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</si>
  <si>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</si>
  <si>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</si>
  <si>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</si>
  <si>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</si>
  <si>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</si>
  <si>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</si>
  <si>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</si>
  <si>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</si>
  <si>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</si>
  <si>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</si>
  <si>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</si>
  <si>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</si>
  <si>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</si>
  <si>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</si>
  <si>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</si>
  <si>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</si>
  <si>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</si>
  <si>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</si>
  <si>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</si>
  <si>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</si>
  <si>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</si>
  <si>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</si>
  <si>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</si>
  <si>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</si>
  <si>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</si>
  <si>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</si>
  <si>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</si>
  <si>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</si>
  <si>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福岡県田川市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</si>
  <si>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</si>
  <si>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</si>
  <si>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</si>
  <si>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</si>
  <si>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</si>
  <si>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</si>
  <si>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</si>
  <si>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</si>
  <si>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</si>
  <si>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</si>
  <si>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</si>
  <si>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</si>
  <si>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</si>
  <si>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</si>
  <si>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</si>
  <si>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</si>
  <si>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</si>
  <si>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</si>
  <si>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</si>
  <si>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</si>
  <si>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</si>
  <si>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</si>
  <si>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</si>
  <si>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</si>
  <si>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</si>
  <si>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</si>
  <si>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</si>
  <si>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</si>
  <si>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</si>
  <si>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</si>
  <si>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</si>
  <si>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</si>
  <si>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</si>
  <si>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</si>
  <si>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</si>
  <si>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</si>
  <si>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</si>
  <si>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</si>
  <si>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</si>
  <si>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</si>
  <si>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</si>
  <si>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</si>
  <si>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</si>
  <si>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</si>
  <si>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</si>
  <si>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</si>
  <si>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</si>
  <si>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</si>
  <si>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</si>
  <si>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</si>
  <si>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</si>
  <si>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</si>
  <si>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</si>
  <si>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</si>
  <si>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</si>
  <si>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</si>
  <si>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</si>
  <si>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</si>
  <si>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</si>
  <si>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</si>
  <si>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</si>
  <si>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</si>
  <si>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</si>
  <si>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</si>
  <si>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</si>
  <si>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</si>
  <si>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</si>
  <si>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</si>
  <si>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</si>
  <si>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</si>
  <si>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</si>
  <si>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</si>
  <si>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</si>
  <si>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</si>
  <si>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</si>
  <si>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</si>
  <si>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</si>
  <si>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</si>
  <si>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</si>
  <si>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</si>
  <si>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</si>
  <si>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</si>
  <si>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</si>
  <si>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</si>
  <si>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</si>
  <si>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</si>
  <si>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</si>
  <si>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</si>
  <si>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</si>
  <si>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</si>
  <si>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</si>
  <si>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</si>
  <si>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</si>
  <si>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</si>
  <si>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</si>
  <si>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</si>
  <si>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</si>
  <si>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</si>
  <si>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</si>
  <si>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</si>
  <si>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</si>
  <si>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</si>
  <si>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</si>
  <si>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</si>
  <si>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</si>
  <si>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</si>
  <si>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</si>
  <si>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</si>
  <si>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</si>
  <si>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</si>
  <si>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</si>
  <si>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</si>
  <si>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</si>
  <si>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</si>
  <si>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</si>
  <si>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</si>
  <si>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</si>
  <si>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</si>
  <si>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</si>
  <si>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</si>
  <si>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</si>
  <si>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</si>
  <si>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</si>
  <si>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</si>
  <si>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</si>
  <si>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</si>
  <si>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</si>
  <si>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</si>
  <si>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</si>
  <si>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</si>
  <si>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</si>
  <si>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</si>
  <si>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</si>
  <si>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</si>
  <si>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</si>
  <si>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</si>
  <si>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</si>
  <si>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</si>
  <si>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</si>
  <si>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</si>
  <si>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</si>
  <si>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</si>
  <si>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</si>
  <si>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</si>
  <si>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</si>
  <si>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</si>
  <si>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</si>
  <si>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</si>
  <si>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</si>
  <si>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</si>
  <si>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福岡県田川市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</si>
  <si>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</si>
  <si>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</si>
  <si>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</si>
  <si>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</si>
  <si>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</si>
  <si>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</si>
  <si>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</si>
  <si>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</si>
  <si>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</si>
  <si>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</si>
  <si>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</si>
  <si>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</si>
  <si>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</si>
  <si>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</si>
  <si>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</si>
  <si>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</si>
  <si>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</si>
  <si>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</si>
  <si>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</si>
  <si>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</si>
  <si>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急患医療特別会計</t>
    <phoneticPr fontId="5"/>
  </si>
  <si>
    <t>田川市等三線沿線地域交通体系整備事業基金特別会計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</si>
  <si>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</si>
  <si>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</si>
  <si>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</si>
  <si>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</si>
  <si>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</si>
  <si>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</si>
  <si>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</si>
  <si>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</si>
  <si>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</si>
  <si>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</si>
  <si>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</si>
  <si>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</si>
  <si>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</si>
  <si>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</si>
  <si>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</si>
  <si>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病院事業会計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</si>
  <si>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</si>
  <si>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</si>
  <si>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</si>
  <si>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</si>
  <si>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</si>
  <si>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</si>
  <si>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</si>
  <si>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</si>
  <si>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</si>
  <si>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</si>
  <si>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</si>
  <si>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</si>
  <si>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</si>
  <si>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</si>
  <si>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</si>
  <si>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</si>
  <si>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</si>
  <si>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</si>
  <si>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</si>
  <si>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</si>
  <si>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</si>
  <si>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</si>
  <si>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</si>
  <si>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</si>
  <si>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</si>
  <si>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</si>
  <si>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</si>
  <si>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</si>
  <si>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</si>
  <si>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</si>
  <si>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</si>
  <si>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</si>
  <si>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</si>
  <si>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</si>
  <si>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</si>
  <si>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</si>
  <si>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</si>
  <si>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</si>
  <si>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</si>
  <si>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</si>
  <si>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</si>
  <si>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</si>
  <si>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</si>
  <si>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</si>
  <si>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</si>
  <si>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</si>
  <si>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</si>
  <si>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</si>
  <si>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</si>
  <si>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</si>
  <si>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</si>
  <si>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</si>
  <si>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</si>
  <si>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</si>
  <si>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</si>
  <si>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</si>
  <si>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</si>
  <si>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</si>
  <si>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</si>
  <si>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</si>
  <si>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</si>
  <si>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</si>
  <si>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</si>
  <si>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</si>
  <si>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</si>
  <si>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</si>
  <si>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</si>
  <si>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</si>
  <si>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</si>
  <si>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</si>
  <si>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</si>
  <si>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</si>
  <si>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</si>
  <si>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</si>
  <si>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</si>
  <si>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</si>
  <si>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</si>
  <si>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</si>
  <si>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</si>
  <si>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</si>
  <si>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</si>
  <si>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</si>
  <si>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</si>
  <si>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</si>
  <si>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</si>
  <si>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</si>
  <si>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</si>
  <si>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</si>
  <si>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</si>
  <si>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</si>
  <si>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</si>
  <si>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</si>
  <si>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</si>
  <si>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</si>
  <si>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</si>
  <si>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</si>
  <si>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</si>
  <si>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</si>
  <si>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</si>
  <si>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</si>
  <si>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</si>
  <si>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</si>
  <si>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</si>
  <si>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</si>
  <si>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</si>
  <si>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</si>
  <si>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</si>
  <si>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</si>
  <si>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</si>
  <si>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</si>
  <si>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</si>
  <si>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</si>
  <si>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</si>
  <si>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</si>
  <si>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</si>
  <si>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</si>
  <si>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</si>
  <si>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</si>
  <si>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</si>
  <si>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</si>
  <si>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</si>
  <si>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</si>
  <si>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</si>
  <si>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</si>
  <si>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</si>
  <si>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</si>
  <si>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</si>
  <si>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</si>
  <si>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</si>
  <si>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</si>
  <si>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</si>
  <si>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</si>
  <si>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</si>
  <si>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</si>
  <si>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</si>
  <si>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</si>
  <si>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4.90</t>
  </si>
  <si>
    <t>▲ 5.64</t>
  </si>
  <si>
    <t>▲ 1.04</t>
  </si>
  <si>
    <t>▲ 2.14</t>
  </si>
  <si>
    <t>病院事業会計</t>
  </si>
  <si>
    <t>一般会計</t>
  </si>
  <si>
    <t>急患医療特別会計</t>
  </si>
  <si>
    <t>後期高齢者医療特別会計</t>
  </si>
  <si>
    <t>国民健康保険特別会計</t>
  </si>
  <si>
    <t>田川市等三線沿線地域交通体系整備事業基金特別会計</t>
  </si>
  <si>
    <t>その他会計（赤字）</t>
  </si>
  <si>
    <t>その他会計（黒字）</t>
  </si>
  <si>
    <t>R02</t>
    <phoneticPr fontId="5"/>
  </si>
  <si>
    <t>R03</t>
    <phoneticPr fontId="5"/>
  </si>
  <si>
    <t>R04</t>
    <phoneticPr fontId="5"/>
  </si>
  <si>
    <t>R05</t>
    <phoneticPr fontId="5"/>
  </si>
  <si>
    <t>R06</t>
    <phoneticPr fontId="5"/>
  </si>
  <si>
    <t>田川広域水道企業団（水道事業会計）</t>
  </si>
  <si>
    <t>福岡県田川地区消防組合（一般会計）</t>
  </si>
  <si>
    <t>田川地区斎場組合（一般会計）</t>
  </si>
  <si>
    <t>田川地区清掃施設組合（一般会計）</t>
  </si>
  <si>
    <t>田川郡東部環境衛生施設組合（一般会計）</t>
  </si>
  <si>
    <t>福岡県介護保険広域連合（一般会計）</t>
  </si>
  <si>
    <t>福岡県介護保険広域連合（介護保険事業特別会計）</t>
  </si>
  <si>
    <t>福岡県後期高齢者医療広域連合（一般会計）</t>
  </si>
  <si>
    <t>福岡県後期高齢者医療広域連合（後期高齢者医療特別会計）</t>
  </si>
  <si>
    <t>福岡県自治振興組合（一般会計）</t>
  </si>
  <si>
    <t>福岡県自治振興組合（公文書館事業特別会計）</t>
  </si>
  <si>
    <t>田川地区広域環境衛生施設組合（一般会計）</t>
    <rPh sb="0" eb="4">
      <t>タガワチク</t>
    </rPh>
    <rPh sb="4" eb="6">
      <t>コウイキ</t>
    </rPh>
    <rPh sb="6" eb="8">
      <t>カンキョウ</t>
    </rPh>
    <rPh sb="8" eb="10">
      <t>エイセイ</t>
    </rPh>
    <rPh sb="10" eb="12">
      <t>シセツ</t>
    </rPh>
    <rPh sb="12" eb="14">
      <t>クミアイ</t>
    </rPh>
    <rPh sb="15" eb="19">
      <t>イッパンカイケイ</t>
    </rPh>
    <phoneticPr fontId="10"/>
  </si>
  <si>
    <t>田川市住宅管理公社</t>
  </si>
  <si>
    <t>Ｃｏｃｏテラスたがわ</t>
  </si>
  <si>
    <t>特定農業施設管理基金</t>
    <rPh sb="0" eb="6">
      <t>トクテイノウギョウシセツ</t>
    </rPh>
    <rPh sb="6" eb="8">
      <t>カンリ</t>
    </rPh>
    <rPh sb="8" eb="10">
      <t>キキン</t>
    </rPh>
    <phoneticPr fontId="5"/>
  </si>
  <si>
    <t>浄化槽整備基金</t>
    <rPh sb="0" eb="3">
      <t>ジョウカソウ</t>
    </rPh>
    <rPh sb="3" eb="7">
      <t>セイビキキン</t>
    </rPh>
    <phoneticPr fontId="2"/>
  </si>
  <si>
    <t>庁舎整備基金</t>
    <rPh sb="0" eb="6">
      <t>チョウシャセイビキキン</t>
    </rPh>
    <phoneticPr fontId="2"/>
  </si>
  <si>
    <t>ふるさと寄附活用基金</t>
    <rPh sb="4" eb="6">
      <t>キフ</t>
    </rPh>
    <rPh sb="6" eb="8">
      <t>カツヨウ</t>
    </rPh>
    <rPh sb="8" eb="10">
      <t>キキン</t>
    </rPh>
    <phoneticPr fontId="2"/>
  </si>
  <si>
    <t>高齢者等保健福祉基金</t>
    <rPh sb="0" eb="4">
      <t>コウレイシャトウ</t>
    </rPh>
    <rPh sb="4" eb="10">
      <t>ホケンフクシキキン</t>
    </rPh>
    <phoneticPr fontId="2"/>
  </si>
  <si>
    <t>-</t>
    <phoneticPr fontId="2"/>
  </si>
  <si>
    <t>法適用企業</t>
    <rPh sb="0" eb="3">
      <t>ホウテキヨウ</t>
    </rPh>
    <rPh sb="3" eb="5">
      <t>キギョウ</t>
    </rPh>
    <phoneticPr fontId="3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</si>
</sst>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明朝"/>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84962</c:v>
                </c:pt>
                <c:pt idx="1">
                  <c:v>71279</c:v>
                </c:pt>
                <c:pt idx="2">
                  <c:v>74994</c:v>
                </c:pt>
                <c:pt idx="3">
                  <c:v>71849</c:v>
                </c:pt>
                <c:pt idx="4">
                  <c:v>82962</c:v>
                </c:pt>
              </c:numCache>
            </c:numRef>
          </c:val>
          <c:smooth val="0"/>
          <c:extLst>
            <c:ext xmlns:c16="http://schemas.microsoft.com/office/drawing/2014/chart" uri="{C3380CC4-5D6E-409C-BE32-E72D297353CC}">
              <c16:uniqueId val="{00000000-9788-4FBD-9FBD-C88F39359F0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70912</c:v>
                </c:pt>
                <c:pt idx="1">
                  <c:v>126560</c:v>
                </c:pt>
                <c:pt idx="2">
                  <c:v>147070</c:v>
                </c:pt>
                <c:pt idx="3">
                  <c:v>76936</c:v>
                </c:pt>
                <c:pt idx="4">
                  <c:v>87843</c:v>
                </c:pt>
              </c:numCache>
            </c:numRef>
          </c:val>
          <c:smooth val="0"/>
          <c:extLst>
            <c:ext xmlns:c16="http://schemas.microsoft.com/office/drawing/2014/chart" uri="{C3380CC4-5D6E-409C-BE32-E72D297353CC}">
              <c16:uniqueId val="{00000001-9788-4FBD-9FBD-C88F39359F0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3.09</c:v>
                </c:pt>
                <c:pt idx="1">
                  <c:v>7.33</c:v>
                </c:pt>
                <c:pt idx="2">
                  <c:v>3.27</c:v>
                </c:pt>
                <c:pt idx="3">
                  <c:v>2.92</c:v>
                </c:pt>
                <c:pt idx="4">
                  <c:v>2.13</c:v>
                </c:pt>
              </c:numCache>
            </c:numRef>
          </c:val>
          <c:extLst>
            <c:ext xmlns:c16="http://schemas.microsoft.com/office/drawing/2014/chart" uri="{C3380CC4-5D6E-409C-BE32-E72D297353CC}">
              <c16:uniqueId val="{00000000-D793-48CA-8874-187A2083B0B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16.91</c:v>
                </c:pt>
                <c:pt idx="1">
                  <c:v>18.27</c:v>
                </c:pt>
                <c:pt idx="2">
                  <c:v>20.75</c:v>
                </c:pt>
                <c:pt idx="3">
                  <c:v>21.54</c:v>
                </c:pt>
                <c:pt idx="4">
                  <c:v>21.04</c:v>
                </c:pt>
              </c:numCache>
            </c:numRef>
          </c:val>
          <c:extLst>
            <c:ext xmlns:c16="http://schemas.microsoft.com/office/drawing/2014/chart" uri="{C3380CC4-5D6E-409C-BE32-E72D297353CC}">
              <c16:uniqueId val="{00000001-D793-48CA-8874-187A2083B0B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-4.9000000000000004</c:v>
                </c:pt>
                <c:pt idx="1">
                  <c:v>4.32</c:v>
                </c:pt>
                <c:pt idx="2">
                  <c:v>-5.64</c:v>
                </c:pt>
                <c:pt idx="3">
                  <c:v>-1.04</c:v>
                </c:pt>
                <c:pt idx="4">
                  <c:v>-2.14</c:v>
                </c:pt>
              </c:numCache>
            </c:numRef>
          </c:val>
          <c:smooth val="0"/>
          <c:extLst>
            <c:ext xmlns:c16="http://schemas.microsoft.com/office/drawing/2014/chart" uri="{C3380CC4-5D6E-409C-BE32-E72D297353CC}">
              <c16:uniqueId val="{00000002-D793-48CA-8874-187A2083B0B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0.12</c:v>
                </c:pt>
                <c:pt idx="2">
                  <c:v>#N/A</c:v>
                </c:pt>
                <c:pt idx="3">
                  <c:v>0.17</c:v>
                </c:pt>
                <c:pt idx="4">
                  <c:v>#N/A</c:v>
                </c:pt>
                <c:pt idx="5">
                  <c:v>0.2</c:v>
                </c:pt>
                <c:pt idx="6">
                  <c:v>0</c:v>
                </c:pt>
                <c:pt idx="7">
                  <c:v>0</c:v>
                </c:pt>
                <c:pt idx="8">
                  <c:v>0</c:v>
                </c:pt>
                <c:pt idx="9">
                  <c:v>0</c:v>
                </c:pt>
              </c:numCache>
            </c:numRef>
          </c:val>
          <c:extLst>
            <c:ext xmlns:c16="http://schemas.microsoft.com/office/drawing/2014/chart" uri="{C3380CC4-5D6E-409C-BE32-E72D297353CC}">
              <c16:uniqueId val="{00000000-ABE5-4CBA-BE07-7833BB160BA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BE5-4CBA-BE07-7833BB160BA0}"/>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BE5-4CBA-BE07-7833BB160BA0}"/>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ABE5-4CBA-BE07-7833BB160BA0}"/>
            </c:ext>
          </c:extLst>
        </c:ser>
        <c:ser>
          <c:idx val="4"/>
          <c:order val="4"/>
          <c:tx>
            <c:strRef>
              <c:f>データシート!$A$31</c:f>
              <c:strCache>
                <c:ptCount val="1"/>
                <c:pt idx="0">
                  <c:v>田川市等三線沿線地域交通体系整備事業基金特別会計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0.21</c:v>
                </c:pt>
                <c:pt idx="2">
                  <c:v>#N/A</c:v>
                </c:pt>
                <c:pt idx="3">
                  <c:v>0</c:v>
                </c:pt>
                <c:pt idx="4">
                  <c:v>#N/A</c:v>
                </c:pt>
                <c:pt idx="5">
                  <c:v>0.17</c:v>
                </c:pt>
                <c:pt idx="6">
                  <c:v>#N/A</c:v>
                </c:pt>
                <c:pt idx="7">
                  <c:v>0</c:v>
                </c:pt>
                <c:pt idx="8">
                  <c:v>#N/A</c:v>
                </c:pt>
                <c:pt idx="9">
                  <c:v>0</c:v>
                </c:pt>
              </c:numCache>
            </c:numRef>
          </c:val>
          <c:extLst>
            <c:ext xmlns:c16="http://schemas.microsoft.com/office/drawing/2014/chart" uri="{C3380CC4-5D6E-409C-BE32-E72D297353CC}">
              <c16:uniqueId val="{00000004-ABE5-4CBA-BE07-7833BB160BA0}"/>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2.62</c:v>
                </c:pt>
                <c:pt idx="2">
                  <c:v>#N/A</c:v>
                </c:pt>
                <c:pt idx="3">
                  <c:v>2.13</c:v>
                </c:pt>
                <c:pt idx="4">
                  <c:v>#N/A</c:v>
                </c:pt>
                <c:pt idx="5">
                  <c:v>0.96</c:v>
                </c:pt>
                <c:pt idx="6">
                  <c:v>#N/A</c:v>
                </c:pt>
                <c:pt idx="7">
                  <c:v>7.0000000000000007E-2</c:v>
                </c:pt>
                <c:pt idx="8">
                  <c:v>#N/A</c:v>
                </c:pt>
                <c:pt idx="9">
                  <c:v>0.08</c:v>
                </c:pt>
              </c:numCache>
            </c:numRef>
          </c:val>
          <c:extLst>
            <c:ext xmlns:c16="http://schemas.microsoft.com/office/drawing/2014/chart" uri="{C3380CC4-5D6E-409C-BE32-E72D297353CC}">
              <c16:uniqueId val="{00000005-ABE5-4CBA-BE07-7833BB160BA0}"/>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0.09</c:v>
                </c:pt>
                <c:pt idx="2">
                  <c:v>#N/A</c:v>
                </c:pt>
                <c:pt idx="3">
                  <c:v>0.08</c:v>
                </c:pt>
                <c:pt idx="4">
                  <c:v>#N/A</c:v>
                </c:pt>
                <c:pt idx="5">
                  <c:v>0.08</c:v>
                </c:pt>
                <c:pt idx="6">
                  <c:v>#N/A</c:v>
                </c:pt>
                <c:pt idx="7">
                  <c:v>0.1</c:v>
                </c:pt>
                <c:pt idx="8">
                  <c:v>#N/A</c:v>
                </c:pt>
                <c:pt idx="9">
                  <c:v>0.1</c:v>
                </c:pt>
              </c:numCache>
            </c:numRef>
          </c:val>
          <c:extLst>
            <c:ext xmlns:c16="http://schemas.microsoft.com/office/drawing/2014/chart" uri="{C3380CC4-5D6E-409C-BE32-E72D297353CC}">
              <c16:uniqueId val="{00000006-ABE5-4CBA-BE07-7833BB160BA0}"/>
            </c:ext>
          </c:extLst>
        </c:ser>
        <c:ser>
          <c:idx val="7"/>
          <c:order val="7"/>
          <c:tx>
            <c:strRef>
              <c:f>データシート!$A$34</c:f>
              <c:strCache>
                <c:ptCount val="1"/>
                <c:pt idx="0">
                  <c:v>急患医療特別会計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0.05</c:v>
                </c:pt>
                <c:pt idx="2">
                  <c:v>#N/A</c:v>
                </c:pt>
                <c:pt idx="3">
                  <c:v>0</c:v>
                </c:pt>
                <c:pt idx="4">
                  <c:v>#N/A</c:v>
                </c:pt>
                <c:pt idx="5">
                  <c:v>0</c:v>
                </c:pt>
                <c:pt idx="6">
                  <c:v>#N/A</c:v>
                </c:pt>
                <c:pt idx="7">
                  <c:v>0.24</c:v>
                </c:pt>
                <c:pt idx="8">
                  <c:v>#N/A</c:v>
                </c:pt>
                <c:pt idx="9">
                  <c:v>0.16</c:v>
                </c:pt>
              </c:numCache>
            </c:numRef>
          </c:val>
          <c:extLst>
            <c:ext xmlns:c16="http://schemas.microsoft.com/office/drawing/2014/chart" uri="{C3380CC4-5D6E-409C-BE32-E72D297353CC}">
              <c16:uniqueId val="{00000007-ABE5-4CBA-BE07-7833BB160BA0}"/>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2.69</c:v>
                </c:pt>
                <c:pt idx="2">
                  <c:v>#N/A</c:v>
                </c:pt>
                <c:pt idx="3">
                  <c:v>7.15</c:v>
                </c:pt>
                <c:pt idx="4">
                  <c:v>#N/A</c:v>
                </c:pt>
                <c:pt idx="5">
                  <c:v>2.89</c:v>
                </c:pt>
                <c:pt idx="6">
                  <c:v>#N/A</c:v>
                </c:pt>
                <c:pt idx="7">
                  <c:v>2.67</c:v>
                </c:pt>
                <c:pt idx="8">
                  <c:v>#N/A</c:v>
                </c:pt>
                <c:pt idx="9">
                  <c:v>1.97</c:v>
                </c:pt>
              </c:numCache>
            </c:numRef>
          </c:val>
          <c:extLst>
            <c:ext xmlns:c16="http://schemas.microsoft.com/office/drawing/2014/chart" uri="{C3380CC4-5D6E-409C-BE32-E72D297353CC}">
              <c16:uniqueId val="{00000008-ABE5-4CBA-BE07-7833BB160BA0}"/>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9.19</c:v>
                </c:pt>
                <c:pt idx="2">
                  <c:v>#N/A</c:v>
                </c:pt>
                <c:pt idx="3">
                  <c:v>13.73</c:v>
                </c:pt>
                <c:pt idx="4">
                  <c:v>#N/A</c:v>
                </c:pt>
                <c:pt idx="5">
                  <c:v>16.23</c:v>
                </c:pt>
                <c:pt idx="6">
                  <c:v>#N/A</c:v>
                </c:pt>
                <c:pt idx="7">
                  <c:v>13</c:v>
                </c:pt>
                <c:pt idx="8">
                  <c:v>#N/A</c:v>
                </c:pt>
                <c:pt idx="9">
                  <c:v>8.25</c:v>
                </c:pt>
              </c:numCache>
            </c:numRef>
          </c:val>
          <c:extLst>
            <c:ext xmlns:c16="http://schemas.microsoft.com/office/drawing/2014/chart" uri="{C3380CC4-5D6E-409C-BE32-E72D297353CC}">
              <c16:uniqueId val="{00000009-ABE5-4CBA-BE07-7833BB160BA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2312</c:v>
                </c:pt>
                <c:pt idx="5">
                  <c:v>2285</c:v>
                </c:pt>
                <c:pt idx="8">
                  <c:v>2322</c:v>
                </c:pt>
                <c:pt idx="11">
                  <c:v>2338</c:v>
                </c:pt>
                <c:pt idx="14">
                  <c:v>2429</c:v>
                </c:pt>
              </c:numCache>
            </c:numRef>
          </c:val>
          <c:extLst>
            <c:ext xmlns:c16="http://schemas.microsoft.com/office/drawing/2014/chart" uri="{C3380CC4-5D6E-409C-BE32-E72D297353CC}">
              <c16:uniqueId val="{00000000-FF0F-47A0-9AC2-63AA943F59D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F0F-47A0-9AC2-63AA943F59D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42</c:v>
                </c:pt>
                <c:pt idx="3">
                  <c:v>42</c:v>
                </c:pt>
                <c:pt idx="6">
                  <c:v>41</c:v>
                </c:pt>
                <c:pt idx="9">
                  <c:v>0</c:v>
                </c:pt>
                <c:pt idx="12">
                  <c:v>0</c:v>
                </c:pt>
              </c:numCache>
            </c:numRef>
          </c:val>
          <c:extLst>
            <c:ext xmlns:c16="http://schemas.microsoft.com/office/drawing/2014/chart" uri="{C3380CC4-5D6E-409C-BE32-E72D297353CC}">
              <c16:uniqueId val="{00000002-FF0F-47A0-9AC2-63AA943F59D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186</c:v>
                </c:pt>
                <c:pt idx="3">
                  <c:v>184</c:v>
                </c:pt>
                <c:pt idx="6">
                  <c:v>202</c:v>
                </c:pt>
                <c:pt idx="9">
                  <c:v>103</c:v>
                </c:pt>
                <c:pt idx="12">
                  <c:v>51</c:v>
                </c:pt>
              </c:numCache>
            </c:numRef>
          </c:val>
          <c:extLst>
            <c:ext xmlns:c16="http://schemas.microsoft.com/office/drawing/2014/chart" uri="{C3380CC4-5D6E-409C-BE32-E72D297353CC}">
              <c16:uniqueId val="{00000003-FF0F-47A0-9AC2-63AA943F59D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501</c:v>
                </c:pt>
                <c:pt idx="3">
                  <c:v>520</c:v>
                </c:pt>
                <c:pt idx="6">
                  <c:v>525</c:v>
                </c:pt>
                <c:pt idx="9">
                  <c:v>536</c:v>
                </c:pt>
                <c:pt idx="12">
                  <c:v>597</c:v>
                </c:pt>
              </c:numCache>
            </c:numRef>
          </c:val>
          <c:extLst>
            <c:ext xmlns:c16="http://schemas.microsoft.com/office/drawing/2014/chart" uri="{C3380CC4-5D6E-409C-BE32-E72D297353CC}">
              <c16:uniqueId val="{00000004-FF0F-47A0-9AC2-63AA943F59D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F0F-47A0-9AC2-63AA943F59D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F0F-47A0-9AC2-63AA943F59D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2508</c:v>
                </c:pt>
                <c:pt idx="3">
                  <c:v>2457</c:v>
                </c:pt>
                <c:pt idx="6">
                  <c:v>2651</c:v>
                </c:pt>
                <c:pt idx="9">
                  <c:v>2699</c:v>
                </c:pt>
                <c:pt idx="12">
                  <c:v>2689</c:v>
                </c:pt>
              </c:numCache>
            </c:numRef>
          </c:val>
          <c:extLst>
            <c:ext xmlns:c16="http://schemas.microsoft.com/office/drawing/2014/chart" uri="{C3380CC4-5D6E-409C-BE32-E72D297353CC}">
              <c16:uniqueId val="{00000007-FF0F-47A0-9AC2-63AA943F59D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925</c:v>
                </c:pt>
                <c:pt idx="2">
                  <c:v>#N/A</c:v>
                </c:pt>
                <c:pt idx="3">
                  <c:v>#N/A</c:v>
                </c:pt>
                <c:pt idx="4">
                  <c:v>918</c:v>
                </c:pt>
                <c:pt idx="5">
                  <c:v>#N/A</c:v>
                </c:pt>
                <c:pt idx="6">
                  <c:v>#N/A</c:v>
                </c:pt>
                <c:pt idx="7">
                  <c:v>1097</c:v>
                </c:pt>
                <c:pt idx="8">
                  <c:v>#N/A</c:v>
                </c:pt>
                <c:pt idx="9">
                  <c:v>#N/A</c:v>
                </c:pt>
                <c:pt idx="10">
                  <c:v>1000</c:v>
                </c:pt>
                <c:pt idx="11">
                  <c:v>#N/A</c:v>
                </c:pt>
                <c:pt idx="12">
                  <c:v>#N/A</c:v>
                </c:pt>
                <c:pt idx="13">
                  <c:v>908</c:v>
                </c:pt>
                <c:pt idx="14">
                  <c:v>#N/A</c:v>
                </c:pt>
              </c:numCache>
            </c:numRef>
          </c:val>
          <c:smooth val="0"/>
          <c:extLst>
            <c:ext xmlns:c16="http://schemas.microsoft.com/office/drawing/2014/chart" uri="{C3380CC4-5D6E-409C-BE32-E72D297353CC}">
              <c16:uniqueId val="{00000008-FF0F-47A0-9AC2-63AA943F59D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17594</c:v>
                </c:pt>
                <c:pt idx="5">
                  <c:v>20835</c:v>
                </c:pt>
                <c:pt idx="8">
                  <c:v>22230</c:v>
                </c:pt>
                <c:pt idx="11">
                  <c:v>22189</c:v>
                </c:pt>
                <c:pt idx="14">
                  <c:v>22598</c:v>
                </c:pt>
              </c:numCache>
            </c:numRef>
          </c:val>
          <c:extLst>
            <c:ext xmlns:c16="http://schemas.microsoft.com/office/drawing/2014/chart" uri="{C3380CC4-5D6E-409C-BE32-E72D297353CC}">
              <c16:uniqueId val="{00000000-A90B-458F-BF03-D554A09C318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3520</c:v>
                </c:pt>
                <c:pt idx="5">
                  <c:v>3051</c:v>
                </c:pt>
                <c:pt idx="8">
                  <c:v>2653</c:v>
                </c:pt>
                <c:pt idx="11">
                  <c:v>2918</c:v>
                </c:pt>
                <c:pt idx="14">
                  <c:v>3080</c:v>
                </c:pt>
              </c:numCache>
            </c:numRef>
          </c:val>
          <c:extLst>
            <c:ext xmlns:c16="http://schemas.microsoft.com/office/drawing/2014/chart" uri="{C3380CC4-5D6E-409C-BE32-E72D297353CC}">
              <c16:uniqueId val="{00000001-A90B-458F-BF03-D554A09C318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16406</c:v>
                </c:pt>
                <c:pt idx="5">
                  <c:v>16727</c:v>
                </c:pt>
                <c:pt idx="8">
                  <c:v>17459</c:v>
                </c:pt>
                <c:pt idx="11">
                  <c:v>17250</c:v>
                </c:pt>
                <c:pt idx="14">
                  <c:v>16736</c:v>
                </c:pt>
              </c:numCache>
            </c:numRef>
          </c:val>
          <c:extLst>
            <c:ext xmlns:c16="http://schemas.microsoft.com/office/drawing/2014/chart" uri="{C3380CC4-5D6E-409C-BE32-E72D297353CC}">
              <c16:uniqueId val="{00000002-A90B-458F-BF03-D554A09C318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90B-458F-BF03-D554A09C318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90B-458F-BF03-D554A09C318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90B-458F-BF03-D554A09C318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3041</c:v>
                </c:pt>
                <c:pt idx="3">
                  <c:v>3099</c:v>
                </c:pt>
                <c:pt idx="6">
                  <c:v>3143</c:v>
                </c:pt>
                <c:pt idx="9">
                  <c:v>3348</c:v>
                </c:pt>
                <c:pt idx="12">
                  <c:v>3302</c:v>
                </c:pt>
              </c:numCache>
            </c:numRef>
          </c:val>
          <c:extLst>
            <c:ext xmlns:c16="http://schemas.microsoft.com/office/drawing/2014/chart" uri="{C3380CC4-5D6E-409C-BE32-E72D297353CC}">
              <c16:uniqueId val="{00000006-A90B-458F-BF03-D554A09C318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869</c:v>
                </c:pt>
                <c:pt idx="3">
                  <c:v>670</c:v>
                </c:pt>
                <c:pt idx="6">
                  <c:v>480</c:v>
                </c:pt>
                <c:pt idx="9">
                  <c:v>416</c:v>
                </c:pt>
                <c:pt idx="12">
                  <c:v>493</c:v>
                </c:pt>
              </c:numCache>
            </c:numRef>
          </c:val>
          <c:extLst>
            <c:ext xmlns:c16="http://schemas.microsoft.com/office/drawing/2014/chart" uri="{C3380CC4-5D6E-409C-BE32-E72D297353CC}">
              <c16:uniqueId val="{00000007-A90B-458F-BF03-D554A09C318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3202</c:v>
                </c:pt>
                <c:pt idx="3">
                  <c:v>2839</c:v>
                </c:pt>
                <c:pt idx="6">
                  <c:v>2912</c:v>
                </c:pt>
                <c:pt idx="9">
                  <c:v>2636</c:v>
                </c:pt>
                <c:pt idx="12">
                  <c:v>2136</c:v>
                </c:pt>
              </c:numCache>
            </c:numRef>
          </c:val>
          <c:extLst>
            <c:ext xmlns:c16="http://schemas.microsoft.com/office/drawing/2014/chart" uri="{C3380CC4-5D6E-409C-BE32-E72D297353CC}">
              <c16:uniqueId val="{00000008-A90B-458F-BF03-D554A09C318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205</c:v>
                </c:pt>
                <c:pt idx="3">
                  <c:v>163</c:v>
                </c:pt>
                <c:pt idx="6">
                  <c:v>0</c:v>
                </c:pt>
                <c:pt idx="9">
                  <c:v>0</c:v>
                </c:pt>
                <c:pt idx="12">
                  <c:v>0</c:v>
                </c:pt>
              </c:numCache>
            </c:numRef>
          </c:val>
          <c:extLst>
            <c:ext xmlns:c16="http://schemas.microsoft.com/office/drawing/2014/chart" uri="{C3380CC4-5D6E-409C-BE32-E72D297353CC}">
              <c16:uniqueId val="{00000009-A90B-458F-BF03-D554A09C318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25854</c:v>
                </c:pt>
                <c:pt idx="3">
                  <c:v>28696</c:v>
                </c:pt>
                <c:pt idx="6">
                  <c:v>30376</c:v>
                </c:pt>
                <c:pt idx="9">
                  <c:v>30919</c:v>
                </c:pt>
                <c:pt idx="12">
                  <c:v>31635</c:v>
                </c:pt>
              </c:numCache>
            </c:numRef>
          </c:val>
          <c:extLst>
            <c:ext xmlns:c16="http://schemas.microsoft.com/office/drawing/2014/chart" uri="{C3380CC4-5D6E-409C-BE32-E72D297353CC}">
              <c16:uniqueId val="{0000000A-A90B-458F-BF03-D554A09C318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A90B-458F-BF03-D554A09C318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2784</c:v>
                </c:pt>
                <c:pt idx="1">
                  <c:v>2934</c:v>
                </c:pt>
                <c:pt idx="2">
                  <c:v>2935</c:v>
                </c:pt>
              </c:numCache>
            </c:numRef>
          </c:val>
          <c:extLst>
            <c:ext xmlns:c16="http://schemas.microsoft.com/office/drawing/2014/chart" uri="{C3380CC4-5D6E-409C-BE32-E72D297353CC}">
              <c16:uniqueId val="{00000000-5B4A-4BDC-98A4-4C4F834EAFC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784</c:v>
                </c:pt>
                <c:pt idx="1">
                  <c:v>835</c:v>
                </c:pt>
                <c:pt idx="2">
                  <c:v>876</c:v>
                </c:pt>
              </c:numCache>
            </c:numRef>
          </c:val>
          <c:extLst>
            <c:ext xmlns:c16="http://schemas.microsoft.com/office/drawing/2014/chart" uri="{C3380CC4-5D6E-409C-BE32-E72D297353CC}">
              <c16:uniqueId val="{00000001-5B4A-4BDC-98A4-4C4F834EAFC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13485</c:v>
                </c:pt>
                <c:pt idx="1">
                  <c:v>13060</c:v>
                </c:pt>
                <c:pt idx="2">
                  <c:v>12714</c:v>
                </c:pt>
              </c:numCache>
            </c:numRef>
          </c:val>
          <c:extLst>
            <c:ext xmlns:c16="http://schemas.microsoft.com/office/drawing/2014/chart" uri="{C3380CC4-5D6E-409C-BE32-E72D297353CC}">
              <c16:uniqueId val="{00000002-5B4A-4BDC-98A4-4C4F834EAFC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福岡県田川市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普通会計の公債費は、令和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年度まで年</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億円前後を推移し、実質公債費比率も</a:t>
          </a:r>
          <a:r>
            <a:rPr kumimoji="1" lang="en-US" altLang="ja-JP" sz="1400">
              <a:latin typeface="ＭＳ ゴシック" pitchFamily="49" charset="-128"/>
              <a:ea typeface="ＭＳ ゴシック" pitchFamily="49" charset="-128"/>
            </a:rPr>
            <a:t>8.0</a:t>
          </a:r>
          <a:r>
            <a:rPr kumimoji="1" lang="ja-JP" altLang="en-US" sz="1400">
              <a:latin typeface="ＭＳ ゴシック" pitchFamily="49" charset="-128"/>
              <a:ea typeface="ＭＳ ゴシック" pitchFamily="49" charset="-128"/>
            </a:rPr>
            <a:t>％前後でほぼ横ばいが続いており、類似団体平均を下回る値となっていた。</a:t>
          </a:r>
        </a:p>
        <a:p>
          <a:r>
            <a:rPr kumimoji="1" lang="ja-JP" altLang="en-US" sz="1400">
              <a:latin typeface="ＭＳ ゴシック" pitchFamily="49" charset="-128"/>
              <a:ea typeface="ＭＳ ゴシック" pitchFamily="49" charset="-128"/>
            </a:rPr>
            <a:t>　しかしながら、令和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年度以降は、近年借り入れた過疎対策事業債の元金償還が増加し、類似団体平均を上回る値となった。</a:t>
          </a:r>
        </a:p>
        <a:p>
          <a:r>
            <a:rPr kumimoji="1" lang="ja-JP" altLang="en-US" sz="1400">
              <a:latin typeface="ＭＳ ゴシック" pitchFamily="49" charset="-128"/>
              <a:ea typeface="ＭＳ ゴシック" pitchFamily="49" charset="-128"/>
            </a:rPr>
            <a:t>　また、新中学校建設事業による過疎対策事業債の元金償還が令和７年度に本格化するほか、近年、広域化を進めている田川広域水道企業団の事業に伴う出資債が多額となっていることから、今後も公債費の増加が見込まれてい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本市では、満期一括償還地方債の借入を行っていないため、本欄は該当がない。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福岡県田川市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年度は、平成</a:t>
          </a:r>
          <a:r>
            <a:rPr kumimoji="1" lang="en-US" altLang="ja-JP" sz="1400">
              <a:latin typeface="ＭＳ ゴシック" pitchFamily="49" charset="-128"/>
              <a:ea typeface="ＭＳ ゴシック" pitchFamily="49" charset="-128"/>
            </a:rPr>
            <a:t>23</a:t>
          </a:r>
          <a:r>
            <a:rPr kumimoji="1" lang="ja-JP" altLang="en-US" sz="1400">
              <a:latin typeface="ＭＳ ゴシック" pitchFamily="49" charset="-128"/>
              <a:ea typeface="ＭＳ ゴシック" pitchFamily="49" charset="-128"/>
            </a:rPr>
            <a:t>年度以来</a:t>
          </a:r>
          <a:r>
            <a:rPr kumimoji="1" lang="en-US" altLang="ja-JP" sz="1400">
              <a:latin typeface="ＭＳ ゴシック" pitchFamily="49" charset="-128"/>
              <a:ea typeface="ＭＳ ゴシック" pitchFamily="49" charset="-128"/>
            </a:rPr>
            <a:t>14</a:t>
          </a:r>
          <a:r>
            <a:rPr kumimoji="1" lang="ja-JP" altLang="en-US" sz="1400">
              <a:latin typeface="ＭＳ ゴシック" pitchFamily="49" charset="-128"/>
              <a:ea typeface="ＭＳ ゴシック" pitchFamily="49" charset="-128"/>
            </a:rPr>
            <a:t>年続けて将来負担比率は算定されなかった。本市は、失業対策事業、改良住宅建設事業、地域改善対策事業、過疎対策事業など旧産炭・過疎地域特有の公共事業を実施してきたため、多くの地方債残高を抱えていたが、公債費負担適正化の取組などにより年々減少し、平成</a:t>
          </a:r>
          <a:r>
            <a:rPr kumimoji="1" lang="en-US" altLang="ja-JP" sz="1400">
              <a:latin typeface="ＭＳ ゴシック" pitchFamily="49" charset="-128"/>
              <a:ea typeface="ＭＳ ゴシック" pitchFamily="49" charset="-128"/>
            </a:rPr>
            <a:t>23</a:t>
          </a:r>
          <a:r>
            <a:rPr kumimoji="1" lang="ja-JP" altLang="en-US" sz="1400">
              <a:latin typeface="ＭＳ ゴシック" pitchFamily="49" charset="-128"/>
              <a:ea typeface="ＭＳ ゴシック" pitchFamily="49" charset="-128"/>
            </a:rPr>
            <a:t>年度から令和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年度までは</a:t>
          </a:r>
          <a:r>
            <a:rPr kumimoji="1" lang="en-US" altLang="ja-JP" sz="1400">
              <a:latin typeface="ＭＳ ゴシック" pitchFamily="49" charset="-128"/>
              <a:ea typeface="ＭＳ ゴシック" pitchFamily="49" charset="-128"/>
            </a:rPr>
            <a:t>250</a:t>
          </a:r>
          <a:r>
            <a:rPr kumimoji="1" lang="ja-JP" altLang="en-US" sz="1400">
              <a:latin typeface="ＭＳ ゴシック" pitchFamily="49" charset="-128"/>
              <a:ea typeface="ＭＳ ゴシック" pitchFamily="49" charset="-128"/>
            </a:rPr>
            <a:t>億円程度を推移していた。</a:t>
          </a:r>
        </a:p>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年度以降は、新中学校建設に係る過疎対策事業債の借入額が増大したことで地方債残高も増加（平成</a:t>
          </a:r>
          <a:r>
            <a:rPr kumimoji="1" lang="en-US" altLang="ja-JP" sz="1400">
              <a:latin typeface="ＭＳ ゴシック" pitchFamily="49" charset="-128"/>
              <a:ea typeface="ＭＳ ゴシック" pitchFamily="49" charset="-128"/>
            </a:rPr>
            <a:t>15</a:t>
          </a:r>
          <a:r>
            <a:rPr kumimoji="1" lang="ja-JP" altLang="en-US" sz="1400">
              <a:latin typeface="ＭＳ ゴシック" pitchFamily="49" charset="-128"/>
              <a:ea typeface="ＭＳ ゴシック" pitchFamily="49" charset="-128"/>
            </a:rPr>
            <a:t>年度末</a:t>
          </a:r>
          <a:r>
            <a:rPr kumimoji="1" lang="en-US" altLang="ja-JP" sz="1400">
              <a:latin typeface="ＭＳ ゴシック" pitchFamily="49" charset="-128"/>
              <a:ea typeface="ＭＳ ゴシック" pitchFamily="49" charset="-128"/>
            </a:rPr>
            <a:t>343</a:t>
          </a:r>
          <a:r>
            <a:rPr kumimoji="1" lang="ja-JP" altLang="en-US" sz="1400">
              <a:latin typeface="ＭＳ ゴシック" pitchFamily="49" charset="-128"/>
              <a:ea typeface="ＭＳ ゴシック" pitchFamily="49" charset="-128"/>
            </a:rPr>
            <a:t>億円→平成</a:t>
          </a:r>
          <a:r>
            <a:rPr kumimoji="1" lang="en-US" altLang="ja-JP" sz="1400">
              <a:latin typeface="ＭＳ ゴシック" pitchFamily="49" charset="-128"/>
              <a:ea typeface="ＭＳ ゴシック" pitchFamily="49" charset="-128"/>
            </a:rPr>
            <a:t>23</a:t>
          </a:r>
          <a:r>
            <a:rPr kumimoji="1" lang="ja-JP" altLang="en-US" sz="1400">
              <a:latin typeface="ＭＳ ゴシック" pitchFamily="49" charset="-128"/>
              <a:ea typeface="ＭＳ ゴシック" pitchFamily="49" charset="-128"/>
            </a:rPr>
            <a:t>年度末</a:t>
          </a:r>
          <a:r>
            <a:rPr kumimoji="1" lang="en-US" altLang="ja-JP" sz="1400">
              <a:latin typeface="ＭＳ ゴシック" pitchFamily="49" charset="-128"/>
              <a:ea typeface="ＭＳ ゴシック" pitchFamily="49" charset="-128"/>
            </a:rPr>
            <a:t>251</a:t>
          </a:r>
          <a:r>
            <a:rPr kumimoji="1" lang="ja-JP" altLang="en-US" sz="1400">
              <a:latin typeface="ＭＳ ゴシック" pitchFamily="49" charset="-128"/>
              <a:ea typeface="ＭＳ ゴシック" pitchFamily="49" charset="-128"/>
            </a:rPr>
            <a:t>億円→令和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年度末</a:t>
          </a:r>
          <a:r>
            <a:rPr kumimoji="1" lang="en-US" altLang="ja-JP" sz="1400">
              <a:latin typeface="ＭＳ ゴシック" pitchFamily="49" charset="-128"/>
              <a:ea typeface="ＭＳ ゴシック" pitchFamily="49" charset="-128"/>
            </a:rPr>
            <a:t>316</a:t>
          </a:r>
          <a:r>
            <a:rPr kumimoji="1" lang="ja-JP" altLang="en-US" sz="1400">
              <a:latin typeface="ＭＳ ゴシック" pitchFamily="49" charset="-128"/>
              <a:ea typeface="ＭＳ ゴシック" pitchFamily="49" charset="-128"/>
            </a:rPr>
            <a:t>億円）しているが、特定農業施設の維持管理のための基金など充当可能基金残高が多額（令和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年度末</a:t>
          </a:r>
          <a:r>
            <a:rPr kumimoji="1" lang="en-US" altLang="ja-JP" sz="1400">
              <a:latin typeface="ＭＳ ゴシック" pitchFamily="49" charset="-128"/>
              <a:ea typeface="ＭＳ ゴシック" pitchFamily="49" charset="-128"/>
            </a:rPr>
            <a:t>167</a:t>
          </a:r>
          <a:r>
            <a:rPr kumimoji="1" lang="ja-JP" altLang="en-US" sz="1400">
              <a:latin typeface="ＭＳ ゴシック" pitchFamily="49" charset="-128"/>
              <a:ea typeface="ＭＳ ゴシック" pitchFamily="49" charset="-128"/>
            </a:rPr>
            <a:t>億円）であるため、将来負担比率の算定には至っていない。</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福岡県田川市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年度末の基金残高（全体）は、前年度末と比べて約</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億円減少している。この主な要因は、下記のとおり特定目的基金において、ふるさと寄附活用基金が、ふるさと寄附金の増収の影響により約</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億円増加した一方で、廃棄物処理施設整備基金が、新ごみ処理施設建設に係る大任町への事務委託金などに対する取崩しにより約</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4.5</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億円減少したことなどによるものである。</a:t>
          </a:r>
        </a:p>
        <a:p>
          <a:endPar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本市では、予算上の財源不足額について、財源調整可能基金（財政調整基金</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減債基金）の取崩しで対応しているが、令和元年度の</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月補正後の財源不足額が約</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21.3</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億円となったことも踏まえ、災害などへの対応が可能な水準となるように努めることとしている。</a:t>
          </a: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また、その他特定目的基金については、各基金の設置目的（基金の使途）に応じて積立てや取崩しを行っていくこととなるが、大部分を占める「特定農業施設管理基金」は、基金の運用益で各年度の施設維持管理経費を捻出することを目指しているため、今後も同程度の残高を維持する必要が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特定農業施設管理基金</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 </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臨時石炭鉱害復旧法に基づく鉱害復旧事業等で設置し、市が管理する特定農業施設（可動堰など）の維持管理</a:t>
          </a:r>
        </a:p>
        <a:p>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浄化槽整備基金</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 </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浄化槽の整備（個人設置の浄化槽に対する補助）</a:t>
          </a:r>
        </a:p>
        <a:p>
          <a:endPar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廃棄物処理施設整備基金</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田川地区８市町村が共同で運営する新ごみ処理施設建設に係る大任町への事務委託金などに充てるため、約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4.5</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億円の取崩しを行ったことにより減少</a:t>
          </a:r>
        </a:p>
        <a:p>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ふるさと寄附活用基金</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ふるさと寄附金を寄附者の意向に応じた事業に充てるため、前々年度（令和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年度）の寄附金約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7.2</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億円の取崩し、前年度（令和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年度）の寄附金約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9.0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億円の積立てを行ったことにより約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億円増加</a:t>
          </a:r>
        </a:p>
        <a:p>
          <a:endPar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ふるさと寄附活用基金</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寄付金収入年度の翌年度に基金へ積立てを行い、翌々年度に事業へ充当することとしている。令和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年度は、事業の財源として約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9.0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億円（令和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年度寄附金）の取崩しを行う一方で、約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7.3</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億円（令和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年度寄附金）を積み立てる予定である。</a:t>
          </a:r>
        </a:p>
        <a:p>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浄化槽整備基金</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単独浄化槽等から合併浄化槽への早期転換を促すため、令和元年度から令和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年度までの</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年間に限り、浄化槽設置費補助制度を拡充することとしており、引き続き、当該事業の財源として取崩しを行う予定である。</a:t>
          </a:r>
        </a:p>
        <a:p>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庁舎整備基金</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年度に本庁舎の建替えに係る基本構想の策定に着手しており、令和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年度は、今後の財政負担に備えて</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億円を基金へ積み立てることとしている。令和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年度以降も計画的に積立てを行い、事業の進捗に応じ、建設費の財源として取り崩す予定である。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年度は、前年度決算の剰余金による積立額と財源調整による取崩額が同額であったことから、年度末基金残高は、基金運用利子分約１百万円の増加のみとなっている。</a:t>
          </a:r>
        </a:p>
        <a:p>
          <a:endPar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財源調整可能基金の残高は、令和元年度の</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月補正後の財源不足額が約</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21.3</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億円となったことも踏まえ、災害などへの対応が可能な水準となるように努めることとしている。令和</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年度末の残高は約</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38</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億円であるが、令和</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年度以降においても、新中学校建設事業に伴う過疎対策事業債など公債費の増加や本庁舎の建替えなど多額の財政負担が見込まれることなどから、計画的な財政運営を行わなければならない。</a:t>
          </a: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5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5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5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500">
              <a:solidFill>
                <a:schemeClr val="dk1"/>
              </a:solidFill>
              <a:effectLst/>
              <a:latin typeface="ＭＳ ゴシック" panose="020B0609070205080204" pitchFamily="49" charset="-128"/>
              <a:ea typeface="ＭＳ ゴシック" panose="020B0609070205080204" pitchFamily="49" charset="-128"/>
              <a:cs typeface="+mn-cs"/>
            </a:rPr>
            <a:t>年度末の基金残高は、前年度と比べ約</a:t>
          </a:r>
          <a:r>
            <a:rPr kumimoji="1" lang="en-US" altLang="ja-JP" sz="1500">
              <a:solidFill>
                <a:schemeClr val="dk1"/>
              </a:solidFill>
              <a:effectLst/>
              <a:latin typeface="ＭＳ ゴシック" panose="020B0609070205080204" pitchFamily="49" charset="-128"/>
              <a:ea typeface="ＭＳ ゴシック" panose="020B0609070205080204" pitchFamily="49" charset="-128"/>
              <a:cs typeface="+mn-cs"/>
            </a:rPr>
            <a:t>0.4</a:t>
          </a:r>
          <a:r>
            <a:rPr kumimoji="1" lang="ja-JP" altLang="en-US" sz="1500">
              <a:solidFill>
                <a:schemeClr val="dk1"/>
              </a:solidFill>
              <a:effectLst/>
              <a:latin typeface="ＭＳ ゴシック" panose="020B0609070205080204" pitchFamily="49" charset="-128"/>
              <a:ea typeface="ＭＳ ゴシック" panose="020B0609070205080204" pitchFamily="49" charset="-128"/>
              <a:cs typeface="+mn-cs"/>
            </a:rPr>
            <a:t>億円の増加している。この主な要因は、令和</a:t>
          </a:r>
          <a:r>
            <a:rPr kumimoji="1" lang="en-US" altLang="ja-JP" sz="15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500">
              <a:solidFill>
                <a:schemeClr val="dk1"/>
              </a:solidFill>
              <a:effectLst/>
              <a:latin typeface="ＭＳ ゴシック" panose="020B0609070205080204" pitchFamily="49" charset="-128"/>
              <a:ea typeface="ＭＳ ゴシック" panose="020B0609070205080204" pitchFamily="49" charset="-128"/>
              <a:cs typeface="+mn-cs"/>
            </a:rPr>
            <a:t>年度に国の補正予算に伴って追加交付された普通交付税のうち、臨時財政対策債償還基金費分を減債基金へ積み立てたことによるものである。</a:t>
          </a:r>
        </a:p>
        <a:p>
          <a:endParaRPr kumimoji="1" lang="ja-JP" altLang="en-US" sz="15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5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500">
              <a:solidFill>
                <a:schemeClr val="dk1"/>
              </a:solidFill>
              <a:effectLst/>
              <a:latin typeface="ＭＳ ゴシック" panose="020B0609070205080204" pitchFamily="49" charset="-128"/>
              <a:ea typeface="ＭＳ ゴシック" panose="020B0609070205080204" pitchFamily="49" charset="-128"/>
              <a:cs typeface="+mn-cs"/>
            </a:rPr>
            <a:t>　財源調整可能基金の残高は、、令和元年度の６月補正後の財源不足額が約</a:t>
          </a:r>
          <a:r>
            <a:rPr kumimoji="1" lang="en-US" altLang="ja-JP" sz="1500">
              <a:solidFill>
                <a:schemeClr val="dk1"/>
              </a:solidFill>
              <a:effectLst/>
              <a:latin typeface="ＭＳ ゴシック" panose="020B0609070205080204" pitchFamily="49" charset="-128"/>
              <a:ea typeface="ＭＳ ゴシック" panose="020B0609070205080204" pitchFamily="49" charset="-128"/>
              <a:cs typeface="+mn-cs"/>
            </a:rPr>
            <a:t>21.3</a:t>
          </a:r>
          <a:r>
            <a:rPr kumimoji="1" lang="ja-JP" altLang="en-US" sz="1500">
              <a:solidFill>
                <a:schemeClr val="dk1"/>
              </a:solidFill>
              <a:effectLst/>
              <a:latin typeface="ＭＳ ゴシック" panose="020B0609070205080204" pitchFamily="49" charset="-128"/>
              <a:ea typeface="ＭＳ ゴシック" panose="020B0609070205080204" pitchFamily="49" charset="-128"/>
              <a:cs typeface="+mn-cs"/>
            </a:rPr>
            <a:t>億円となったことも踏まえ、災害などへの対応が可能な水準となるように努めることとしている。令和</a:t>
          </a:r>
          <a:r>
            <a:rPr kumimoji="1" lang="en-US" altLang="ja-JP" sz="15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500">
              <a:solidFill>
                <a:schemeClr val="dk1"/>
              </a:solidFill>
              <a:effectLst/>
              <a:latin typeface="ＭＳ ゴシック" panose="020B0609070205080204" pitchFamily="49" charset="-128"/>
              <a:ea typeface="ＭＳ ゴシック" panose="020B0609070205080204" pitchFamily="49" charset="-128"/>
              <a:cs typeface="+mn-cs"/>
            </a:rPr>
            <a:t>年度末の残高は約</a:t>
          </a:r>
          <a:r>
            <a:rPr kumimoji="1" lang="en-US" altLang="ja-JP" sz="1500">
              <a:solidFill>
                <a:schemeClr val="dk1"/>
              </a:solidFill>
              <a:effectLst/>
              <a:latin typeface="ＭＳ ゴシック" panose="020B0609070205080204" pitchFamily="49" charset="-128"/>
              <a:ea typeface="ＭＳ ゴシック" panose="020B0609070205080204" pitchFamily="49" charset="-128"/>
              <a:cs typeface="+mn-cs"/>
            </a:rPr>
            <a:t>38</a:t>
          </a:r>
          <a:r>
            <a:rPr kumimoji="1" lang="ja-JP" altLang="en-US" sz="1500">
              <a:solidFill>
                <a:schemeClr val="dk1"/>
              </a:solidFill>
              <a:effectLst/>
              <a:latin typeface="ＭＳ ゴシック" panose="020B0609070205080204" pitchFamily="49" charset="-128"/>
              <a:ea typeface="ＭＳ ゴシック" panose="020B0609070205080204" pitchFamily="49" charset="-128"/>
              <a:cs typeface="+mn-cs"/>
            </a:rPr>
            <a:t>億円であるが、令和</a:t>
          </a:r>
          <a:r>
            <a:rPr kumimoji="1" lang="en-US" altLang="ja-JP" sz="15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500">
              <a:solidFill>
                <a:schemeClr val="dk1"/>
              </a:solidFill>
              <a:effectLst/>
              <a:latin typeface="ＭＳ ゴシック" panose="020B0609070205080204" pitchFamily="49" charset="-128"/>
              <a:ea typeface="ＭＳ ゴシック" panose="020B0609070205080204" pitchFamily="49" charset="-128"/>
              <a:cs typeface="+mn-cs"/>
            </a:rPr>
            <a:t>年度以降においても、新中学校建設事業に伴う過疎対策事業債など公債費の増加や本庁舎の建替えなど多額の財政負担が見込まれることなどから、計画的な財政運営を行わなければならない。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福岡県田川市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44,839
43,642
54.55
36,291,019
35,649,864
297,642
13,951,095
31,635,099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本市は、旧産炭地及び過疎地域であるため、人口の減少や少子高齢化の進展が著しく、基幹産業もないこと等から、財政基盤が極めて弱く、低い財政力指数が続いている。</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　近年の財政力指数は、ほぼ横ばいの状況となっている。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113393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61100"/>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85470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2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113393</xdr:rowOff>
    </xdr:from>
    <xdr:to>
      <xdr:col>24</xdr:col>
      <xdr:colOff>12700</xdr:colOff>
      <xdr:row>44</xdr:row>
      <xdr:rowOff>113393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5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76200</xdr:rowOff>
    </xdr:from>
    <xdr:to>
      <xdr:col>23</xdr:col>
      <xdr:colOff>133350</xdr:colOff>
      <xdr:row>41</xdr:row>
      <xdr:rowOff>76200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1056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168927</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58965</xdr:rowOff>
    </xdr:from>
    <xdr:to>
      <xdr:col>19</xdr:col>
      <xdr:colOff>133350</xdr:colOff>
      <xdr:row>41</xdr:row>
      <xdr:rowOff>76200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08841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111777</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14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58965</xdr:rowOff>
    </xdr:from>
    <xdr:to>
      <xdr:col>15</xdr:col>
      <xdr:colOff>82550</xdr:colOff>
      <xdr:row>41</xdr:row>
      <xdr:rowOff>58965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0884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8165</xdr:rowOff>
    </xdr:from>
    <xdr:to>
      <xdr:col>15</xdr:col>
      <xdr:colOff>133350</xdr:colOff>
      <xdr:row>41</xdr:row>
      <xdr:rowOff>109765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94542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58965</xdr:rowOff>
    </xdr:from>
    <xdr:to>
      <xdr:col>11</xdr:col>
      <xdr:colOff>31750</xdr:colOff>
      <xdr:row>41</xdr:row>
      <xdr:rowOff>58965</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0884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162378</xdr:rowOff>
    </xdr:from>
    <xdr:to>
      <xdr:col>11</xdr:col>
      <xdr:colOff>82550</xdr:colOff>
      <xdr:row>41</xdr:row>
      <xdr:rowOff>92528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02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102705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6789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42635</xdr:rowOff>
    </xdr:from>
    <xdr:to>
      <xdr:col>7</xdr:col>
      <xdr:colOff>31750</xdr:colOff>
      <xdr:row>41</xdr:row>
      <xdr:rowOff>144235</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129012</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41927</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25400</xdr:rowOff>
    </xdr:from>
    <xdr:to>
      <xdr:col>19</xdr:col>
      <xdr:colOff>184150</xdr:colOff>
      <xdr:row>41</xdr:row>
      <xdr:rowOff>127000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8165</xdr:rowOff>
    </xdr:from>
    <xdr:to>
      <xdr:col>15</xdr:col>
      <xdr:colOff>133350</xdr:colOff>
      <xdr:row>41</xdr:row>
      <xdr:rowOff>109765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119942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8165</xdr:rowOff>
    </xdr:from>
    <xdr:to>
      <xdr:col>11</xdr:col>
      <xdr:colOff>82550</xdr:colOff>
      <xdr:row>41</xdr:row>
      <xdr:rowOff>109765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94542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8165</xdr:rowOff>
    </xdr:from>
    <xdr:to>
      <xdr:col>7</xdr:col>
      <xdr:colOff>31750</xdr:colOff>
      <xdr:row>41</xdr:row>
      <xdr:rowOff>109765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119942</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年度に</a:t>
          </a:r>
          <a:r>
            <a:rPr kumimoji="1" lang="en-US" altLang="ja-JP" sz="1200">
              <a:latin typeface="ＭＳ Ｐゴシック" panose="020B0600070205080204" pitchFamily="50" charset="-128"/>
              <a:ea typeface="ＭＳ Ｐゴシック" panose="020B0600070205080204" pitchFamily="50" charset="-128"/>
            </a:rPr>
            <a:t>100</a:t>
          </a:r>
          <a:r>
            <a:rPr kumimoji="1" lang="ja-JP" altLang="en-US" sz="1200">
              <a:latin typeface="ＭＳ Ｐゴシック" panose="020B0600070205080204" pitchFamily="50" charset="-128"/>
              <a:ea typeface="ＭＳ Ｐゴシック" panose="020B0600070205080204" pitchFamily="50" charset="-128"/>
            </a:rPr>
            <a:t>％を超えていた経常収支比率は、令和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年度に、コロナ禍における特別な財政措置により一時的に改善したが、令和</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年度には再び</a:t>
          </a:r>
          <a:r>
            <a:rPr kumimoji="1" lang="en-US" altLang="ja-JP" sz="1200">
              <a:latin typeface="ＭＳ Ｐゴシック" panose="020B0600070205080204" pitchFamily="50" charset="-128"/>
              <a:ea typeface="ＭＳ Ｐゴシック" panose="020B0600070205080204" pitchFamily="50" charset="-128"/>
            </a:rPr>
            <a:t>99.9</a:t>
          </a:r>
          <a:r>
            <a:rPr kumimoji="1" lang="ja-JP" altLang="en-US" sz="1200">
              <a:latin typeface="ＭＳ Ｐゴシック" panose="020B0600070205080204" pitchFamily="50" charset="-128"/>
              <a:ea typeface="ＭＳ Ｐゴシック" panose="020B0600070205080204" pitchFamily="50" charset="-128"/>
            </a:rPr>
            <a:t>％まで上昇した。令和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年度には、人件費などの減少によりわずかに改善しており、令和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年度においても、退職手当や職員給等人件費は増加したものの、普通交付税等の歳入が大幅に増加した影響で、</a:t>
          </a:r>
          <a:r>
            <a:rPr kumimoji="1" lang="en-US" altLang="ja-JP" sz="1200">
              <a:latin typeface="ＭＳ Ｐゴシック" panose="020B0600070205080204" pitchFamily="50" charset="-128"/>
              <a:ea typeface="ＭＳ Ｐゴシック" panose="020B0600070205080204" pitchFamily="50" charset="-128"/>
            </a:rPr>
            <a:t>1.0</a:t>
          </a:r>
          <a:r>
            <a:rPr kumimoji="1" lang="ja-JP" altLang="en-US" sz="1200">
              <a:latin typeface="ＭＳ Ｐゴシック" panose="020B0600070205080204" pitchFamily="50" charset="-128"/>
              <a:ea typeface="ＭＳ Ｐゴシック" panose="020B0600070205080204" pitchFamily="50" charset="-128"/>
            </a:rPr>
            <a:t>ポイント改善する結果となった。　</a:t>
          </a:r>
        </a:p>
        <a:p>
          <a:r>
            <a:rPr kumimoji="1" lang="ja-JP" altLang="en-US" sz="1200">
              <a:latin typeface="ＭＳ Ｐゴシック" panose="020B0600070205080204" pitchFamily="50" charset="-128"/>
              <a:ea typeface="ＭＳ Ｐゴシック" panose="020B0600070205080204" pitchFamily="50" charset="-128"/>
            </a:rPr>
            <a:t>　　本市は、類似団体と比較し慢性的に扶助費が多額であり、経常収支比率を押し上げている。このため、保護受給者の自立支援について、より一層の強化を図るとともに、次世代への連鎖を防ぐための対策を講じていく必要がある。</a:t>
          </a:r>
        </a:p>
        <a:p>
          <a:r>
            <a:rPr kumimoji="1" lang="ja-JP" altLang="en-US" sz="1200">
              <a:latin typeface="ＭＳ Ｐゴシック" panose="020B0600070205080204" pitchFamily="50" charset="-128"/>
              <a:ea typeface="ＭＳ Ｐゴシック" panose="020B0600070205080204" pitchFamily="50" charset="-128"/>
            </a:rPr>
            <a:t>　また、企業誘致の更なる推進などにより、雇用や税収の増加を目指す</a:t>
          </a:r>
          <a:r>
            <a:rPr kumimoji="1" lang="ja-JP" altLang="en-US" sz="1300">
              <a:latin typeface="ＭＳ Ｐゴシック" panose="020B0600070205080204" pitchFamily="50" charset="-128"/>
              <a:ea typeface="ＭＳ Ｐゴシック" panose="020B0600070205080204" pitchFamily="50" charset="-128"/>
            </a:rPr>
            <a:t>。</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61722</xdr:rowOff>
    </xdr:from>
    <xdr:to>
      <xdr:col>23</xdr:col>
      <xdr:colOff>133350</xdr:colOff>
      <xdr:row>66</xdr:row>
      <xdr:rowOff>508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77272"/>
          <a:ext cx="0" cy="11389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144035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28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508</xdr:rowOff>
    </xdr:from>
    <xdr:to>
      <xdr:col>24</xdr:col>
      <xdr:colOff>12700</xdr:colOff>
      <xdr:row>66</xdr:row>
      <xdr:rowOff>508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31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148099</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20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61722</xdr:rowOff>
    </xdr:from>
    <xdr:to>
      <xdr:col>24</xdr:col>
      <xdr:colOff>12700</xdr:colOff>
      <xdr:row>59</xdr:row>
      <xdr:rowOff>61722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7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109474</xdr:rowOff>
    </xdr:from>
    <xdr:to>
      <xdr:col>23</xdr:col>
      <xdr:colOff>133350</xdr:colOff>
      <xdr:row>63</xdr:row>
      <xdr:rowOff>157734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0910824"/>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116349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5747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99822</xdr:rowOff>
    </xdr:from>
    <xdr:to>
      <xdr:col>23</xdr:col>
      <xdr:colOff>184150</xdr:colOff>
      <xdr:row>63</xdr:row>
      <xdr:rowOff>29972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72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157734</xdr:rowOff>
    </xdr:from>
    <xdr:to>
      <xdr:col>19</xdr:col>
      <xdr:colOff>133350</xdr:colOff>
      <xdr:row>64</xdr:row>
      <xdr:rowOff>58674</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0959084"/>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66040</xdr:rowOff>
    </xdr:from>
    <xdr:to>
      <xdr:col>19</xdr:col>
      <xdr:colOff>184150</xdr:colOff>
      <xdr:row>62</xdr:row>
      <xdr:rowOff>167640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6367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46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99822</xdr:rowOff>
    </xdr:from>
    <xdr:to>
      <xdr:col>15</xdr:col>
      <xdr:colOff>82550</xdr:colOff>
      <xdr:row>64</xdr:row>
      <xdr:rowOff>58674</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901172"/>
          <a:ext cx="8890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160274</xdr:rowOff>
    </xdr:from>
    <xdr:to>
      <xdr:col>15</xdr:col>
      <xdr:colOff>133350</xdr:colOff>
      <xdr:row>62</xdr:row>
      <xdr:rowOff>90424</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100601</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387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99822</xdr:rowOff>
    </xdr:from>
    <xdr:to>
      <xdr:col>11</xdr:col>
      <xdr:colOff>31750</xdr:colOff>
      <xdr:row>65</xdr:row>
      <xdr:rowOff>7874</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901172"/>
          <a:ext cx="889000" cy="250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133858</xdr:rowOff>
    </xdr:from>
    <xdr:to>
      <xdr:col>11</xdr:col>
      <xdr:colOff>82550</xdr:colOff>
      <xdr:row>61</xdr:row>
      <xdr:rowOff>64008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74185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189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32258</xdr:rowOff>
    </xdr:from>
    <xdr:to>
      <xdr:col>7</xdr:col>
      <xdr:colOff>31750</xdr:colOff>
      <xdr:row>62</xdr:row>
      <xdr:rowOff>133858</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144035</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431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58674</xdr:rowOff>
    </xdr:from>
    <xdr:to>
      <xdr:col>23</xdr:col>
      <xdr:colOff>184150</xdr:colOff>
      <xdr:row>63</xdr:row>
      <xdr:rowOff>160274</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86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30751</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832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106934</xdr:rowOff>
    </xdr:from>
    <xdr:to>
      <xdr:col>19</xdr:col>
      <xdr:colOff>184150</xdr:colOff>
      <xdr:row>64</xdr:row>
      <xdr:rowOff>37084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90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21861</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994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7874</xdr:rowOff>
    </xdr:from>
    <xdr:to>
      <xdr:col>15</xdr:col>
      <xdr:colOff>133350</xdr:colOff>
      <xdr:row>64</xdr:row>
      <xdr:rowOff>109474</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98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94251</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067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49022</xdr:rowOff>
    </xdr:from>
    <xdr:to>
      <xdr:col>11</xdr:col>
      <xdr:colOff>82550</xdr:colOff>
      <xdr:row>63</xdr:row>
      <xdr:rowOff>150622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85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135399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93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128524</xdr:rowOff>
    </xdr:from>
    <xdr:to>
      <xdr:col>7</xdr:col>
      <xdr:colOff>31750</xdr:colOff>
      <xdr:row>65</xdr:row>
      <xdr:rowOff>58674</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10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43451</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18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[178,737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おいては、委託料等の減により減少しているが、退職金を除く人件費では、人事院勧告や会計年度任用職員の勤勉手当支給開始等により大幅に増加しており、人件費及び物件費を合わせた決算額は増加している。</a:t>
          </a:r>
        </a:p>
        <a:p>
          <a:r>
            <a:rPr kumimoji="1" lang="ja-JP" altLang="en-US" sz="1300">
              <a:latin typeface="ＭＳ Ｐゴシック" panose="020B0600070205080204" pitchFamily="50" charset="-128"/>
              <a:ea typeface="ＭＳ Ｐゴシック" panose="020B0600070205080204" pitchFamily="50" charset="-128"/>
            </a:rPr>
            <a:t>　また、人口の減少についても、人口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人当たり人件費・物件費等の増加につながっている。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117177</xdr:rowOff>
    </xdr:from>
    <xdr:to>
      <xdr:col>23</xdr:col>
      <xdr:colOff>133350</xdr:colOff>
      <xdr:row>89</xdr:row>
      <xdr:rowOff>158838</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176077"/>
          <a:ext cx="0" cy="12418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130915</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89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158838</xdr:rowOff>
    </xdr:from>
    <xdr:to>
      <xdr:col>24</xdr:col>
      <xdr:colOff>12700</xdr:colOff>
      <xdr:row>89</xdr:row>
      <xdr:rowOff>158838</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417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32104</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919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117177</xdr:rowOff>
    </xdr:from>
    <xdr:to>
      <xdr:col>24</xdr:col>
      <xdr:colOff>12700</xdr:colOff>
      <xdr:row>82</xdr:row>
      <xdr:rowOff>117177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176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60567</xdr:rowOff>
    </xdr:from>
    <xdr:to>
      <xdr:col>23</xdr:col>
      <xdr:colOff>133350</xdr:colOff>
      <xdr:row>83</xdr:row>
      <xdr:rowOff>82043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290917"/>
          <a:ext cx="838200" cy="21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34290</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264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62213</xdr:rowOff>
    </xdr:from>
    <xdr:to>
      <xdr:col>23</xdr:col>
      <xdr:colOff>184150</xdr:colOff>
      <xdr:row>83</xdr:row>
      <xdr:rowOff>163813</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9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58942</xdr:rowOff>
    </xdr:from>
    <xdr:to>
      <xdr:col>19</xdr:col>
      <xdr:colOff>133350</xdr:colOff>
      <xdr:row>83</xdr:row>
      <xdr:rowOff>60567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289292"/>
          <a:ext cx="889000" cy="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35173</xdr:rowOff>
    </xdr:from>
    <xdr:to>
      <xdr:col>19</xdr:col>
      <xdr:colOff>184150</xdr:colOff>
      <xdr:row>83</xdr:row>
      <xdr:rowOff>136773</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265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121550</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3519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38751</xdr:rowOff>
    </xdr:from>
    <xdr:to>
      <xdr:col>15</xdr:col>
      <xdr:colOff>82550</xdr:colOff>
      <xdr:row>83</xdr:row>
      <xdr:rowOff>58942</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269101"/>
          <a:ext cx="889000" cy="20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37489</xdr:rowOff>
    </xdr:from>
    <xdr:to>
      <xdr:col>15</xdr:col>
      <xdr:colOff>133350</xdr:colOff>
      <xdr:row>83</xdr:row>
      <xdr:rowOff>139089</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26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123866</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35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19729</xdr:rowOff>
    </xdr:from>
    <xdr:to>
      <xdr:col>11</xdr:col>
      <xdr:colOff>31750</xdr:colOff>
      <xdr:row>83</xdr:row>
      <xdr:rowOff>38751</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250079"/>
          <a:ext cx="889000" cy="19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26288</xdr:rowOff>
    </xdr:from>
    <xdr:to>
      <xdr:col>11</xdr:col>
      <xdr:colOff>82550</xdr:colOff>
      <xdr:row>83</xdr:row>
      <xdr:rowOff>127888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25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112665</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34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38953</xdr:rowOff>
    </xdr:from>
    <xdr:to>
      <xdr:col>7</xdr:col>
      <xdr:colOff>31750</xdr:colOff>
      <xdr:row>83</xdr:row>
      <xdr:rowOff>140553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26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125330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355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31243</xdr:rowOff>
    </xdr:from>
    <xdr:to>
      <xdr:col>23</xdr:col>
      <xdr:colOff>184150</xdr:colOff>
      <xdr:row>83</xdr:row>
      <xdr:rowOff>132843</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261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47770</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106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9767</xdr:rowOff>
    </xdr:from>
    <xdr:to>
      <xdr:col>19</xdr:col>
      <xdr:colOff>184150</xdr:colOff>
      <xdr:row>83</xdr:row>
      <xdr:rowOff>111367</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240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121544</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0089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8142</xdr:rowOff>
    </xdr:from>
    <xdr:to>
      <xdr:col>15</xdr:col>
      <xdr:colOff>133350</xdr:colOff>
      <xdr:row>83</xdr:row>
      <xdr:rowOff>109742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23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119919</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00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159401</xdr:rowOff>
    </xdr:from>
    <xdr:to>
      <xdr:col>11</xdr:col>
      <xdr:colOff>82550</xdr:colOff>
      <xdr:row>83</xdr:row>
      <xdr:rowOff>89551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218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99728</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987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140379</xdr:rowOff>
    </xdr:from>
    <xdr:to>
      <xdr:col>7</xdr:col>
      <xdr:colOff>31750</xdr:colOff>
      <xdr:row>83</xdr:row>
      <xdr:rowOff>70529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199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80706</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968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日現在におけるラスパイレス指数に係る前年度からの主な変動要因は、給料表上の引上率が高い若年層の割合が国と比べて少ないことや退職により高齢・高給者が減少したことが挙げられる。</a:t>
          </a:r>
        </a:p>
        <a:p>
          <a:r>
            <a:rPr kumimoji="1" lang="ja-JP" altLang="en-US" sz="1300">
              <a:latin typeface="ＭＳ Ｐゴシック" panose="020B0600070205080204" pitchFamily="50" charset="-128"/>
              <a:ea typeface="ＭＳ Ｐゴシック" panose="020B0600070205080204" pitchFamily="50" charset="-128"/>
            </a:rPr>
            <a:t>　今後においても、国家公務員の給与制度の動向を注視しながら、引き続き給与制度の適正な運用に努める。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27214</xdr:rowOff>
    </xdr:from>
    <xdr:to>
      <xdr:col>81</xdr:col>
      <xdr:colOff>44450</xdr:colOff>
      <xdr:row>89</xdr:row>
      <xdr:rowOff>907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743214"/>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144434</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23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907</xdr:rowOff>
    </xdr:from>
    <xdr:to>
      <xdr:col>81</xdr:col>
      <xdr:colOff>133350</xdr:colOff>
      <xdr:row>89</xdr:row>
      <xdr:rowOff>907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25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113591</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48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27214</xdr:rowOff>
    </xdr:from>
    <xdr:to>
      <xdr:col>81</xdr:col>
      <xdr:colOff>133350</xdr:colOff>
      <xdr:row>80</xdr:row>
      <xdr:rowOff>27214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74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28121</xdr:rowOff>
    </xdr:from>
    <xdr:to>
      <xdr:col>81</xdr:col>
      <xdr:colOff>44450</xdr:colOff>
      <xdr:row>81</xdr:row>
      <xdr:rowOff>97064</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3915571"/>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2920</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2332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30843</xdr:rowOff>
    </xdr:from>
    <xdr:to>
      <xdr:col>81</xdr:col>
      <xdr:colOff>95250</xdr:colOff>
      <xdr:row>83</xdr:row>
      <xdr:rowOff>132443</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261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97064</xdr:rowOff>
    </xdr:from>
    <xdr:to>
      <xdr:col>77</xdr:col>
      <xdr:colOff>44450</xdr:colOff>
      <xdr:row>81</xdr:row>
      <xdr:rowOff>148771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3984514"/>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13607</xdr:rowOff>
    </xdr:from>
    <xdr:to>
      <xdr:col>77</xdr:col>
      <xdr:colOff>95250</xdr:colOff>
      <xdr:row>83</xdr:row>
      <xdr:rowOff>115207</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24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99984</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330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79829</xdr:rowOff>
    </xdr:from>
    <xdr:to>
      <xdr:col>72</xdr:col>
      <xdr:colOff>203200</xdr:colOff>
      <xdr:row>81</xdr:row>
      <xdr:rowOff>148771</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3967279"/>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82550</xdr:rowOff>
    </xdr:from>
    <xdr:to>
      <xdr:col>73</xdr:col>
      <xdr:colOff>44450</xdr:colOff>
      <xdr:row>84</xdr:row>
      <xdr:rowOff>12700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168927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79829</xdr:rowOff>
    </xdr:from>
    <xdr:to>
      <xdr:col>68</xdr:col>
      <xdr:colOff>152400</xdr:colOff>
      <xdr:row>81</xdr:row>
      <xdr:rowOff>148771</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3967279"/>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99786</xdr:rowOff>
    </xdr:from>
    <xdr:to>
      <xdr:col>68</xdr:col>
      <xdr:colOff>203200</xdr:colOff>
      <xdr:row>84</xdr:row>
      <xdr:rowOff>29936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33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14713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41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48079</xdr:rowOff>
    </xdr:from>
    <xdr:to>
      <xdr:col>64</xdr:col>
      <xdr:colOff>152400</xdr:colOff>
      <xdr:row>83</xdr:row>
      <xdr:rowOff>149679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134456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36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80</xdr:row>
      <xdr:rowOff>148771</xdr:rowOff>
    </xdr:from>
    <xdr:to>
      <xdr:col>81</xdr:col>
      <xdr:colOff>95250</xdr:colOff>
      <xdr:row>81</xdr:row>
      <xdr:rowOff>78921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3864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79</xdr:row>
      <xdr:rowOff>165298</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370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46264</xdr:rowOff>
    </xdr:from>
    <xdr:to>
      <xdr:col>77</xdr:col>
      <xdr:colOff>95250</xdr:colOff>
      <xdr:row>81</xdr:row>
      <xdr:rowOff>147864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393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158041</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3702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97971</xdr:rowOff>
    </xdr:from>
    <xdr:to>
      <xdr:col>73</xdr:col>
      <xdr:colOff>44450</xdr:colOff>
      <xdr:row>82</xdr:row>
      <xdr:rowOff>28121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3985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38298</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3754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29029</xdr:rowOff>
    </xdr:from>
    <xdr:to>
      <xdr:col>68</xdr:col>
      <xdr:colOff>203200</xdr:colOff>
      <xdr:row>81</xdr:row>
      <xdr:rowOff>130629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391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79</xdr:row>
      <xdr:rowOff>140806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3685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97971</xdr:rowOff>
    </xdr:from>
    <xdr:to>
      <xdr:col>64</xdr:col>
      <xdr:colOff>152400</xdr:colOff>
      <xdr:row>82</xdr:row>
      <xdr:rowOff>28121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3985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38298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3754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日時点の職員数は、定年退職年齢の段階的引き上げに伴う退職者の減に加え、定年以外の退職に係る者の補充などにより、前年度に比べて増加となった。</a:t>
          </a:r>
        </a:p>
        <a:p>
          <a:r>
            <a:rPr kumimoji="1" lang="ja-JP" altLang="en-US" sz="1300">
              <a:latin typeface="ＭＳ Ｐゴシック" panose="020B0600070205080204" pitchFamily="50" charset="-128"/>
              <a:ea typeface="ＭＳ Ｐゴシック" panose="020B0600070205080204" pitchFamily="50" charset="-128"/>
            </a:rPr>
            <a:t>　今後も本市の定員管理計画に定める目標職員数を踏まえ、行政需要の変化に対応した適切な職員数の管理を行う予定である。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90276</xdr:rowOff>
    </xdr:from>
    <xdr:to>
      <xdr:col>81</xdr:col>
      <xdr:colOff>44450</xdr:colOff>
      <xdr:row>68</xdr:row>
      <xdr:rowOff>13123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205826"/>
          <a:ext cx="0" cy="14658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156650</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64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13123</xdr:rowOff>
    </xdr:from>
    <xdr:to>
      <xdr:col>81</xdr:col>
      <xdr:colOff>133350</xdr:colOff>
      <xdr:row>68</xdr:row>
      <xdr:rowOff>13123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671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5203</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949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90276</xdr:rowOff>
    </xdr:from>
    <xdr:to>
      <xdr:col>81</xdr:col>
      <xdr:colOff>133350</xdr:colOff>
      <xdr:row>59</xdr:row>
      <xdr:rowOff>90276</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205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25400</xdr:rowOff>
    </xdr:from>
    <xdr:to>
      <xdr:col>81</xdr:col>
      <xdr:colOff>44450</xdr:colOff>
      <xdr:row>60</xdr:row>
      <xdr:rowOff>32639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312400"/>
          <a:ext cx="8382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17416</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3044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25273</xdr:rowOff>
    </xdr:from>
    <xdr:to>
      <xdr:col>81</xdr:col>
      <xdr:colOff>95250</xdr:colOff>
      <xdr:row>60</xdr:row>
      <xdr:rowOff>126873</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312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25400</xdr:rowOff>
    </xdr:from>
    <xdr:to>
      <xdr:col>77</xdr:col>
      <xdr:colOff>44450</xdr:colOff>
      <xdr:row>60</xdr:row>
      <xdr:rowOff>31031</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5290800" y="10312400"/>
          <a:ext cx="889000" cy="5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21654</xdr:rowOff>
    </xdr:from>
    <xdr:to>
      <xdr:col>77</xdr:col>
      <xdr:colOff>95250</xdr:colOff>
      <xdr:row>60</xdr:row>
      <xdr:rowOff>123254</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30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108031</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395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31031</xdr:rowOff>
    </xdr:from>
    <xdr:to>
      <xdr:col>72</xdr:col>
      <xdr:colOff>203200</xdr:colOff>
      <xdr:row>60</xdr:row>
      <xdr:rowOff>32639</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4401800" y="10318031"/>
          <a:ext cx="889000" cy="1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20447</xdr:rowOff>
    </xdr:from>
    <xdr:to>
      <xdr:col>73</xdr:col>
      <xdr:colOff>44450</xdr:colOff>
      <xdr:row>60</xdr:row>
      <xdr:rowOff>122047</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3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106824</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393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28618</xdr:rowOff>
    </xdr:from>
    <xdr:to>
      <xdr:col>68</xdr:col>
      <xdr:colOff>152400</xdr:colOff>
      <xdr:row>60</xdr:row>
      <xdr:rowOff>32639</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315618"/>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16023</xdr:rowOff>
    </xdr:from>
    <xdr:to>
      <xdr:col>68</xdr:col>
      <xdr:colOff>203200</xdr:colOff>
      <xdr:row>60</xdr:row>
      <xdr:rowOff>117623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303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102400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389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39349</xdr:rowOff>
    </xdr:from>
    <xdr:to>
      <xdr:col>64</xdr:col>
      <xdr:colOff>152400</xdr:colOff>
      <xdr:row>60</xdr:row>
      <xdr:rowOff>140949</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32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125726</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412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153289</xdr:rowOff>
    </xdr:from>
    <xdr:to>
      <xdr:col>81</xdr:col>
      <xdr:colOff>95250</xdr:colOff>
      <xdr:row>60</xdr:row>
      <xdr:rowOff>83439</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26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74566</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190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146050</xdr:rowOff>
    </xdr:from>
    <xdr:to>
      <xdr:col>77</xdr:col>
      <xdr:colOff>95250</xdr:colOff>
      <xdr:row>60</xdr:row>
      <xdr:rowOff>76200</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86377</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151681</xdr:rowOff>
    </xdr:from>
    <xdr:to>
      <xdr:col>73</xdr:col>
      <xdr:colOff>44450</xdr:colOff>
      <xdr:row>60</xdr:row>
      <xdr:rowOff>81831</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267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92008</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036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153289</xdr:rowOff>
    </xdr:from>
    <xdr:to>
      <xdr:col>68</xdr:col>
      <xdr:colOff>203200</xdr:colOff>
      <xdr:row>60</xdr:row>
      <xdr:rowOff>83439</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26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93616</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037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149268</xdr:rowOff>
    </xdr:from>
    <xdr:to>
      <xdr:col>64</xdr:col>
      <xdr:colOff>152400</xdr:colOff>
      <xdr:row>60</xdr:row>
      <xdr:rowOff>79418</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264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89595</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033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普通会計の公債費は、令和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年度まで年</a:t>
          </a:r>
          <a:r>
            <a:rPr kumimoji="1" lang="en-US" altLang="ja-JP" sz="1200">
              <a:latin typeface="ＭＳ Ｐゴシック" panose="020B0600070205080204" pitchFamily="50" charset="-128"/>
              <a:ea typeface="ＭＳ Ｐゴシック" panose="020B0600070205080204" pitchFamily="50" charset="-128"/>
            </a:rPr>
            <a:t>25</a:t>
          </a:r>
          <a:r>
            <a:rPr kumimoji="1" lang="ja-JP" altLang="en-US" sz="1200">
              <a:latin typeface="ＭＳ Ｐゴシック" panose="020B0600070205080204" pitchFamily="50" charset="-128"/>
              <a:ea typeface="ＭＳ Ｐゴシック" panose="020B0600070205080204" pitchFamily="50" charset="-128"/>
            </a:rPr>
            <a:t>億円前後を推移し、実質公債費比率も</a:t>
          </a:r>
          <a:r>
            <a:rPr kumimoji="1" lang="en-US" altLang="ja-JP" sz="1200">
              <a:latin typeface="ＭＳ Ｐゴシック" panose="020B0600070205080204" pitchFamily="50" charset="-128"/>
              <a:ea typeface="ＭＳ Ｐゴシック" panose="020B0600070205080204" pitchFamily="50" charset="-128"/>
            </a:rPr>
            <a:t>8.0</a:t>
          </a:r>
          <a:r>
            <a:rPr kumimoji="1" lang="ja-JP" altLang="en-US" sz="1200">
              <a:latin typeface="ＭＳ Ｐゴシック" panose="020B0600070205080204" pitchFamily="50" charset="-128"/>
              <a:ea typeface="ＭＳ Ｐゴシック" panose="020B0600070205080204" pitchFamily="50" charset="-128"/>
            </a:rPr>
            <a:t>％前後でほぼ横ばいが続いており、類似団体平均を下回る値となっていた。</a:t>
          </a:r>
        </a:p>
        <a:p>
          <a:r>
            <a:rPr kumimoji="1" lang="ja-JP" altLang="en-US" sz="1200">
              <a:latin typeface="ＭＳ Ｐゴシック" panose="020B0600070205080204" pitchFamily="50" charset="-128"/>
              <a:ea typeface="ＭＳ Ｐゴシック" panose="020B0600070205080204" pitchFamily="50" charset="-128"/>
            </a:rPr>
            <a:t>　しかしながら、令和</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年度以降は、近年借り入れた過疎対策事業債の元金償還が増加し、類似団体平均を上回る値となった。</a:t>
          </a:r>
        </a:p>
        <a:p>
          <a:r>
            <a:rPr kumimoji="1" lang="ja-JP" altLang="en-US" sz="1200">
              <a:latin typeface="ＭＳ Ｐゴシック" panose="020B0600070205080204" pitchFamily="50" charset="-128"/>
              <a:ea typeface="ＭＳ Ｐゴシック" panose="020B0600070205080204" pitchFamily="50" charset="-128"/>
            </a:rPr>
            <a:t>　また、新中学校建設事業による過疎対策事業債の元金償還が令和７年度に本格化するほか、近年、広域化を進めている田川広域水道企業団の事業に伴う出資債が多額となっていることから、今後も公債費の増加が見込まれている。</a:t>
          </a: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156936</xdr:rowOff>
    </xdr:from>
    <xdr:to>
      <xdr:col>81</xdr:col>
      <xdr:colOff>44450</xdr:colOff>
      <xdr:row>44</xdr:row>
      <xdr:rowOff>165100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157686"/>
          <a:ext cx="0" cy="1551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71863</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901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156936</xdr:rowOff>
    </xdr:from>
    <xdr:to>
      <xdr:col>81</xdr:col>
      <xdr:colOff>133350</xdr:colOff>
      <xdr:row>35</xdr:row>
      <xdr:rowOff>156936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15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70455</xdr:rowOff>
    </xdr:from>
    <xdr:to>
      <xdr:col>81</xdr:col>
      <xdr:colOff>44450</xdr:colOff>
      <xdr:row>41</xdr:row>
      <xdr:rowOff>70455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709990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1710</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59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58965</xdr:rowOff>
    </xdr:from>
    <xdr:to>
      <xdr:col>77</xdr:col>
      <xdr:colOff>44450</xdr:colOff>
      <xdr:row>41</xdr:row>
      <xdr:rowOff>70455</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708841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156633</xdr:rowOff>
    </xdr:from>
    <xdr:to>
      <xdr:col>77</xdr:col>
      <xdr:colOff>95250</xdr:colOff>
      <xdr:row>41</xdr:row>
      <xdr:rowOff>86783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96960</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783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1512</xdr:rowOff>
    </xdr:from>
    <xdr:to>
      <xdr:col>72</xdr:col>
      <xdr:colOff>203200</xdr:colOff>
      <xdr:row>41</xdr:row>
      <xdr:rowOff>58965</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7030962"/>
          <a:ext cx="8890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133652</xdr:rowOff>
    </xdr:from>
    <xdr:to>
      <xdr:col>73</xdr:col>
      <xdr:colOff>44450</xdr:colOff>
      <xdr:row>41</xdr:row>
      <xdr:rowOff>63802</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73979</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760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1512</xdr:rowOff>
    </xdr:from>
    <xdr:to>
      <xdr:col>68</xdr:col>
      <xdr:colOff>152400</xdr:colOff>
      <xdr:row>41</xdr:row>
      <xdr:rowOff>13002</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703096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156633</xdr:rowOff>
    </xdr:from>
    <xdr:to>
      <xdr:col>68</xdr:col>
      <xdr:colOff>203200</xdr:colOff>
      <xdr:row>41</xdr:row>
      <xdr:rowOff>86783</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71560</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42635</xdr:rowOff>
    </xdr:from>
    <xdr:to>
      <xdr:col>64</xdr:col>
      <xdr:colOff>152400</xdr:colOff>
      <xdr:row>41</xdr:row>
      <xdr:rowOff>144235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129012</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19655</xdr:rowOff>
    </xdr:from>
    <xdr:to>
      <xdr:col>81</xdr:col>
      <xdr:colOff>95250</xdr:colOff>
      <xdr:row>41</xdr:row>
      <xdr:rowOff>121255</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04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163182</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021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19655</xdr:rowOff>
    </xdr:from>
    <xdr:to>
      <xdr:col>77</xdr:col>
      <xdr:colOff>95250</xdr:colOff>
      <xdr:row>41</xdr:row>
      <xdr:rowOff>121255</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04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106032</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135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8165</xdr:rowOff>
    </xdr:from>
    <xdr:to>
      <xdr:col>73</xdr:col>
      <xdr:colOff>44450</xdr:colOff>
      <xdr:row>41</xdr:row>
      <xdr:rowOff>109765</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94542</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122162</xdr:rowOff>
    </xdr:from>
    <xdr:to>
      <xdr:col>68</xdr:col>
      <xdr:colOff>203200</xdr:colOff>
      <xdr:row>41</xdr:row>
      <xdr:rowOff>52312</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98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62489</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74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133652</xdr:rowOff>
    </xdr:from>
    <xdr:to>
      <xdr:col>64</xdr:col>
      <xdr:colOff>152400</xdr:colOff>
      <xdr:row>41</xdr:row>
      <xdr:rowOff>63802</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99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73979</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760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年度は、平成</a:t>
          </a:r>
          <a:r>
            <a:rPr kumimoji="1" lang="en-US" altLang="ja-JP" sz="1100">
              <a:latin typeface="ＭＳ Ｐゴシック" panose="020B0600070205080204" pitchFamily="50" charset="-128"/>
              <a:ea typeface="ＭＳ Ｐゴシック" panose="020B0600070205080204" pitchFamily="50" charset="-128"/>
            </a:rPr>
            <a:t>23</a:t>
          </a:r>
          <a:r>
            <a:rPr kumimoji="1" lang="ja-JP" altLang="en-US" sz="1100">
              <a:latin typeface="ＭＳ Ｐゴシック" panose="020B0600070205080204" pitchFamily="50" charset="-128"/>
              <a:ea typeface="ＭＳ Ｐゴシック" panose="020B0600070205080204" pitchFamily="50" charset="-128"/>
            </a:rPr>
            <a:t>年度以来</a:t>
          </a:r>
          <a:r>
            <a:rPr kumimoji="1" lang="en-US" altLang="ja-JP" sz="1100">
              <a:latin typeface="ＭＳ Ｐゴシック" panose="020B0600070205080204" pitchFamily="50" charset="-128"/>
              <a:ea typeface="ＭＳ Ｐゴシック" panose="020B0600070205080204" pitchFamily="50" charset="-128"/>
            </a:rPr>
            <a:t>14</a:t>
          </a:r>
          <a:r>
            <a:rPr kumimoji="1" lang="ja-JP" altLang="en-US" sz="1100">
              <a:latin typeface="ＭＳ Ｐゴシック" panose="020B0600070205080204" pitchFamily="50" charset="-128"/>
              <a:ea typeface="ＭＳ Ｐゴシック" panose="020B0600070205080204" pitchFamily="50" charset="-128"/>
            </a:rPr>
            <a:t>年続けて将来負担比率は算定されなかった。本市は、失業対策事業、改良住宅建設事業、地域改善対策事業、過疎対策事業など旧産炭・過疎地域特有の公共事業を実施してきたため、多くの地方債残高を抱えていたが、公債費負担適正化の取り組み等により年々減少し、平成</a:t>
          </a:r>
          <a:r>
            <a:rPr kumimoji="1" lang="en-US" altLang="ja-JP" sz="1100">
              <a:latin typeface="ＭＳ Ｐゴシック" panose="020B0600070205080204" pitchFamily="50" charset="-128"/>
              <a:ea typeface="ＭＳ Ｐゴシック" panose="020B0600070205080204" pitchFamily="50" charset="-128"/>
            </a:rPr>
            <a:t>23</a:t>
          </a:r>
          <a:r>
            <a:rPr kumimoji="1" lang="ja-JP" altLang="en-US" sz="1100">
              <a:latin typeface="ＭＳ Ｐゴシック" panose="020B0600070205080204" pitchFamily="50" charset="-128"/>
              <a:ea typeface="ＭＳ Ｐゴシック" panose="020B0600070205080204" pitchFamily="50" charset="-128"/>
            </a:rPr>
            <a:t>年度から令和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年度までは</a:t>
          </a:r>
          <a:r>
            <a:rPr kumimoji="1" lang="en-US" altLang="ja-JP" sz="1100">
              <a:latin typeface="ＭＳ Ｐゴシック" panose="020B0600070205080204" pitchFamily="50" charset="-128"/>
              <a:ea typeface="ＭＳ Ｐゴシック" panose="020B0600070205080204" pitchFamily="50" charset="-128"/>
            </a:rPr>
            <a:t>250</a:t>
          </a:r>
          <a:r>
            <a:rPr kumimoji="1" lang="ja-JP" altLang="en-US" sz="1100">
              <a:latin typeface="ＭＳ Ｐゴシック" panose="020B0600070205080204" pitchFamily="50" charset="-128"/>
              <a:ea typeface="ＭＳ Ｐゴシック" panose="020B0600070205080204" pitchFamily="50" charset="-128"/>
            </a:rPr>
            <a:t>億円程度を推移していた。</a:t>
          </a:r>
        </a:p>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年度以降は、新中学校建設に係る過疎対策事業債の借入額が増大したことで地方債残高も増加（平成</a:t>
          </a:r>
          <a:r>
            <a:rPr kumimoji="1" lang="en-US" altLang="ja-JP" sz="1100">
              <a:latin typeface="ＭＳ Ｐゴシック" panose="020B0600070205080204" pitchFamily="50" charset="-128"/>
              <a:ea typeface="ＭＳ Ｐゴシック" panose="020B0600070205080204" pitchFamily="50" charset="-128"/>
            </a:rPr>
            <a:t>15</a:t>
          </a:r>
          <a:r>
            <a:rPr kumimoji="1" lang="ja-JP" altLang="en-US" sz="1100">
              <a:latin typeface="ＭＳ Ｐゴシック" panose="020B0600070205080204" pitchFamily="50" charset="-128"/>
              <a:ea typeface="ＭＳ Ｐゴシック" panose="020B0600070205080204" pitchFamily="50" charset="-128"/>
            </a:rPr>
            <a:t>年度末</a:t>
          </a:r>
          <a:r>
            <a:rPr kumimoji="1" lang="en-US" altLang="ja-JP" sz="1100">
              <a:latin typeface="ＭＳ Ｐゴシック" panose="020B0600070205080204" pitchFamily="50" charset="-128"/>
              <a:ea typeface="ＭＳ Ｐゴシック" panose="020B0600070205080204" pitchFamily="50" charset="-128"/>
            </a:rPr>
            <a:t>343</a:t>
          </a:r>
          <a:r>
            <a:rPr kumimoji="1" lang="ja-JP" altLang="en-US" sz="1100">
              <a:latin typeface="ＭＳ Ｐゴシック" panose="020B0600070205080204" pitchFamily="50" charset="-128"/>
              <a:ea typeface="ＭＳ Ｐゴシック" panose="020B0600070205080204" pitchFamily="50" charset="-128"/>
            </a:rPr>
            <a:t>億円→平成</a:t>
          </a:r>
          <a:r>
            <a:rPr kumimoji="1" lang="en-US" altLang="ja-JP" sz="1100">
              <a:latin typeface="ＭＳ Ｐゴシック" panose="020B0600070205080204" pitchFamily="50" charset="-128"/>
              <a:ea typeface="ＭＳ Ｐゴシック" panose="020B0600070205080204" pitchFamily="50" charset="-128"/>
            </a:rPr>
            <a:t>23</a:t>
          </a:r>
          <a:r>
            <a:rPr kumimoji="1" lang="ja-JP" altLang="en-US" sz="1100">
              <a:latin typeface="ＭＳ Ｐゴシック" panose="020B0600070205080204" pitchFamily="50" charset="-128"/>
              <a:ea typeface="ＭＳ Ｐゴシック" panose="020B0600070205080204" pitchFamily="50" charset="-128"/>
            </a:rPr>
            <a:t>年度末</a:t>
          </a:r>
          <a:r>
            <a:rPr kumimoji="1" lang="en-US" altLang="ja-JP" sz="1100">
              <a:latin typeface="ＭＳ Ｐゴシック" panose="020B0600070205080204" pitchFamily="50" charset="-128"/>
              <a:ea typeface="ＭＳ Ｐゴシック" panose="020B0600070205080204" pitchFamily="50" charset="-128"/>
            </a:rPr>
            <a:t>251</a:t>
          </a:r>
          <a:r>
            <a:rPr kumimoji="1" lang="ja-JP" altLang="en-US" sz="1100">
              <a:latin typeface="ＭＳ Ｐゴシック" panose="020B0600070205080204" pitchFamily="50" charset="-128"/>
              <a:ea typeface="ＭＳ Ｐゴシック" panose="020B0600070205080204" pitchFamily="50" charset="-128"/>
            </a:rPr>
            <a:t>億円→令和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年度末</a:t>
          </a:r>
          <a:r>
            <a:rPr kumimoji="1" lang="en-US" altLang="ja-JP" sz="1100">
              <a:latin typeface="ＭＳ Ｐゴシック" panose="020B0600070205080204" pitchFamily="50" charset="-128"/>
              <a:ea typeface="ＭＳ Ｐゴシック" panose="020B0600070205080204" pitchFamily="50" charset="-128"/>
            </a:rPr>
            <a:t>316</a:t>
          </a:r>
          <a:r>
            <a:rPr kumimoji="1" lang="ja-JP" altLang="en-US" sz="1100">
              <a:latin typeface="ＭＳ Ｐゴシック" panose="020B0600070205080204" pitchFamily="50" charset="-128"/>
              <a:ea typeface="ＭＳ Ｐゴシック" panose="020B0600070205080204" pitchFamily="50" charset="-128"/>
            </a:rPr>
            <a:t>億円） しているが、特定農業施設の維持管理のための基金など充当可能基金残高が多額（令和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年度末</a:t>
          </a:r>
          <a:r>
            <a:rPr kumimoji="1" lang="en-US" altLang="ja-JP" sz="1100">
              <a:latin typeface="ＭＳ Ｐゴシック" panose="020B0600070205080204" pitchFamily="50" charset="-128"/>
              <a:ea typeface="ＭＳ Ｐゴシック" panose="020B0600070205080204" pitchFamily="50" charset="-128"/>
            </a:rPr>
            <a:t>167</a:t>
          </a:r>
          <a:r>
            <a:rPr kumimoji="1" lang="ja-JP" altLang="en-US" sz="1100">
              <a:latin typeface="ＭＳ Ｐゴシック" panose="020B0600070205080204" pitchFamily="50" charset="-128"/>
              <a:ea typeface="ＭＳ Ｐゴシック" panose="020B0600070205080204" pitchFamily="50" charset="-128"/>
            </a:rPr>
            <a:t>億円）であるため、将来負担比率の算定には至っていない。</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85443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4866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57520</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82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85443</xdr:rowOff>
    </xdr:from>
    <xdr:to>
      <xdr:col>81</xdr:col>
      <xdr:colOff>133350</xdr:colOff>
      <xdr:row>22</xdr:row>
      <xdr:rowOff>85443</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857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60554</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4608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88477</xdr:rowOff>
    </xdr:from>
    <xdr:to>
      <xdr:col>81</xdr:col>
      <xdr:colOff>95250</xdr:colOff>
      <xdr:row>15</xdr:row>
      <xdr:rowOff>18627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48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93839</xdr:rowOff>
    </xdr:from>
    <xdr:to>
      <xdr:col>77</xdr:col>
      <xdr:colOff>95250</xdr:colOff>
      <xdr:row>15</xdr:row>
      <xdr:rowOff>23989</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494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34166</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263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132715</xdr:rowOff>
    </xdr:from>
    <xdr:to>
      <xdr:col>73</xdr:col>
      <xdr:colOff>44450</xdr:colOff>
      <xdr:row>15</xdr:row>
      <xdr:rowOff>62865</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53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73042</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301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56444</xdr:rowOff>
    </xdr:from>
    <xdr:to>
      <xdr:col>68</xdr:col>
      <xdr:colOff>203200</xdr:colOff>
      <xdr:row>15</xdr:row>
      <xdr:rowOff>158044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628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168221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397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12347</xdr:rowOff>
    </xdr:from>
    <xdr:to>
      <xdr:col>64</xdr:col>
      <xdr:colOff>152400</xdr:colOff>
      <xdr:row>16</xdr:row>
      <xdr:rowOff>113947</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755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124124</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524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福岡県田川市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44,839
43,642
54.55
36,291,019
35,649,864
297,642
13,951,095
31,635,099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定年退職年齢の段階的引き上げに伴う退職手当の増や人事院勧告、会計年度任用職員の勤勉手当支給開始などにより人件費が大幅に増加したことから、経常収支比率も上昇している。</a:t>
          </a:r>
        </a:p>
        <a:p>
          <a:r>
            <a:rPr kumimoji="1" lang="ja-JP" altLang="en-US" sz="1300">
              <a:latin typeface="ＭＳ Ｐゴシック" panose="020B0600070205080204" pitchFamily="50" charset="-128"/>
              <a:ea typeface="ＭＳ Ｐゴシック" panose="020B0600070205080204" pitchFamily="50" charset="-128"/>
            </a:rPr>
            <a:t>　なお、定年退職年齢の段階的引き上げが行われている間は定年退職が２年に１度となるため、そのことに伴う人件費（退職手当）の増減が見込まれる。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10414</xdr:rowOff>
    </xdr:from>
    <xdr:to>
      <xdr:col>24</xdr:col>
      <xdr:colOff>25400</xdr:colOff>
      <xdr:row>41</xdr:row>
      <xdr:rowOff>65278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11164"/>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37355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6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65278</xdr:rowOff>
    </xdr:from>
    <xdr:to>
      <xdr:col>24</xdr:col>
      <xdr:colOff>114300</xdr:colOff>
      <xdr:row>41</xdr:row>
      <xdr:rowOff>65278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9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96791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5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10414</xdr:rowOff>
    </xdr:from>
    <xdr:to>
      <xdr:col>24</xdr:col>
      <xdr:colOff>114300</xdr:colOff>
      <xdr:row>35</xdr:row>
      <xdr:rowOff>10414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11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81280</xdr:rowOff>
    </xdr:from>
    <xdr:to>
      <xdr:col>24</xdr:col>
      <xdr:colOff>25400</xdr:colOff>
      <xdr:row>37</xdr:row>
      <xdr:rowOff>24130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25348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4843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48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32766</xdr:rowOff>
    </xdr:from>
    <xdr:to>
      <xdr:col>24</xdr:col>
      <xdr:colOff>76200</xdr:colOff>
      <xdr:row>37</xdr:row>
      <xdr:rowOff>134366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81280</xdr:rowOff>
    </xdr:from>
    <xdr:to>
      <xdr:col>19</xdr:col>
      <xdr:colOff>187325</xdr:colOff>
      <xdr:row>36</xdr:row>
      <xdr:rowOff>145288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25348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68851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145288</xdr:rowOff>
    </xdr:from>
    <xdr:to>
      <xdr:col>15</xdr:col>
      <xdr:colOff>98425</xdr:colOff>
      <xdr:row>36</xdr:row>
      <xdr:rowOff>168148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31748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68851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168148</xdr:rowOff>
    </xdr:from>
    <xdr:to>
      <xdr:col>11</xdr:col>
      <xdr:colOff>9525</xdr:colOff>
      <xdr:row>37</xdr:row>
      <xdr:rowOff>33274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4034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36847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19050</xdr:rowOff>
    </xdr:from>
    <xdr:to>
      <xdr:col>6</xdr:col>
      <xdr:colOff>171450</xdr:colOff>
      <xdr:row>37</xdr:row>
      <xdr:rowOff>120650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105427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161307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6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30480</xdr:rowOff>
    </xdr:from>
    <xdr:to>
      <xdr:col>20</xdr:col>
      <xdr:colOff>38100</xdr:colOff>
      <xdr:row>36</xdr:row>
      <xdr:rowOff>132080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142257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71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94488</xdr:rowOff>
    </xdr:from>
    <xdr:to>
      <xdr:col>15</xdr:col>
      <xdr:colOff>149225</xdr:colOff>
      <xdr:row>37</xdr:row>
      <xdr:rowOff>24638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34815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117348</xdr:rowOff>
    </xdr:from>
    <xdr:to>
      <xdr:col>11</xdr:col>
      <xdr:colOff>60325</xdr:colOff>
      <xdr:row>37</xdr:row>
      <xdr:rowOff>47498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57675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153924</xdr:rowOff>
    </xdr:from>
    <xdr:to>
      <xdr:col>6</xdr:col>
      <xdr:colOff>171450</xdr:colOff>
      <xdr:row>37</xdr:row>
      <xdr:rowOff>84074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94251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物価高の影響などから各施設に係る電気料などが増加しているものの、歳入増の影響が大きく、経常収支比率は低下している。</a:t>
          </a:r>
        </a:p>
        <a:p>
          <a:r>
            <a:rPr kumimoji="1" lang="ja-JP" altLang="en-US" sz="1300">
              <a:latin typeface="ＭＳ Ｐゴシック" panose="020B0600070205080204" pitchFamily="50" charset="-128"/>
              <a:ea typeface="ＭＳ Ｐゴシック" panose="020B0600070205080204" pitchFamily="50" charset="-128"/>
            </a:rPr>
            <a:t>　今後も、物価高の影響を受け、事業の維持管理に伴う委託料などの増加が見込まれる。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140716</xdr:rowOff>
    </xdr:from>
    <xdr:to>
      <xdr:col>82</xdr:col>
      <xdr:colOff>107950</xdr:colOff>
      <xdr:row>21</xdr:row>
      <xdr:rowOff>33274</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198116"/>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5351</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605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33274</xdr:rowOff>
    </xdr:from>
    <xdr:to>
      <xdr:col>82</xdr:col>
      <xdr:colOff>196850</xdr:colOff>
      <xdr:row>21</xdr:row>
      <xdr:rowOff>33274</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633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55643</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194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140716</xdr:rowOff>
    </xdr:from>
    <xdr:to>
      <xdr:col>82</xdr:col>
      <xdr:colOff>196850</xdr:colOff>
      <xdr:row>12</xdr:row>
      <xdr:rowOff>140716</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198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127000</xdr:rowOff>
    </xdr:from>
    <xdr:to>
      <xdr:col>82</xdr:col>
      <xdr:colOff>107950</xdr:colOff>
      <xdr:row>14</xdr:row>
      <xdr:rowOff>154432</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flipV="1">
          <a:off x="15671800" y="252730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4843</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5765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32766</xdr:rowOff>
    </xdr:from>
    <xdr:to>
      <xdr:col>82</xdr:col>
      <xdr:colOff>158750</xdr:colOff>
      <xdr:row>15</xdr:row>
      <xdr:rowOff>134366</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60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53848</xdr:rowOff>
    </xdr:from>
    <xdr:to>
      <xdr:col>78</xdr:col>
      <xdr:colOff>69850</xdr:colOff>
      <xdr:row>14</xdr:row>
      <xdr:rowOff>154432</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4782800" y="2454148"/>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23622</xdr:rowOff>
    </xdr:from>
    <xdr:to>
      <xdr:col>78</xdr:col>
      <xdr:colOff>120650</xdr:colOff>
      <xdr:row>15</xdr:row>
      <xdr:rowOff>125222</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59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109999</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681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17272</xdr:rowOff>
    </xdr:from>
    <xdr:to>
      <xdr:col>73</xdr:col>
      <xdr:colOff>180975</xdr:colOff>
      <xdr:row>14</xdr:row>
      <xdr:rowOff>53848</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3893800" y="241757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167640</xdr:rowOff>
    </xdr:from>
    <xdr:to>
      <xdr:col>74</xdr:col>
      <xdr:colOff>31750</xdr:colOff>
      <xdr:row>15</xdr:row>
      <xdr:rowOff>97790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82567</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65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17272</xdr:rowOff>
    </xdr:from>
    <xdr:to>
      <xdr:col>69</xdr:col>
      <xdr:colOff>92075</xdr:colOff>
      <xdr:row>14</xdr:row>
      <xdr:rowOff>72136</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004800" y="241757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57912</xdr:rowOff>
    </xdr:from>
    <xdr:to>
      <xdr:col>69</xdr:col>
      <xdr:colOff>142875</xdr:colOff>
      <xdr:row>14</xdr:row>
      <xdr:rowOff>159512</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458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144289</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544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67056</xdr:rowOff>
    </xdr:from>
    <xdr:to>
      <xdr:col>65</xdr:col>
      <xdr:colOff>53975</xdr:colOff>
      <xdr:row>14</xdr:row>
      <xdr:rowOff>168656</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4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153433</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553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76200</xdr:rowOff>
    </xdr:from>
    <xdr:to>
      <xdr:col>82</xdr:col>
      <xdr:colOff>158750</xdr:colOff>
      <xdr:row>15</xdr:row>
      <xdr:rowOff>6350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92727</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103632</xdr:rowOff>
    </xdr:from>
    <xdr:to>
      <xdr:col>78</xdr:col>
      <xdr:colOff>120650</xdr:colOff>
      <xdr:row>15</xdr:row>
      <xdr:rowOff>33782</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503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43959</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2272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3048</xdr:rowOff>
    </xdr:from>
    <xdr:to>
      <xdr:col>74</xdr:col>
      <xdr:colOff>31750</xdr:colOff>
      <xdr:row>14</xdr:row>
      <xdr:rowOff>104648</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2403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114825</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217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137922</xdr:rowOff>
    </xdr:from>
    <xdr:to>
      <xdr:col>69</xdr:col>
      <xdr:colOff>142875</xdr:colOff>
      <xdr:row>14</xdr:row>
      <xdr:rowOff>68072</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236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78249</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213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21336</xdr:rowOff>
    </xdr:from>
    <xdr:to>
      <xdr:col>65</xdr:col>
      <xdr:colOff>53975</xdr:colOff>
      <xdr:row>14</xdr:row>
      <xdr:rowOff>122936</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2421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133113</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219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障がい者給付費や生活保護費などにおいて事業費が増加しているが、歳入増の影響が大きく、経常収支比率は低下している。</a:t>
          </a:r>
        </a:p>
        <a:p>
          <a:r>
            <a:rPr kumimoji="1" lang="ja-JP" altLang="en-US" sz="1200">
              <a:latin typeface="ＭＳ Ｐゴシック" panose="020B0600070205080204" pitchFamily="50" charset="-128"/>
              <a:ea typeface="ＭＳ Ｐゴシック" panose="020B0600070205080204" pitchFamily="50" charset="-128"/>
            </a:rPr>
            <a:t>　しかし、扶助費に係る経常収支比率は依然として類似団体平均を大幅に上回っており、多額の生活保護費がその主な要因である。</a:t>
          </a:r>
        </a:p>
        <a:p>
          <a:r>
            <a:rPr kumimoji="1" lang="ja-JP" altLang="en-US" sz="1200">
              <a:latin typeface="ＭＳ Ｐゴシック" panose="020B0600070205080204" pitchFamily="50" charset="-128"/>
              <a:ea typeface="ＭＳ Ｐゴシック" panose="020B0600070205080204" pitchFamily="50" charset="-128"/>
            </a:rPr>
            <a:t>　本市は、旧産炭地であることや地域経済の低迷などの要因により、低所得者及び失業者が多く、保護率が他団体に比べ非常に高いものとなっている。（保護率令和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年度平均</a:t>
          </a:r>
          <a:r>
            <a:rPr kumimoji="1" lang="en-US" altLang="ja-JP" sz="1200">
              <a:latin typeface="ＭＳ Ｐゴシック" panose="020B0600070205080204" pitchFamily="50" charset="-128"/>
              <a:ea typeface="ＭＳ Ｐゴシック" panose="020B0600070205080204" pitchFamily="50" charset="-128"/>
            </a:rPr>
            <a:t>54.2</a:t>
          </a:r>
          <a:r>
            <a:rPr kumimoji="1" lang="ja-JP" altLang="en-US" sz="1200">
              <a:latin typeface="ＭＳ Ｐゴシック" panose="020B0600070205080204" pitchFamily="50" charset="-128"/>
              <a:ea typeface="ＭＳ Ｐゴシック" panose="020B0600070205080204" pitchFamily="50" charset="-128"/>
            </a:rPr>
            <a:t>パーミル）</a:t>
          </a: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140716</xdr:rowOff>
    </xdr:from>
    <xdr:to>
      <xdr:col>24</xdr:col>
      <xdr:colOff>25400</xdr:colOff>
      <xdr:row>60</xdr:row>
      <xdr:rowOff>49276</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9056116"/>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21353</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308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49276</xdr:rowOff>
    </xdr:from>
    <xdr:to>
      <xdr:col>24</xdr:col>
      <xdr:colOff>114300</xdr:colOff>
      <xdr:row>60</xdr:row>
      <xdr:rowOff>49276</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336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55643</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799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140716</xdr:rowOff>
    </xdr:from>
    <xdr:to>
      <xdr:col>24</xdr:col>
      <xdr:colOff>114300</xdr:colOff>
      <xdr:row>52</xdr:row>
      <xdr:rowOff>140716</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9056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49276</xdr:rowOff>
    </xdr:from>
    <xdr:to>
      <xdr:col>24</xdr:col>
      <xdr:colOff>25400</xdr:colOff>
      <xdr:row>60</xdr:row>
      <xdr:rowOff>76708</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3987800" y="1033627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33291</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463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16764</xdr:rowOff>
    </xdr:from>
    <xdr:to>
      <xdr:col>24</xdr:col>
      <xdr:colOff>76200</xdr:colOff>
      <xdr:row>56</xdr:row>
      <xdr:rowOff>118364</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61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76708</xdr:rowOff>
    </xdr:from>
    <xdr:to>
      <xdr:col>19</xdr:col>
      <xdr:colOff>187325</xdr:colOff>
      <xdr:row>60</xdr:row>
      <xdr:rowOff>168148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098800" y="1036370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16764</xdr:rowOff>
    </xdr:from>
    <xdr:to>
      <xdr:col>20</xdr:col>
      <xdr:colOff>38100</xdr:colOff>
      <xdr:row>56</xdr:row>
      <xdr:rowOff>118364</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61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128541</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386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140716</xdr:rowOff>
    </xdr:from>
    <xdr:to>
      <xdr:col>15</xdr:col>
      <xdr:colOff>98425</xdr:colOff>
      <xdr:row>60</xdr:row>
      <xdr:rowOff>168148</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2209800" y="1042771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124206</xdr:rowOff>
    </xdr:from>
    <xdr:to>
      <xdr:col>15</xdr:col>
      <xdr:colOff>149225</xdr:colOff>
      <xdr:row>56</xdr:row>
      <xdr:rowOff>54356</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64533</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322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140716</xdr:rowOff>
    </xdr:from>
    <xdr:to>
      <xdr:col>11</xdr:col>
      <xdr:colOff>9525</xdr:colOff>
      <xdr:row>61</xdr:row>
      <xdr:rowOff>14986</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1320800" y="1042771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87630</xdr:rowOff>
    </xdr:from>
    <xdr:to>
      <xdr:col>11</xdr:col>
      <xdr:colOff>60325</xdr:colOff>
      <xdr:row>56</xdr:row>
      <xdr:rowOff>17780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51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27957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28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151638</xdr:rowOff>
    </xdr:from>
    <xdr:to>
      <xdr:col>6</xdr:col>
      <xdr:colOff>171450</xdr:colOff>
      <xdr:row>56</xdr:row>
      <xdr:rowOff>81788</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58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91965</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350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169926</xdr:rowOff>
    </xdr:from>
    <xdr:to>
      <xdr:col>24</xdr:col>
      <xdr:colOff>76200</xdr:colOff>
      <xdr:row>60</xdr:row>
      <xdr:rowOff>100076</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10285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78503</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10194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25908</xdr:rowOff>
    </xdr:from>
    <xdr:to>
      <xdr:col>20</xdr:col>
      <xdr:colOff>38100</xdr:colOff>
      <xdr:row>60</xdr:row>
      <xdr:rowOff>127508</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10312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112285</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10399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117348</xdr:rowOff>
    </xdr:from>
    <xdr:to>
      <xdr:col>15</xdr:col>
      <xdr:colOff>149225</xdr:colOff>
      <xdr:row>61</xdr:row>
      <xdr:rowOff>47498</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10404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61</xdr:row>
      <xdr:rowOff>32275</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10490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89916</xdr:rowOff>
    </xdr:from>
    <xdr:to>
      <xdr:col>11</xdr:col>
      <xdr:colOff>60325</xdr:colOff>
      <xdr:row>61</xdr:row>
      <xdr:rowOff>20066</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10376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61</xdr:row>
      <xdr:rowOff>4843</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104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135636</xdr:rowOff>
    </xdr:from>
    <xdr:to>
      <xdr:col>6</xdr:col>
      <xdr:colOff>171450</xdr:colOff>
      <xdr:row>61</xdr:row>
      <xdr:rowOff>65786</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10422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50563</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10509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その他のうち、大半を占めるのは繰出金であり、国民健康保険、後期高齢者医療保険及び介護保険に係るものとなっている。経常収支比率は、令和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年度に国民健康保険及び介護保険に係る保険給付費が減少したことにより低下したが、令和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年度では、後期高齢者保険及び介護保険に係る保険給付費の増に伴って上昇した。令和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年度も同様に後期高齢者保険及び介護保険に係る保険給付費が増加しているものの、歳入増の影響が大きく、経常収支比率は低下することとなった。</a:t>
          </a:r>
        </a:p>
        <a:p>
          <a:r>
            <a:rPr kumimoji="1" lang="ja-JP" altLang="en-US" sz="1200">
              <a:latin typeface="ＭＳ Ｐゴシック" panose="020B0600070205080204" pitchFamily="50" charset="-128"/>
              <a:ea typeface="ＭＳ Ｐゴシック" panose="020B0600070205080204" pitchFamily="50" charset="-128"/>
            </a:rPr>
            <a:t>　しかし、依然として類似団体内平均を上回っている状況である。</a:t>
          </a: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7" name="その他グラフ枠">
          <a:extLst>
            <a:ext uri="{FF2B5EF4-FFF2-40B4-BE49-F238E27FC236}">
              <a16:creationId xmlns:a16="http://schemas.microsoft.com/office/drawing/2014/main" id="{00000000-0008-0000-0400-0000ED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61</xdr:row>
      <xdr:rowOff>69850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flipV="1">
          <a:off x="16510000" y="91567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39" name="その他最小値テキスト">
          <a:extLst>
            <a:ext uri="{FF2B5EF4-FFF2-40B4-BE49-F238E27FC236}">
              <a16:creationId xmlns:a16="http://schemas.microsoft.com/office/drawing/2014/main" id="{00000000-0008-0000-0400-0000EF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1" name="その他最大値テキスト">
          <a:extLst>
            <a:ext uri="{FF2B5EF4-FFF2-40B4-BE49-F238E27FC236}">
              <a16:creationId xmlns:a16="http://schemas.microsoft.com/office/drawing/2014/main" id="{00000000-0008-0000-0400-0000F1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6350</xdr:rowOff>
    </xdr:from>
    <xdr:to>
      <xdr:col>82</xdr:col>
      <xdr:colOff>107950</xdr:colOff>
      <xdr:row>59</xdr:row>
      <xdr:rowOff>44450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5671800" y="101219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16527</xdr:rowOff>
    </xdr:from>
    <xdr:ext cx="762000" cy="259045"/>
    <xdr:sp macro="" textlink="">
      <xdr:nvSpPr>
        <xdr:cNvPr id="244" name="その他平均値テキスト">
          <a:extLst>
            <a:ext uri="{FF2B5EF4-FFF2-40B4-BE49-F238E27FC236}">
              <a16:creationId xmlns:a16="http://schemas.microsoft.com/office/drawing/2014/main" id="{00000000-0008-0000-0400-0000F4000000}"/>
            </a:ext>
          </a:extLst>
        </xdr:cNvPr>
        <xdr:cNvSpPr txBox="1"/>
      </xdr:nvSpPr>
      <xdr:spPr>
        <a:xfrm>
          <a:off x="16598900" y="9789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0</xdr:rowOff>
    </xdr:from>
    <xdr:to>
      <xdr:col>82</xdr:col>
      <xdr:colOff>158750</xdr:colOff>
      <xdr:row>58</xdr:row>
      <xdr:rowOff>101600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64592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152400</xdr:rowOff>
    </xdr:from>
    <xdr:to>
      <xdr:col>78</xdr:col>
      <xdr:colOff>69850</xdr:colOff>
      <xdr:row>59</xdr:row>
      <xdr:rowOff>44450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4782800" y="100965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111777</xdr:rowOff>
    </xdr:from>
    <xdr:ext cx="7366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5290800" y="971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152400</xdr:rowOff>
    </xdr:from>
    <xdr:to>
      <xdr:col>73</xdr:col>
      <xdr:colOff>180975</xdr:colOff>
      <xdr:row>58</xdr:row>
      <xdr:rowOff>152400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3893800" y="10096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12700</xdr:rowOff>
    </xdr:from>
    <xdr:to>
      <xdr:col>74</xdr:col>
      <xdr:colOff>31750</xdr:colOff>
      <xdr:row>58</xdr:row>
      <xdr:rowOff>114300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4732000" y="995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124477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4401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152400</xdr:rowOff>
    </xdr:from>
    <xdr:to>
      <xdr:col>69</xdr:col>
      <xdr:colOff>92075</xdr:colOff>
      <xdr:row>59</xdr:row>
      <xdr:rowOff>133350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004800" y="100965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107950</xdr:rowOff>
    </xdr:from>
    <xdr:to>
      <xdr:col>69</xdr:col>
      <xdr:colOff>142875</xdr:colOff>
      <xdr:row>58</xdr:row>
      <xdr:rowOff>38100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38430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48277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3512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101600</xdr:rowOff>
    </xdr:from>
    <xdr:to>
      <xdr:col>65</xdr:col>
      <xdr:colOff>53975</xdr:colOff>
      <xdr:row>59</xdr:row>
      <xdr:rowOff>31750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2954000" y="1004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41927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26238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127000</xdr:rowOff>
    </xdr:from>
    <xdr:to>
      <xdr:col>82</xdr:col>
      <xdr:colOff>158750</xdr:colOff>
      <xdr:row>59</xdr:row>
      <xdr:rowOff>57150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6459200" y="100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99077</xdr:rowOff>
    </xdr:from>
    <xdr:ext cx="762000" cy="259045"/>
    <xdr:sp macro="" textlink="">
      <xdr:nvSpPr>
        <xdr:cNvPr id="263" name="その他該当値テキスト">
          <a:extLst>
            <a:ext uri="{FF2B5EF4-FFF2-40B4-BE49-F238E27FC236}">
              <a16:creationId xmlns:a16="http://schemas.microsoft.com/office/drawing/2014/main" id="{00000000-0008-0000-0400-000007010000}"/>
            </a:ext>
          </a:extLst>
        </xdr:cNvPr>
        <xdr:cNvSpPr txBox="1"/>
      </xdr:nvSpPr>
      <xdr:spPr>
        <a:xfrm>
          <a:off x="16598900" y="1004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165100</xdr:rowOff>
    </xdr:from>
    <xdr:to>
      <xdr:col>78</xdr:col>
      <xdr:colOff>120650</xdr:colOff>
      <xdr:row>59</xdr:row>
      <xdr:rowOff>95250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56210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80027</xdr:rowOff>
    </xdr:from>
    <xdr:ext cx="7366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5290800" y="10195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101600</xdr:rowOff>
    </xdr:from>
    <xdr:to>
      <xdr:col>74</xdr:col>
      <xdr:colOff>31750</xdr:colOff>
      <xdr:row>59</xdr:row>
      <xdr:rowOff>31750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47320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16527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401800" y="1013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101600</xdr:rowOff>
    </xdr:from>
    <xdr:to>
      <xdr:col>69</xdr:col>
      <xdr:colOff>142875</xdr:colOff>
      <xdr:row>59</xdr:row>
      <xdr:rowOff>31750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38430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16527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3512800" y="1013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82550</xdr:rowOff>
    </xdr:from>
    <xdr:to>
      <xdr:col>65</xdr:col>
      <xdr:colOff>53975</xdr:colOff>
      <xdr:row>60</xdr:row>
      <xdr:rowOff>12700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29540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168927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623800" y="1028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消防組合や環境衛生施設組合などの一部事務組合に加え、市立病院</a:t>
          </a:r>
          <a:r>
            <a:rPr kumimoji="1" lang="ja-JP" altLang="en-US" sz="1200">
              <a:solidFill>
                <a:schemeClr val="tx1"/>
              </a:solidFill>
              <a:latin typeface="ＭＳ Ｐゴシック" panose="020B0600070205080204" pitchFamily="50" charset="-128"/>
              <a:ea typeface="ＭＳ Ｐゴシック" panose="020B0600070205080204" pitchFamily="50" charset="-128"/>
            </a:rPr>
            <a:t>に対する補助金（繰出金）があることにより、類似団体平均を上回ることとなっているが、令和</a:t>
          </a:r>
          <a:r>
            <a:rPr kumimoji="1" lang="en-US" altLang="ja-JP" sz="1200">
              <a:solidFill>
                <a:schemeClr val="tx1"/>
              </a:solidFill>
              <a:latin typeface="ＭＳ Ｐゴシック" panose="020B0600070205080204" pitchFamily="50" charset="-128"/>
              <a:ea typeface="ＭＳ Ｐゴシック" panose="020B0600070205080204" pitchFamily="50" charset="-128"/>
            </a:rPr>
            <a:t>6</a:t>
          </a:r>
          <a:r>
            <a:rPr kumimoji="1" lang="ja-JP" altLang="en-US" sz="1200">
              <a:solidFill>
                <a:schemeClr val="tx1"/>
              </a:solidFill>
              <a:latin typeface="ＭＳ Ｐゴシック" panose="020B0600070205080204" pitchFamily="50" charset="-128"/>
              <a:ea typeface="ＭＳ Ｐゴシック" panose="020B0600070205080204" pitchFamily="50" charset="-128"/>
            </a:rPr>
            <a:t>年度は、一部事務組合負担金や病院企業会計繰出金の一般財源が減少したことなどにより、経常収支比率は低下している。</a:t>
          </a:r>
        </a:p>
        <a:p>
          <a:r>
            <a:rPr kumimoji="1" lang="ja-JP" altLang="en-US" sz="1200">
              <a:latin typeface="ＭＳ Ｐゴシック" panose="020B0600070205080204" pitchFamily="50" charset="-128"/>
              <a:ea typeface="ＭＳ Ｐゴシック" panose="020B0600070205080204" pitchFamily="50" charset="-128"/>
            </a:rPr>
            <a:t>　なお、市立病院への繰出金総額では、平成</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年度以降は</a:t>
          </a:r>
          <a:r>
            <a:rPr kumimoji="1" lang="en-US" altLang="ja-JP" sz="1200">
              <a:latin typeface="ＭＳ Ｐゴシック" panose="020B0600070205080204" pitchFamily="50" charset="-128"/>
              <a:ea typeface="ＭＳ Ｐゴシック" panose="020B0600070205080204" pitchFamily="50" charset="-128"/>
            </a:rPr>
            <a:t>9</a:t>
          </a:r>
          <a:r>
            <a:rPr kumimoji="1" lang="ja-JP" altLang="en-US" sz="1200">
              <a:latin typeface="ＭＳ Ｐゴシック" panose="020B0600070205080204" pitchFamily="50" charset="-128"/>
              <a:ea typeface="ＭＳ Ｐゴシック" panose="020B0600070205080204" pitchFamily="50" charset="-128"/>
            </a:rPr>
            <a:t>億円程度を推移していたが、物価高の影響などにより、令和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年度は</a:t>
          </a:r>
          <a:r>
            <a:rPr kumimoji="1" lang="en-US" altLang="ja-JP" sz="1200">
              <a:latin typeface="ＭＳ Ｐゴシック" panose="020B0600070205080204" pitchFamily="50" charset="-128"/>
              <a:ea typeface="ＭＳ Ｐゴシック" panose="020B0600070205080204" pitchFamily="50" charset="-128"/>
            </a:rPr>
            <a:t>9.9</a:t>
          </a:r>
          <a:r>
            <a:rPr kumimoji="1" lang="ja-JP" altLang="en-US" sz="1200">
              <a:latin typeface="ＭＳ Ｐゴシック" panose="020B0600070205080204" pitchFamily="50" charset="-128"/>
              <a:ea typeface="ＭＳ Ｐゴシック" panose="020B0600070205080204" pitchFamily="50" charset="-128"/>
            </a:rPr>
            <a:t>億円となり、令和</a:t>
          </a:r>
          <a:r>
            <a:rPr kumimoji="1" lang="en-US" altLang="ja-JP" sz="1200">
              <a:latin typeface="ＭＳ Ｐゴシック" panose="020B0600070205080204" pitchFamily="50" charset="-128"/>
              <a:ea typeface="ＭＳ Ｐゴシック" panose="020B0600070205080204" pitchFamily="50" charset="-128"/>
            </a:rPr>
            <a:t>7</a:t>
          </a:r>
          <a:r>
            <a:rPr kumimoji="1" lang="ja-JP" altLang="en-US" sz="1200">
              <a:latin typeface="ＭＳ Ｐゴシック" panose="020B0600070205080204" pitchFamily="50" charset="-128"/>
              <a:ea typeface="ＭＳ Ｐゴシック" panose="020B0600070205080204" pitchFamily="50" charset="-128"/>
            </a:rPr>
            <a:t>年度は</a:t>
          </a:r>
          <a:r>
            <a:rPr kumimoji="1" lang="en-US" altLang="ja-JP" sz="1200">
              <a:latin typeface="ＭＳ Ｐゴシック" panose="020B0600070205080204" pitchFamily="50" charset="-128"/>
              <a:ea typeface="ＭＳ Ｐゴシック" panose="020B0600070205080204" pitchFamily="50" charset="-128"/>
            </a:rPr>
            <a:t>11.7</a:t>
          </a:r>
          <a:r>
            <a:rPr kumimoji="1" lang="ja-JP" altLang="en-US" sz="1200">
              <a:latin typeface="ＭＳ Ｐゴシック" panose="020B0600070205080204" pitchFamily="50" charset="-128"/>
              <a:ea typeface="ＭＳ Ｐゴシック" panose="020B0600070205080204" pitchFamily="50" charset="-128"/>
            </a:rPr>
            <a:t>億円と更に増加する見込みとなっている。</a:t>
          </a:r>
        </a:p>
      </xdr:txBody>
    </xdr:sp>
    <xdr:clientData/>
  </xdr:twoCellAnchor>
  <xdr:oneCellAnchor>
    <xdr:from>
      <xdr:col>62</xdr:col>
      <xdr:colOff>6350</xdr:colOff>
      <xdr:row>29</xdr:row>
      <xdr:rowOff>107950</xdr:rowOff>
    </xdr:from>
    <xdr:ext cx="298543" cy="225703"/>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5" name="補助費等グラフ枠">
          <a:extLst>
            <a:ext uri="{FF2B5EF4-FFF2-40B4-BE49-F238E27FC236}">
              <a16:creationId xmlns:a16="http://schemas.microsoft.com/office/drawing/2014/main" id="{00000000-0008-0000-0400-000027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161290</xdr:rowOff>
    </xdr:from>
    <xdr:to>
      <xdr:col>82</xdr:col>
      <xdr:colOff>107950</xdr:colOff>
      <xdr:row>41</xdr:row>
      <xdr:rowOff>42418</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flipV="1">
          <a:off x="16510000" y="5819140"/>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14495</xdr:rowOff>
    </xdr:from>
    <xdr:ext cx="762000" cy="259045"/>
    <xdr:sp macro="" textlink="">
      <xdr:nvSpPr>
        <xdr:cNvPr id="297" name="補助費等最小値テキスト">
          <a:extLst>
            <a:ext uri="{FF2B5EF4-FFF2-40B4-BE49-F238E27FC236}">
              <a16:creationId xmlns:a16="http://schemas.microsoft.com/office/drawing/2014/main" id="{00000000-0008-0000-0400-000029010000}"/>
            </a:ext>
          </a:extLst>
        </xdr:cNvPr>
        <xdr:cNvSpPr txBox="1"/>
      </xdr:nvSpPr>
      <xdr:spPr>
        <a:xfrm>
          <a:off x="16598900" y="704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42418</xdr:rowOff>
    </xdr:from>
    <xdr:to>
      <xdr:col>82</xdr:col>
      <xdr:colOff>196850</xdr:colOff>
      <xdr:row>41</xdr:row>
      <xdr:rowOff>42418</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6421100" y="707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76217</xdr:rowOff>
    </xdr:from>
    <xdr:ext cx="762000" cy="259045"/>
    <xdr:sp macro="" textlink="">
      <xdr:nvSpPr>
        <xdr:cNvPr id="299" name="補助費等最大値テキスト">
          <a:extLst>
            <a:ext uri="{FF2B5EF4-FFF2-40B4-BE49-F238E27FC236}">
              <a16:creationId xmlns:a16="http://schemas.microsoft.com/office/drawing/2014/main" id="{00000000-0008-0000-0400-00002B010000}"/>
            </a:ext>
          </a:extLst>
        </xdr:cNvPr>
        <xdr:cNvSpPr txBox="1"/>
      </xdr:nvSpPr>
      <xdr:spPr>
        <a:xfrm>
          <a:off x="16598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161290</xdr:rowOff>
    </xdr:from>
    <xdr:to>
      <xdr:col>82</xdr:col>
      <xdr:colOff>196850</xdr:colOff>
      <xdr:row>33</xdr:row>
      <xdr:rowOff>161290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145288</xdr:rowOff>
    </xdr:from>
    <xdr:to>
      <xdr:col>82</xdr:col>
      <xdr:colOff>107950</xdr:colOff>
      <xdr:row>37</xdr:row>
      <xdr:rowOff>78994</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flipV="1">
          <a:off x="15671800" y="6317488"/>
          <a:ext cx="8382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148861</xdr:rowOff>
    </xdr:from>
    <xdr:ext cx="762000" cy="259045"/>
    <xdr:sp macro="" textlink="">
      <xdr:nvSpPr>
        <xdr:cNvPr id="302" name="補助費等平均値テキスト">
          <a:extLst>
            <a:ext uri="{FF2B5EF4-FFF2-40B4-BE49-F238E27FC236}">
              <a16:creationId xmlns:a16="http://schemas.microsoft.com/office/drawing/2014/main" id="{00000000-0008-0000-0400-00002E010000}"/>
            </a:ext>
          </a:extLst>
        </xdr:cNvPr>
        <xdr:cNvSpPr txBox="1"/>
      </xdr:nvSpPr>
      <xdr:spPr>
        <a:xfrm>
          <a:off x="16598900" y="6321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5334</xdr:rowOff>
    </xdr:from>
    <xdr:to>
      <xdr:col>82</xdr:col>
      <xdr:colOff>158750</xdr:colOff>
      <xdr:row>37</xdr:row>
      <xdr:rowOff>106934</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64592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78994</xdr:rowOff>
    </xdr:from>
    <xdr:to>
      <xdr:col>78</xdr:col>
      <xdr:colOff>69850</xdr:colOff>
      <xdr:row>37</xdr:row>
      <xdr:rowOff>138430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4782800" y="642264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9906</xdr:rowOff>
    </xdr:from>
    <xdr:to>
      <xdr:col>78</xdr:col>
      <xdr:colOff>120650</xdr:colOff>
      <xdr:row>37</xdr:row>
      <xdr:rowOff>111506</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5621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121683</xdr:rowOff>
    </xdr:from>
    <xdr:ext cx="7366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5290800" y="6122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115570</xdr:rowOff>
    </xdr:from>
    <xdr:to>
      <xdr:col>73</xdr:col>
      <xdr:colOff>180975</xdr:colOff>
      <xdr:row>37</xdr:row>
      <xdr:rowOff>138430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3893800" y="64592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94251</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4401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115570</xdr:rowOff>
    </xdr:from>
    <xdr:to>
      <xdr:col>69</xdr:col>
      <xdr:colOff>92075</xdr:colOff>
      <xdr:row>37</xdr:row>
      <xdr:rowOff>161290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004800" y="64592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131064</xdr:rowOff>
    </xdr:from>
    <xdr:to>
      <xdr:col>69</xdr:col>
      <xdr:colOff>142875</xdr:colOff>
      <xdr:row>37</xdr:row>
      <xdr:rowOff>61214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3843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71391</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3512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85107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2623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94488</xdr:rowOff>
    </xdr:from>
    <xdr:to>
      <xdr:col>82</xdr:col>
      <xdr:colOff>158750</xdr:colOff>
      <xdr:row>37</xdr:row>
      <xdr:rowOff>24638</xdr:rowOff>
    </xdr:to>
    <xdr:sp macro="" textlink="">
      <xdr:nvSpPr>
        <xdr:cNvPr id="320" name="楕円 319">
          <a:extLst>
            <a:ext uri="{FF2B5EF4-FFF2-40B4-BE49-F238E27FC236}">
              <a16:creationId xmlns:a16="http://schemas.microsoft.com/office/drawing/2014/main" id="{00000000-0008-0000-0400-000040010000}"/>
            </a:ext>
          </a:extLst>
        </xdr:cNvPr>
        <xdr:cNvSpPr/>
      </xdr:nvSpPr>
      <xdr:spPr>
        <a:xfrm>
          <a:off x="164592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111015</xdr:rowOff>
    </xdr:from>
    <xdr:ext cx="762000" cy="259045"/>
    <xdr:sp macro="" textlink="">
      <xdr:nvSpPr>
        <xdr:cNvPr id="321" name="補助費等該当値テキスト">
          <a:extLst>
            <a:ext uri="{FF2B5EF4-FFF2-40B4-BE49-F238E27FC236}">
              <a16:creationId xmlns:a16="http://schemas.microsoft.com/office/drawing/2014/main" id="{00000000-0008-0000-0400-000041010000}"/>
            </a:ext>
          </a:extLst>
        </xdr:cNvPr>
        <xdr:cNvSpPr txBox="1"/>
      </xdr:nvSpPr>
      <xdr:spPr>
        <a:xfrm>
          <a:off x="16598900" y="6111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28194</xdr:rowOff>
    </xdr:from>
    <xdr:to>
      <xdr:col>78</xdr:col>
      <xdr:colOff>120650</xdr:colOff>
      <xdr:row>37</xdr:row>
      <xdr:rowOff>129794</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5621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114571</xdr:rowOff>
    </xdr:from>
    <xdr:ext cx="7366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290800" y="6458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87630</xdr:rowOff>
    </xdr:from>
    <xdr:to>
      <xdr:col>74</xdr:col>
      <xdr:colOff>31750</xdr:colOff>
      <xdr:row>38</xdr:row>
      <xdr:rowOff>17780</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4732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2557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401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64770</xdr:rowOff>
    </xdr:from>
    <xdr:to>
      <xdr:col>69</xdr:col>
      <xdr:colOff>142875</xdr:colOff>
      <xdr:row>37</xdr:row>
      <xdr:rowOff>166370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3843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151147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110490</xdr:rowOff>
    </xdr:from>
    <xdr:to>
      <xdr:col>65</xdr:col>
      <xdr:colOff>53975</xdr:colOff>
      <xdr:row>38</xdr:row>
      <xdr:rowOff>40640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2954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25417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地方債残高については、平成</a:t>
          </a:r>
          <a:r>
            <a:rPr kumimoji="1" lang="en-US" altLang="ja-JP" sz="1100">
              <a:latin typeface="ＭＳ Ｐゴシック" panose="020B0600070205080204" pitchFamily="50" charset="-128"/>
              <a:ea typeface="ＭＳ Ｐゴシック" panose="020B0600070205080204" pitchFamily="50" charset="-128"/>
            </a:rPr>
            <a:t>23</a:t>
          </a:r>
          <a:r>
            <a:rPr kumimoji="1" lang="ja-JP" altLang="en-US" sz="1100">
              <a:latin typeface="ＭＳ Ｐゴシック" panose="020B0600070205080204" pitchFamily="50" charset="-128"/>
              <a:ea typeface="ＭＳ Ｐゴシック" panose="020B0600070205080204" pitchFamily="50" charset="-128"/>
            </a:rPr>
            <a:t>年度以降は</a:t>
          </a:r>
          <a:r>
            <a:rPr kumimoji="1" lang="en-US" altLang="ja-JP" sz="1100">
              <a:latin typeface="ＭＳ Ｐゴシック" panose="020B0600070205080204" pitchFamily="50" charset="-128"/>
              <a:ea typeface="ＭＳ Ｐゴシック" panose="020B0600070205080204" pitchFamily="50" charset="-128"/>
            </a:rPr>
            <a:t>250</a:t>
          </a:r>
          <a:r>
            <a:rPr kumimoji="1" lang="ja-JP" altLang="en-US" sz="1100">
              <a:latin typeface="ＭＳ Ｐゴシック" panose="020B0600070205080204" pitchFamily="50" charset="-128"/>
              <a:ea typeface="ＭＳ Ｐゴシック" panose="020B0600070205080204" pitchFamily="50" charset="-128"/>
            </a:rPr>
            <a:t>億円前後を推移しており、近年は公債費に係る経常収支比率が類似団体平均を数ポイント下回る状況が続いている。</a:t>
          </a:r>
        </a:p>
        <a:p>
          <a:r>
            <a:rPr kumimoji="1" lang="ja-JP" altLang="en-US" sz="1100">
              <a:latin typeface="ＭＳ Ｐゴシック" panose="020B0600070205080204" pitchFamily="50" charset="-128"/>
              <a:ea typeface="ＭＳ Ｐゴシック" panose="020B0600070205080204" pitchFamily="50" charset="-128"/>
            </a:rPr>
            <a:t>　しかしながら、近年借り入れた過疎対策事業債の元金償還が増加し、令和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年度以降は公債費に係る経常収支比率が上昇している。</a:t>
          </a:r>
        </a:p>
        <a:p>
          <a:r>
            <a:rPr kumimoji="1" lang="ja-JP" altLang="en-US" sz="1100">
              <a:latin typeface="ＭＳ Ｐゴシック" panose="020B0600070205080204" pitchFamily="50" charset="-128"/>
              <a:ea typeface="ＭＳ Ｐゴシック" panose="020B0600070205080204" pitchFamily="50" charset="-128"/>
            </a:rPr>
            <a:t>　また、新中学校建設事業による過疎対策事業債の元金償還が令和７年度に本格化するほか、近年、広域化を進めている田川広域水道企業団の事業に伴う出資債が多額となっていることから、今後も公債費の増加が見込まれている。</a:t>
          </a:r>
        </a:p>
      </xdr:txBody>
    </xdr:sp>
    <xdr:clientData/>
  </xdr:twoCellAnchor>
  <xdr:oneCellAnchor>
    <xdr:from>
      <xdr:col>3</xdr:col>
      <xdr:colOff>123825</xdr:colOff>
      <xdr:row>69</xdr:row>
      <xdr:rowOff>107950</xdr:rowOff>
    </xdr:from>
    <xdr:ext cx="298543" cy="225703"/>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154215</xdr:rowOff>
    </xdr:from>
    <xdr:to>
      <xdr:col>24</xdr:col>
      <xdr:colOff>25400</xdr:colOff>
      <xdr:row>82</xdr:row>
      <xdr:rowOff>50800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498615"/>
          <a:ext cx="0" cy="1611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69142</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4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154215</xdr:rowOff>
    </xdr:from>
    <xdr:to>
      <xdr:col>24</xdr:col>
      <xdr:colOff>114300</xdr:colOff>
      <xdr:row>72</xdr:row>
      <xdr:rowOff>154215</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498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4536</xdr:rowOff>
    </xdr:from>
    <xdr:to>
      <xdr:col>24</xdr:col>
      <xdr:colOff>25400</xdr:colOff>
      <xdr:row>77</xdr:row>
      <xdr:rowOff>37193</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987800" y="1320618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45556</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2472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73479</xdr:rowOff>
    </xdr:from>
    <xdr:to>
      <xdr:col>24</xdr:col>
      <xdr:colOff>76200</xdr:colOff>
      <xdr:row>78</xdr:row>
      <xdr:rowOff>3629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27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143329</xdr:rowOff>
    </xdr:from>
    <xdr:to>
      <xdr:col>19</xdr:col>
      <xdr:colOff>187325</xdr:colOff>
      <xdr:row>77</xdr:row>
      <xdr:rowOff>37193</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098800" y="13173529"/>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117021</xdr:rowOff>
    </xdr:from>
    <xdr:to>
      <xdr:col>20</xdr:col>
      <xdr:colOff>38100</xdr:colOff>
      <xdr:row>78</xdr:row>
      <xdr:rowOff>47171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31948</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405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97065</xdr:rowOff>
    </xdr:from>
    <xdr:to>
      <xdr:col>15</xdr:col>
      <xdr:colOff>98425</xdr:colOff>
      <xdr:row>76</xdr:row>
      <xdr:rowOff>143329</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2955815"/>
          <a:ext cx="889000" cy="217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106136</xdr:rowOff>
    </xdr:from>
    <xdr:to>
      <xdr:col>15</xdr:col>
      <xdr:colOff>149225</xdr:colOff>
      <xdr:row>78</xdr:row>
      <xdr:rowOff>36286</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30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21063</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394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97065</xdr:rowOff>
    </xdr:from>
    <xdr:to>
      <xdr:col>11</xdr:col>
      <xdr:colOff>9525</xdr:colOff>
      <xdr:row>76</xdr:row>
      <xdr:rowOff>45357</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2955815"/>
          <a:ext cx="889000" cy="1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29936</xdr:rowOff>
    </xdr:from>
    <xdr:to>
      <xdr:col>11</xdr:col>
      <xdr:colOff>60325</xdr:colOff>
      <xdr:row>77</xdr:row>
      <xdr:rowOff>131536</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2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116313</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317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149679</xdr:rowOff>
    </xdr:from>
    <xdr:to>
      <xdr:col>6</xdr:col>
      <xdr:colOff>171450</xdr:colOff>
      <xdr:row>78</xdr:row>
      <xdr:rowOff>79829</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35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64606</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437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125186</xdr:rowOff>
    </xdr:from>
    <xdr:to>
      <xdr:col>24</xdr:col>
      <xdr:colOff>76200</xdr:colOff>
      <xdr:row>77</xdr:row>
      <xdr:rowOff>55336</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155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141713</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3000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157843</xdr:rowOff>
    </xdr:from>
    <xdr:to>
      <xdr:col>20</xdr:col>
      <xdr:colOff>38100</xdr:colOff>
      <xdr:row>77</xdr:row>
      <xdr:rowOff>87993</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18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98170</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956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92529</xdr:rowOff>
    </xdr:from>
    <xdr:to>
      <xdr:col>15</xdr:col>
      <xdr:colOff>149225</xdr:colOff>
      <xdr:row>77</xdr:row>
      <xdr:rowOff>22679</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12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32855</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89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46265</xdr:rowOff>
    </xdr:from>
    <xdr:to>
      <xdr:col>11</xdr:col>
      <xdr:colOff>60325</xdr:colOff>
      <xdr:row>75</xdr:row>
      <xdr:rowOff>147864</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29050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158042</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673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166007</xdr:rowOff>
    </xdr:from>
    <xdr:to>
      <xdr:col>6</xdr:col>
      <xdr:colOff>171450</xdr:colOff>
      <xdr:row>76</xdr:row>
      <xdr:rowOff>96157</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02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106334</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79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扶助費を除く項目は、概ね類似団体平均に近い値を推移しているが、類似団体平均を大幅に上回っている扶助費の影響により、平均を大きく上回る値が続いている。</a:t>
          </a:r>
        </a:p>
        <a:p>
          <a:r>
            <a:rPr kumimoji="1" lang="ja-JP" altLang="en-US" sz="1100">
              <a:latin typeface="ＭＳ Ｐゴシック" panose="020B0600070205080204" pitchFamily="50" charset="-128"/>
              <a:ea typeface="ＭＳ Ｐゴシック" panose="020B0600070205080204" pitchFamily="50" charset="-128"/>
            </a:rPr>
            <a:t>　しかしながら、令和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年度は、</a:t>
          </a:r>
          <a:r>
            <a:rPr kumimoji="1" lang="ja-JP" altLang="en-US" sz="1100">
              <a:solidFill>
                <a:schemeClr val="tx1"/>
              </a:solidFill>
              <a:latin typeface="ＭＳ Ｐゴシック" panose="020B0600070205080204" pitchFamily="50" charset="-128"/>
              <a:ea typeface="ＭＳ Ｐゴシック" panose="020B0600070205080204" pitchFamily="50" charset="-128"/>
            </a:rPr>
            <a:t>一部事務組合負担金や病院企業会計繰出金の一般財源が減少したことなど</a:t>
          </a:r>
          <a:r>
            <a:rPr kumimoji="1" lang="ja-JP" altLang="en-US" sz="1100">
              <a:latin typeface="ＭＳ Ｐゴシック" panose="020B0600070205080204" pitchFamily="50" charset="-128"/>
              <a:ea typeface="ＭＳ Ｐゴシック" panose="020B0600070205080204" pitchFamily="50" charset="-128"/>
            </a:rPr>
            <a:t>により補助費等の経常収支比率が低下したことに伴い、類似団体平均との差は、</a:t>
          </a:r>
          <a:r>
            <a:rPr kumimoji="1" lang="en-US" altLang="ja-JP" sz="1100">
              <a:latin typeface="ＭＳ Ｐゴシック" panose="020B0600070205080204" pitchFamily="50" charset="-128"/>
              <a:ea typeface="ＭＳ Ｐゴシック" panose="020B0600070205080204" pitchFamily="50" charset="-128"/>
            </a:rPr>
            <a:t>3.8</a:t>
          </a:r>
          <a:r>
            <a:rPr kumimoji="1" lang="ja-JP" altLang="en-US" sz="1100">
              <a:latin typeface="ＭＳ Ｐゴシック" panose="020B0600070205080204" pitchFamily="50" charset="-128"/>
              <a:ea typeface="ＭＳ Ｐゴシック" panose="020B0600070205080204" pitchFamily="50" charset="-128"/>
            </a:rPr>
            <a:t>ポイントまで縮小している。</a:t>
          </a:r>
        </a:p>
        <a:p>
          <a:r>
            <a:rPr kumimoji="1" lang="ja-JP" altLang="en-US" sz="1100">
              <a:latin typeface="ＭＳ Ｐゴシック" panose="020B0600070205080204" pitchFamily="50" charset="-128"/>
              <a:ea typeface="ＭＳ Ｐゴシック" panose="020B0600070205080204" pitchFamily="50" charset="-128"/>
            </a:rPr>
            <a:t>　更なる経常収支比率の改善には、市税等の経常一般財源の増収に加え、特に扶助費の削減が重要であるが、現下の経済情勢等を踏まえると、困難を伴うものとなっている。</a:t>
          </a: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3556</xdr:rowOff>
    </xdr:from>
    <xdr:to>
      <xdr:col>82</xdr:col>
      <xdr:colOff>107950</xdr:colOff>
      <xdr:row>81</xdr:row>
      <xdr:rowOff>170435</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690856"/>
          <a:ext cx="0" cy="1367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142512</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402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170435</xdr:rowOff>
    </xdr:from>
    <xdr:to>
      <xdr:col>82</xdr:col>
      <xdr:colOff>196850</xdr:colOff>
      <xdr:row>81</xdr:row>
      <xdr:rowOff>170435</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4057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89933</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434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3556</xdr:rowOff>
    </xdr:from>
    <xdr:to>
      <xdr:col>82</xdr:col>
      <xdr:colOff>196850</xdr:colOff>
      <xdr:row>74</xdr:row>
      <xdr:rowOff>3556</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690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24130</xdr:rowOff>
    </xdr:from>
    <xdr:to>
      <xdr:col>82</xdr:col>
      <xdr:colOff>107950</xdr:colOff>
      <xdr:row>79</xdr:row>
      <xdr:rowOff>56135</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5671800" y="13568680"/>
          <a:ext cx="8382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159021</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31892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142494</xdr:rowOff>
    </xdr:from>
    <xdr:to>
      <xdr:col>82</xdr:col>
      <xdr:colOff>158750</xdr:colOff>
      <xdr:row>78</xdr:row>
      <xdr:rowOff>72644</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34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56135</xdr:rowOff>
    </xdr:from>
    <xdr:to>
      <xdr:col>78</xdr:col>
      <xdr:colOff>69850</xdr:colOff>
      <xdr:row>79</xdr:row>
      <xdr:rowOff>152146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4782800" y="13600685"/>
          <a:ext cx="889000" cy="96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92202</xdr:rowOff>
    </xdr:from>
    <xdr:to>
      <xdr:col>78</xdr:col>
      <xdr:colOff>120650</xdr:colOff>
      <xdr:row>78</xdr:row>
      <xdr:rowOff>22352</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32529</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30627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120142</xdr:rowOff>
    </xdr:from>
    <xdr:to>
      <xdr:col>73</xdr:col>
      <xdr:colOff>180975</xdr:colOff>
      <xdr:row>79</xdr:row>
      <xdr:rowOff>152146</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893800" y="1366469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23622</xdr:rowOff>
    </xdr:from>
    <xdr:to>
      <xdr:col>74</xdr:col>
      <xdr:colOff>31750</xdr:colOff>
      <xdr:row>77</xdr:row>
      <xdr:rowOff>125222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135399</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120142</xdr:rowOff>
    </xdr:from>
    <xdr:to>
      <xdr:col>69</xdr:col>
      <xdr:colOff>92075</xdr:colOff>
      <xdr:row>80</xdr:row>
      <xdr:rowOff>136144</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004800" y="13664692"/>
          <a:ext cx="8890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39624</xdr:rowOff>
    </xdr:from>
    <xdr:to>
      <xdr:col>69</xdr:col>
      <xdr:colOff>142875</xdr:colOff>
      <xdr:row>76</xdr:row>
      <xdr:rowOff>141224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3069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151401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283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46482</xdr:rowOff>
    </xdr:from>
    <xdr:to>
      <xdr:col>65</xdr:col>
      <xdr:colOff>53975</xdr:colOff>
      <xdr:row>77</xdr:row>
      <xdr:rowOff>148082</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158259</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144780</xdr:rowOff>
    </xdr:from>
    <xdr:to>
      <xdr:col>82</xdr:col>
      <xdr:colOff>158750</xdr:colOff>
      <xdr:row>79</xdr:row>
      <xdr:rowOff>74930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116857</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5335</xdr:rowOff>
    </xdr:from>
    <xdr:to>
      <xdr:col>78</xdr:col>
      <xdr:colOff>120650</xdr:colOff>
      <xdr:row>79</xdr:row>
      <xdr:rowOff>106935</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54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91712</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3636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101346</xdr:rowOff>
    </xdr:from>
    <xdr:to>
      <xdr:col>74</xdr:col>
      <xdr:colOff>31750</xdr:colOff>
      <xdr:row>80</xdr:row>
      <xdr:rowOff>31496</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645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16273</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3732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69342</xdr:rowOff>
    </xdr:from>
    <xdr:to>
      <xdr:col>69</xdr:col>
      <xdr:colOff>142875</xdr:colOff>
      <xdr:row>79</xdr:row>
      <xdr:rowOff>170942</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361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155719</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3700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85344</xdr:rowOff>
    </xdr:from>
    <xdr:to>
      <xdr:col>65</xdr:col>
      <xdr:colOff>53975</xdr:colOff>
      <xdr:row>81</xdr:row>
      <xdr:rowOff>15494</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801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81</xdr:row>
      <xdr:rowOff>271</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887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福岡県田川市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111211</xdr:rowOff>
    </xdr:from>
    <xdr:to>
      <xdr:col>29</xdr:col>
      <xdr:colOff>127000</xdr:colOff>
      <xdr:row>18</xdr:row>
      <xdr:rowOff>144263</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44786"/>
          <a:ext cx="0" cy="123320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116340</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50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144263</xdr:rowOff>
    </xdr:from>
    <xdr:to>
      <xdr:col>30</xdr:col>
      <xdr:colOff>25400</xdr:colOff>
      <xdr:row>18</xdr:row>
      <xdr:rowOff>144263</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779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26138</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788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111211</xdr:rowOff>
    </xdr:from>
    <xdr:to>
      <xdr:col>30</xdr:col>
      <xdr:colOff>25400</xdr:colOff>
      <xdr:row>11</xdr:row>
      <xdr:rowOff>111211</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447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22442</xdr:rowOff>
    </xdr:from>
    <xdr:to>
      <xdr:col>29</xdr:col>
      <xdr:colOff>127000</xdr:colOff>
      <xdr:row>18</xdr:row>
      <xdr:rowOff>44182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156167"/>
          <a:ext cx="647700" cy="217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131734</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9225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115207</xdr:rowOff>
    </xdr:from>
    <xdr:to>
      <xdr:col>29</xdr:col>
      <xdr:colOff>177800</xdr:colOff>
      <xdr:row>18</xdr:row>
      <xdr:rowOff>45357</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774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42311</xdr:rowOff>
    </xdr:from>
    <xdr:to>
      <xdr:col>26</xdr:col>
      <xdr:colOff>50800</xdr:colOff>
      <xdr:row>18</xdr:row>
      <xdr:rowOff>44182</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4305300" y="3176036"/>
          <a:ext cx="698500" cy="18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148464</xdr:rowOff>
    </xdr:from>
    <xdr:to>
      <xdr:col>26</xdr:col>
      <xdr:colOff>101600</xdr:colOff>
      <xdr:row>18</xdr:row>
      <xdr:rowOff>78614</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110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88791</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879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39111</xdr:rowOff>
    </xdr:from>
    <xdr:to>
      <xdr:col>22</xdr:col>
      <xdr:colOff>114300</xdr:colOff>
      <xdr:row>18</xdr:row>
      <xdr:rowOff>42311</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3606800" y="3172836"/>
          <a:ext cx="698500" cy="32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157037</xdr:rowOff>
    </xdr:from>
    <xdr:to>
      <xdr:col>22</xdr:col>
      <xdr:colOff>165100</xdr:colOff>
      <xdr:row>18</xdr:row>
      <xdr:rowOff>87187</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193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97364</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888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39111</xdr:rowOff>
    </xdr:from>
    <xdr:to>
      <xdr:col>18</xdr:col>
      <xdr:colOff>177800</xdr:colOff>
      <xdr:row>18</xdr:row>
      <xdr:rowOff>41286</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172836"/>
          <a:ext cx="698500" cy="21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161620</xdr:rowOff>
    </xdr:from>
    <xdr:to>
      <xdr:col>19</xdr:col>
      <xdr:colOff>38100</xdr:colOff>
      <xdr:row>18</xdr:row>
      <xdr:rowOff>91770</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1238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76547</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210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142406</xdr:rowOff>
    </xdr:from>
    <xdr:to>
      <xdr:col>15</xdr:col>
      <xdr:colOff>101600</xdr:colOff>
      <xdr:row>18</xdr:row>
      <xdr:rowOff>72556</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1046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82733</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873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143092</xdr:rowOff>
    </xdr:from>
    <xdr:to>
      <xdr:col>29</xdr:col>
      <xdr:colOff>177800</xdr:colOff>
      <xdr:row>18</xdr:row>
      <xdr:rowOff>73242</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1053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74584</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3036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164832</xdr:rowOff>
    </xdr:from>
    <xdr:to>
      <xdr:col>26</xdr:col>
      <xdr:colOff>101600</xdr:colOff>
      <xdr:row>18</xdr:row>
      <xdr:rowOff>94982</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1271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79759</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2134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162961</xdr:rowOff>
    </xdr:from>
    <xdr:to>
      <xdr:col>22</xdr:col>
      <xdr:colOff>165100</xdr:colOff>
      <xdr:row>18</xdr:row>
      <xdr:rowOff>93111</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1252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77888</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21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159761</xdr:rowOff>
    </xdr:from>
    <xdr:to>
      <xdr:col>19</xdr:col>
      <xdr:colOff>38100</xdr:colOff>
      <xdr:row>18</xdr:row>
      <xdr:rowOff>89911</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1220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100088</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2890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161936</xdr:rowOff>
    </xdr:from>
    <xdr:to>
      <xdr:col>15</xdr:col>
      <xdr:colOff>101600</xdr:colOff>
      <xdr:row>18</xdr:row>
      <xdr:rowOff>92086</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1242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76863</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210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89567</xdr:rowOff>
    </xdr:from>
    <xdr:to>
      <xdr:col>29</xdr:col>
      <xdr:colOff>127000</xdr:colOff>
      <xdr:row>38</xdr:row>
      <xdr:rowOff>36170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14117"/>
          <a:ext cx="0" cy="14896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8247</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75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36170</xdr:rowOff>
    </xdr:from>
    <xdr:to>
      <xdr:col>30</xdr:col>
      <xdr:colOff>25400</xdr:colOff>
      <xdr:row>38</xdr:row>
      <xdr:rowOff>36170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037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4494</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57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89567</xdr:rowOff>
    </xdr:from>
    <xdr:to>
      <xdr:col>30</xdr:col>
      <xdr:colOff>25400</xdr:colOff>
      <xdr:row>33</xdr:row>
      <xdr:rowOff>89567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141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11633</xdr:rowOff>
    </xdr:from>
    <xdr:to>
      <xdr:col>29</xdr:col>
      <xdr:colOff>127000</xdr:colOff>
      <xdr:row>37</xdr:row>
      <xdr:rowOff>46533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7136333"/>
          <a:ext cx="647700" cy="349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307268</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9176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119291</xdr:rowOff>
    </xdr:from>
    <xdr:to>
      <xdr:col>29</xdr:col>
      <xdr:colOff>177800</xdr:colOff>
      <xdr:row>37</xdr:row>
      <xdr:rowOff>49441</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70725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146755</xdr:rowOff>
    </xdr:from>
    <xdr:to>
      <xdr:col>26</xdr:col>
      <xdr:colOff>50800</xdr:colOff>
      <xdr:row>37</xdr:row>
      <xdr:rowOff>11633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7100005"/>
          <a:ext cx="698500" cy="363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116091</xdr:rowOff>
    </xdr:from>
    <xdr:to>
      <xdr:col>26</xdr:col>
      <xdr:colOff>101600</xdr:colOff>
      <xdr:row>37</xdr:row>
      <xdr:rowOff>46241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7069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227868</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8382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146755</xdr:rowOff>
    </xdr:from>
    <xdr:to>
      <xdr:col>22</xdr:col>
      <xdr:colOff>114300</xdr:colOff>
      <xdr:row>37</xdr:row>
      <xdr:rowOff>53162</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100005"/>
          <a:ext cx="698500" cy="778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134512</xdr:rowOff>
    </xdr:from>
    <xdr:to>
      <xdr:col>22</xdr:col>
      <xdr:colOff>165100</xdr:colOff>
      <xdr:row>37</xdr:row>
      <xdr:rowOff>64662</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70877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49439</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7174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53162</xdr:rowOff>
    </xdr:from>
    <xdr:to>
      <xdr:col>18</xdr:col>
      <xdr:colOff>177800</xdr:colOff>
      <xdr:row>37</xdr:row>
      <xdr:rowOff>54972</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177862"/>
          <a:ext cx="698500" cy="18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144856</xdr:rowOff>
    </xdr:from>
    <xdr:to>
      <xdr:col>19</xdr:col>
      <xdr:colOff>38100</xdr:colOff>
      <xdr:row>37</xdr:row>
      <xdr:rowOff>75006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0981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256633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866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129940</xdr:rowOff>
    </xdr:from>
    <xdr:to>
      <xdr:col>15</xdr:col>
      <xdr:colOff>101600</xdr:colOff>
      <xdr:row>37</xdr:row>
      <xdr:rowOff>60090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083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241717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85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167183</xdr:rowOff>
    </xdr:from>
    <xdr:to>
      <xdr:col>29</xdr:col>
      <xdr:colOff>177800</xdr:colOff>
      <xdr:row>37</xdr:row>
      <xdr:rowOff>97333</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1204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139260</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092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132283</xdr:rowOff>
    </xdr:from>
    <xdr:to>
      <xdr:col>26</xdr:col>
      <xdr:colOff>101600</xdr:colOff>
      <xdr:row>37</xdr:row>
      <xdr:rowOff>62433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0855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47210</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1719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95955</xdr:rowOff>
    </xdr:from>
    <xdr:to>
      <xdr:col>22</xdr:col>
      <xdr:colOff>165100</xdr:colOff>
      <xdr:row>37</xdr:row>
      <xdr:rowOff>26105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0492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207732</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81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2362</xdr:rowOff>
    </xdr:from>
    <xdr:to>
      <xdr:col>19</xdr:col>
      <xdr:colOff>38100</xdr:colOff>
      <xdr:row>37</xdr:row>
      <xdr:rowOff>103962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1270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88739</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213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4172</xdr:rowOff>
    </xdr:from>
    <xdr:to>
      <xdr:col>15</xdr:col>
      <xdr:colOff>101600</xdr:colOff>
      <xdr:row>37</xdr:row>
      <xdr:rowOff>105772</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1288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90549</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215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福岡県田川市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44,839
43,642
54.55
36,291,019
35,649,864
297,642
13,951,095
31,635,099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93694</xdr:rowOff>
    </xdr:from>
    <xdr:to>
      <xdr:col>24</xdr:col>
      <xdr:colOff>62865</xdr:colOff>
      <xdr:row>38</xdr:row>
      <xdr:rowOff>3138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37194"/>
          <a:ext cx="1270" cy="1281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6965</xdr:rowOff>
    </xdr:from>
    <xdr:ext cx="534377"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3138</xdr:rowOff>
    </xdr:from>
    <xdr:to>
      <xdr:col>24</xdr:col>
      <xdr:colOff>152400</xdr:colOff>
      <xdr:row>38</xdr:row>
      <xdr:rowOff>3138</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18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40371</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12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93694</xdr:rowOff>
    </xdr:from>
    <xdr:to>
      <xdr:col>24</xdr:col>
      <xdr:colOff>152400</xdr:colOff>
      <xdr:row>30</xdr:row>
      <xdr:rowOff>93694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37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37992</xdr:rowOff>
    </xdr:from>
    <xdr:to>
      <xdr:col>24</xdr:col>
      <xdr:colOff>63500</xdr:colOff>
      <xdr:row>37</xdr:row>
      <xdr:rowOff>88718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381642"/>
          <a:ext cx="838200" cy="50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153519</xdr:rowOff>
    </xdr:from>
    <xdr:ext cx="534377"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1542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130642</xdr:rowOff>
    </xdr:from>
    <xdr:to>
      <xdr:col>24</xdr:col>
      <xdr:colOff>114300</xdr:colOff>
      <xdr:row>37</xdr:row>
      <xdr:rowOff>60792</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0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72065</xdr:rowOff>
    </xdr:from>
    <xdr:to>
      <xdr:col>19</xdr:col>
      <xdr:colOff>177800</xdr:colOff>
      <xdr:row>37</xdr:row>
      <xdr:rowOff>88718</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2908300" y="6415715"/>
          <a:ext cx="889000" cy="16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162342</xdr:rowOff>
    </xdr:from>
    <xdr:to>
      <xdr:col>20</xdr:col>
      <xdr:colOff>38100</xdr:colOff>
      <xdr:row>37</xdr:row>
      <xdr:rowOff>92492</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34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109019</xdr:rowOff>
    </xdr:from>
    <xdr:ext cx="534377"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530111" y="6109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65466</xdr:rowOff>
    </xdr:from>
    <xdr:to>
      <xdr:col>15</xdr:col>
      <xdr:colOff>50800</xdr:colOff>
      <xdr:row>37</xdr:row>
      <xdr:rowOff>72065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019300" y="6409116"/>
          <a:ext cx="889000" cy="6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165020</xdr:rowOff>
    </xdr:from>
    <xdr:to>
      <xdr:col>15</xdr:col>
      <xdr:colOff>101600</xdr:colOff>
      <xdr:row>37</xdr:row>
      <xdr:rowOff>95170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3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111697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41111" y="6112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65466</xdr:rowOff>
    </xdr:from>
    <xdr:to>
      <xdr:col>10</xdr:col>
      <xdr:colOff>114300</xdr:colOff>
      <xdr:row>37</xdr:row>
      <xdr:rowOff>75814</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409116"/>
          <a:ext cx="889000" cy="10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167950</xdr:rowOff>
    </xdr:from>
    <xdr:to>
      <xdr:col>10</xdr:col>
      <xdr:colOff>165100</xdr:colOff>
      <xdr:row>37</xdr:row>
      <xdr:rowOff>98100</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4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114627</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52111" y="6115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151948</xdr:rowOff>
    </xdr:from>
    <xdr:to>
      <xdr:col>6</xdr:col>
      <xdr:colOff>38100</xdr:colOff>
      <xdr:row>37</xdr:row>
      <xdr:rowOff>82098</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24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98625</xdr:rowOff>
    </xdr:from>
    <xdr:ext cx="534377"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63111" y="6099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158642</xdr:rowOff>
    </xdr:from>
    <xdr:to>
      <xdr:col>24</xdr:col>
      <xdr:colOff>114300</xdr:colOff>
      <xdr:row>37</xdr:row>
      <xdr:rowOff>88792</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33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137069</xdr:rowOff>
    </xdr:from>
    <xdr:ext cx="534377"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309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37918</xdr:rowOff>
    </xdr:from>
    <xdr:to>
      <xdr:col>20</xdr:col>
      <xdr:colOff>38100</xdr:colOff>
      <xdr:row>37</xdr:row>
      <xdr:rowOff>139518</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381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130646</xdr:rowOff>
    </xdr:from>
    <xdr:ext cx="534377"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530111" y="6474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21265</xdr:rowOff>
    </xdr:from>
    <xdr:to>
      <xdr:col>15</xdr:col>
      <xdr:colOff>101600</xdr:colOff>
      <xdr:row>37</xdr:row>
      <xdr:rowOff>122865</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364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113992</xdr:rowOff>
    </xdr:from>
    <xdr:ext cx="534377"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41111" y="6457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14666</xdr:rowOff>
    </xdr:from>
    <xdr:to>
      <xdr:col>10</xdr:col>
      <xdr:colOff>165100</xdr:colOff>
      <xdr:row>37</xdr:row>
      <xdr:rowOff>116266</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358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107393</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52111" y="6451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25014</xdr:rowOff>
    </xdr:from>
    <xdr:to>
      <xdr:col>6</xdr:col>
      <xdr:colOff>38100</xdr:colOff>
      <xdr:row>37</xdr:row>
      <xdr:rowOff>126614</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36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117741</xdr:rowOff>
    </xdr:from>
    <xdr:ext cx="534377"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63111" y="6461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5594</xdr:rowOff>
    </xdr:from>
    <xdr:to>
      <xdr:col>24</xdr:col>
      <xdr:colOff>62865</xdr:colOff>
      <xdr:row>57</xdr:row>
      <xdr:rowOff>111317</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749544"/>
          <a:ext cx="1270" cy="1134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115144</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88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111317</xdr:rowOff>
    </xdr:from>
    <xdr:to>
      <xdr:col>24</xdr:col>
      <xdr:colOff>152400</xdr:colOff>
      <xdr:row>57</xdr:row>
      <xdr:rowOff>111317</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883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123721</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524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5594</xdr:rowOff>
    </xdr:from>
    <xdr:to>
      <xdr:col>24</xdr:col>
      <xdr:colOff>152400</xdr:colOff>
      <xdr:row>51</xdr:row>
      <xdr:rowOff>5594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749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90963</xdr:rowOff>
    </xdr:from>
    <xdr:to>
      <xdr:col>24</xdr:col>
      <xdr:colOff>63500</xdr:colOff>
      <xdr:row>56</xdr:row>
      <xdr:rowOff>92051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692163"/>
          <a:ext cx="8382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48075</xdr:rowOff>
    </xdr:from>
    <xdr:ext cx="534377"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4778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25198</xdr:rowOff>
    </xdr:from>
    <xdr:to>
      <xdr:col>24</xdr:col>
      <xdr:colOff>114300</xdr:colOff>
      <xdr:row>56</xdr:row>
      <xdr:rowOff>126798</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62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92051</xdr:rowOff>
    </xdr:from>
    <xdr:to>
      <xdr:col>19</xdr:col>
      <xdr:colOff>177800</xdr:colOff>
      <xdr:row>56</xdr:row>
      <xdr:rowOff>92201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693251"/>
          <a:ext cx="889000" cy="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41726</xdr:rowOff>
    </xdr:from>
    <xdr:to>
      <xdr:col>20</xdr:col>
      <xdr:colOff>38100</xdr:colOff>
      <xdr:row>56</xdr:row>
      <xdr:rowOff>143326</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64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134453</xdr:rowOff>
    </xdr:from>
    <xdr:ext cx="534377"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530111" y="9735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92201</xdr:rowOff>
    </xdr:from>
    <xdr:to>
      <xdr:col>15</xdr:col>
      <xdr:colOff>50800</xdr:colOff>
      <xdr:row>56</xdr:row>
      <xdr:rowOff>136545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693401"/>
          <a:ext cx="889000" cy="4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26835</xdr:rowOff>
    </xdr:from>
    <xdr:to>
      <xdr:col>15</xdr:col>
      <xdr:colOff>101600</xdr:colOff>
      <xdr:row>56</xdr:row>
      <xdr:rowOff>128435</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62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144962</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41111" y="940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136545</xdr:rowOff>
    </xdr:from>
    <xdr:to>
      <xdr:col>10</xdr:col>
      <xdr:colOff>114300</xdr:colOff>
      <xdr:row>56</xdr:row>
      <xdr:rowOff>164252</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737745"/>
          <a:ext cx="889000" cy="27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43422</xdr:rowOff>
    </xdr:from>
    <xdr:to>
      <xdr:col>10</xdr:col>
      <xdr:colOff>165100</xdr:colOff>
      <xdr:row>56</xdr:row>
      <xdr:rowOff>145022</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6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161549</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52111" y="941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43884</xdr:rowOff>
    </xdr:from>
    <xdr:to>
      <xdr:col>6</xdr:col>
      <xdr:colOff>38100</xdr:colOff>
      <xdr:row>56</xdr:row>
      <xdr:rowOff>145484</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645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162011</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63111" y="9420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40163</xdr:rowOff>
    </xdr:from>
    <xdr:to>
      <xdr:col>24</xdr:col>
      <xdr:colOff>114300</xdr:colOff>
      <xdr:row>56</xdr:row>
      <xdr:rowOff>141763</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64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18590</xdr:rowOff>
    </xdr:from>
    <xdr:ext cx="534377"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619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41251</xdr:rowOff>
    </xdr:from>
    <xdr:to>
      <xdr:col>20</xdr:col>
      <xdr:colOff>38100</xdr:colOff>
      <xdr:row>56</xdr:row>
      <xdr:rowOff>142851</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642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159378</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530111" y="9417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41401</xdr:rowOff>
    </xdr:from>
    <xdr:to>
      <xdr:col>15</xdr:col>
      <xdr:colOff>101600</xdr:colOff>
      <xdr:row>56</xdr:row>
      <xdr:rowOff>143001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642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134128</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41111" y="9735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85745</xdr:rowOff>
    </xdr:from>
    <xdr:to>
      <xdr:col>10</xdr:col>
      <xdr:colOff>165100</xdr:colOff>
      <xdr:row>57</xdr:row>
      <xdr:rowOff>15895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686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7022</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52111" y="9779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113452</xdr:rowOff>
    </xdr:from>
    <xdr:to>
      <xdr:col>6</xdr:col>
      <xdr:colOff>38100</xdr:colOff>
      <xdr:row>57</xdr:row>
      <xdr:rowOff>43602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714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34729</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63111" y="980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117602</xdr:rowOff>
    </xdr:from>
    <xdr:to>
      <xdr:col>24</xdr:col>
      <xdr:colOff>62865</xdr:colOff>
      <xdr:row>79</xdr:row>
      <xdr:rowOff>41763</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90552"/>
          <a:ext cx="1270" cy="1295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45590</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90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41763</xdr:rowOff>
    </xdr:from>
    <xdr:to>
      <xdr:col>24</xdr:col>
      <xdr:colOff>152400</xdr:colOff>
      <xdr:row>79</xdr:row>
      <xdr:rowOff>41763</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6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64279</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65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117602</xdr:rowOff>
    </xdr:from>
    <xdr:to>
      <xdr:col>24</xdr:col>
      <xdr:colOff>152400</xdr:colOff>
      <xdr:row>71</xdr:row>
      <xdr:rowOff>117602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90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78321</xdr:rowOff>
    </xdr:from>
    <xdr:to>
      <xdr:col>24</xdr:col>
      <xdr:colOff>63500</xdr:colOff>
      <xdr:row>78</xdr:row>
      <xdr:rowOff>113125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451421"/>
          <a:ext cx="838200" cy="34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34129</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2357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11252</xdr:rowOff>
    </xdr:from>
    <xdr:to>
      <xdr:col>24</xdr:col>
      <xdr:colOff>114300</xdr:colOff>
      <xdr:row>78</xdr:row>
      <xdr:rowOff>112852</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384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113125</xdr:rowOff>
    </xdr:from>
    <xdr:to>
      <xdr:col>19</xdr:col>
      <xdr:colOff>177800</xdr:colOff>
      <xdr:row>78</xdr:row>
      <xdr:rowOff>125640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486225"/>
          <a:ext cx="889000" cy="1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21216</xdr:rowOff>
    </xdr:from>
    <xdr:to>
      <xdr:col>20</xdr:col>
      <xdr:colOff>38100</xdr:colOff>
      <xdr:row>78</xdr:row>
      <xdr:rowOff>122816</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39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139343</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169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125640</xdr:rowOff>
    </xdr:from>
    <xdr:to>
      <xdr:col>15</xdr:col>
      <xdr:colOff>50800</xdr:colOff>
      <xdr:row>78</xdr:row>
      <xdr:rowOff>127908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498740"/>
          <a:ext cx="889000" cy="2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20434</xdr:rowOff>
    </xdr:from>
    <xdr:to>
      <xdr:col>15</xdr:col>
      <xdr:colOff>101600</xdr:colOff>
      <xdr:row>78</xdr:row>
      <xdr:rowOff>122034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39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138561</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168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123337</xdr:rowOff>
    </xdr:from>
    <xdr:to>
      <xdr:col>10</xdr:col>
      <xdr:colOff>114300</xdr:colOff>
      <xdr:row>78</xdr:row>
      <xdr:rowOff>127908</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496437"/>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21349</xdr:rowOff>
    </xdr:from>
    <xdr:to>
      <xdr:col>10</xdr:col>
      <xdr:colOff>165100</xdr:colOff>
      <xdr:row>78</xdr:row>
      <xdr:rowOff>122949</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94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139476</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169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10776</xdr:rowOff>
    </xdr:from>
    <xdr:to>
      <xdr:col>6</xdr:col>
      <xdr:colOff>38100</xdr:colOff>
      <xdr:row>78</xdr:row>
      <xdr:rowOff>112376</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8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128903</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159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27521</xdr:rowOff>
    </xdr:from>
    <xdr:to>
      <xdr:col>24</xdr:col>
      <xdr:colOff>114300</xdr:colOff>
      <xdr:row>78</xdr:row>
      <xdr:rowOff>129121</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40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5948</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379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62325</xdr:rowOff>
    </xdr:from>
    <xdr:to>
      <xdr:col>20</xdr:col>
      <xdr:colOff>38100</xdr:colOff>
      <xdr:row>78</xdr:row>
      <xdr:rowOff>163925</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43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155052</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528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74840</xdr:rowOff>
    </xdr:from>
    <xdr:to>
      <xdr:col>15</xdr:col>
      <xdr:colOff>101600</xdr:colOff>
      <xdr:row>79</xdr:row>
      <xdr:rowOff>4990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44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167567</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540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77108</xdr:rowOff>
    </xdr:from>
    <xdr:to>
      <xdr:col>10</xdr:col>
      <xdr:colOff>165100</xdr:colOff>
      <xdr:row>79</xdr:row>
      <xdr:rowOff>7258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45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169835</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542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72537</xdr:rowOff>
    </xdr:from>
    <xdr:to>
      <xdr:col>6</xdr:col>
      <xdr:colOff>38100</xdr:colOff>
      <xdr:row>79</xdr:row>
      <xdr:rowOff>2687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445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165264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538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44628</xdr:rowOff>
    </xdr:from>
    <xdr:to>
      <xdr:col>24</xdr:col>
      <xdr:colOff>62865</xdr:colOff>
      <xdr:row>98</xdr:row>
      <xdr:rowOff>25929</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646578"/>
          <a:ext cx="1270" cy="1181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29756</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83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25929</xdr:rowOff>
    </xdr:from>
    <xdr:to>
      <xdr:col>24</xdr:col>
      <xdr:colOff>152400</xdr:colOff>
      <xdr:row>98</xdr:row>
      <xdr:rowOff>25929</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828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162755</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421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44628</xdr:rowOff>
    </xdr:from>
    <xdr:to>
      <xdr:col>24</xdr:col>
      <xdr:colOff>152400</xdr:colOff>
      <xdr:row>91</xdr:row>
      <xdr:rowOff>44628</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646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102498</xdr:rowOff>
    </xdr:from>
    <xdr:to>
      <xdr:col>24</xdr:col>
      <xdr:colOff>63500</xdr:colOff>
      <xdr:row>91</xdr:row>
      <xdr:rowOff>156635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5704448"/>
          <a:ext cx="838200" cy="54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93361</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3811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114934</xdr:rowOff>
    </xdr:from>
    <xdr:to>
      <xdr:col>24</xdr:col>
      <xdr:colOff>114300</xdr:colOff>
      <xdr:row>96</xdr:row>
      <xdr:rowOff>45084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40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156635</xdr:rowOff>
    </xdr:from>
    <xdr:to>
      <xdr:col>19</xdr:col>
      <xdr:colOff>177800</xdr:colOff>
      <xdr:row>92</xdr:row>
      <xdr:rowOff>85933</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5758585"/>
          <a:ext cx="889000" cy="100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150394</xdr:rowOff>
    </xdr:from>
    <xdr:to>
      <xdr:col>20</xdr:col>
      <xdr:colOff>38100</xdr:colOff>
      <xdr:row>96</xdr:row>
      <xdr:rowOff>80544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438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71671</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795" y="16530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153409</xdr:rowOff>
    </xdr:from>
    <xdr:to>
      <xdr:col>15</xdr:col>
      <xdr:colOff>50800</xdr:colOff>
      <xdr:row>92</xdr:row>
      <xdr:rowOff>85933</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5755359"/>
          <a:ext cx="889000" cy="103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62480</xdr:rowOff>
    </xdr:from>
    <xdr:to>
      <xdr:col>15</xdr:col>
      <xdr:colOff>101600</xdr:colOff>
      <xdr:row>96</xdr:row>
      <xdr:rowOff>164080</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52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155207</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08795" y="16614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153409</xdr:rowOff>
    </xdr:from>
    <xdr:to>
      <xdr:col>10</xdr:col>
      <xdr:colOff>114300</xdr:colOff>
      <xdr:row>93</xdr:row>
      <xdr:rowOff>50643</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5755359"/>
          <a:ext cx="889000" cy="240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161765</xdr:rowOff>
    </xdr:from>
    <xdr:to>
      <xdr:col>10</xdr:col>
      <xdr:colOff>165100</xdr:colOff>
      <xdr:row>96</xdr:row>
      <xdr:rowOff>91915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44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83042</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19795" y="16542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113340</xdr:rowOff>
    </xdr:from>
    <xdr:to>
      <xdr:col>6</xdr:col>
      <xdr:colOff>38100</xdr:colOff>
      <xdr:row>97</xdr:row>
      <xdr:rowOff>43490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57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34617</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30795" y="16665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51698</xdr:rowOff>
    </xdr:from>
    <xdr:to>
      <xdr:col>24</xdr:col>
      <xdr:colOff>114300</xdr:colOff>
      <xdr:row>91</xdr:row>
      <xdr:rowOff>153298</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5653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138075</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5568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105835</xdr:rowOff>
    </xdr:from>
    <xdr:to>
      <xdr:col>20</xdr:col>
      <xdr:colOff>38100</xdr:colOff>
      <xdr:row>92</xdr:row>
      <xdr:rowOff>35985</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570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52512</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497795" y="15483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35133</xdr:rowOff>
    </xdr:from>
    <xdr:to>
      <xdr:col>15</xdr:col>
      <xdr:colOff>101600</xdr:colOff>
      <xdr:row>92</xdr:row>
      <xdr:rowOff>136733</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580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153260</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08795" y="15583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102609</xdr:rowOff>
    </xdr:from>
    <xdr:to>
      <xdr:col>10</xdr:col>
      <xdr:colOff>165100</xdr:colOff>
      <xdr:row>92</xdr:row>
      <xdr:rowOff>32759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5704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90</xdr:row>
      <xdr:rowOff>49286</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19795" y="15479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171293</xdr:rowOff>
    </xdr:from>
    <xdr:to>
      <xdr:col>6</xdr:col>
      <xdr:colOff>38100</xdr:colOff>
      <xdr:row>93</xdr:row>
      <xdr:rowOff>101443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5944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91</xdr:row>
      <xdr:rowOff>117970</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30795" y="15719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90185</xdr:rowOff>
    </xdr:from>
    <xdr:to>
      <xdr:col>54</xdr:col>
      <xdr:colOff>189865</xdr:colOff>
      <xdr:row>38</xdr:row>
      <xdr:rowOff>58813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405135"/>
          <a:ext cx="1270" cy="1168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62640</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7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58813</xdr:rowOff>
    </xdr:from>
    <xdr:to>
      <xdr:col>55</xdr:col>
      <xdr:colOff>88900</xdr:colOff>
      <xdr:row>38</xdr:row>
      <xdr:rowOff>58813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7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36862</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180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90185</xdr:rowOff>
    </xdr:from>
    <xdr:to>
      <xdr:col>55</xdr:col>
      <xdr:colOff>88900</xdr:colOff>
      <xdr:row>31</xdr:row>
      <xdr:rowOff>90185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405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77174</xdr:rowOff>
    </xdr:from>
    <xdr:to>
      <xdr:col>55</xdr:col>
      <xdr:colOff>0</xdr:colOff>
      <xdr:row>37</xdr:row>
      <xdr:rowOff>77422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639300" y="6420824"/>
          <a:ext cx="838200" cy="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15178</xdr:rowOff>
    </xdr:from>
    <xdr:ext cx="534377"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1873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163751</xdr:rowOff>
    </xdr:from>
    <xdr:to>
      <xdr:col>55</xdr:col>
      <xdr:colOff>50800</xdr:colOff>
      <xdr:row>37</xdr:row>
      <xdr:rowOff>93901</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33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47517</xdr:rowOff>
    </xdr:from>
    <xdr:to>
      <xdr:col>50</xdr:col>
      <xdr:colOff>114300</xdr:colOff>
      <xdr:row>37</xdr:row>
      <xdr:rowOff>77174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6391167"/>
          <a:ext cx="889000" cy="29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167234</xdr:rowOff>
    </xdr:from>
    <xdr:to>
      <xdr:col>50</xdr:col>
      <xdr:colOff>165100</xdr:colOff>
      <xdr:row>37</xdr:row>
      <xdr:rowOff>97384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33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113911</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2111" y="6114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47517</xdr:rowOff>
    </xdr:from>
    <xdr:to>
      <xdr:col>45</xdr:col>
      <xdr:colOff>177800</xdr:colOff>
      <xdr:row>37</xdr:row>
      <xdr:rowOff>85225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391167"/>
          <a:ext cx="889000" cy="37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162525</xdr:rowOff>
    </xdr:from>
    <xdr:to>
      <xdr:col>46</xdr:col>
      <xdr:colOff>38100</xdr:colOff>
      <xdr:row>37</xdr:row>
      <xdr:rowOff>92675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33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109202</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3111" y="6109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8861</xdr:rowOff>
    </xdr:from>
    <xdr:to>
      <xdr:col>41</xdr:col>
      <xdr:colOff>50800</xdr:colOff>
      <xdr:row>37</xdr:row>
      <xdr:rowOff>85225</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009611"/>
          <a:ext cx="889000" cy="419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6040</xdr:rowOff>
    </xdr:from>
    <xdr:to>
      <xdr:col>41</xdr:col>
      <xdr:colOff>101600</xdr:colOff>
      <xdr:row>37</xdr:row>
      <xdr:rowOff>107640</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34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124167</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94111" y="6124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118401</xdr:rowOff>
    </xdr:from>
    <xdr:to>
      <xdr:col>36</xdr:col>
      <xdr:colOff>165100</xdr:colOff>
      <xdr:row>35</xdr:row>
      <xdr:rowOff>48551</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594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65078</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5722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26622</xdr:rowOff>
    </xdr:from>
    <xdr:to>
      <xdr:col>55</xdr:col>
      <xdr:colOff>50800</xdr:colOff>
      <xdr:row>37</xdr:row>
      <xdr:rowOff>128222</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370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5049</xdr:rowOff>
    </xdr:from>
    <xdr:ext cx="534377"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348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26374</xdr:rowOff>
    </xdr:from>
    <xdr:to>
      <xdr:col>50</xdr:col>
      <xdr:colOff>165100</xdr:colOff>
      <xdr:row>37</xdr:row>
      <xdr:rowOff>127974</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37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119101</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6462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168167</xdr:rowOff>
    </xdr:from>
    <xdr:to>
      <xdr:col>46</xdr:col>
      <xdr:colOff>38100</xdr:colOff>
      <xdr:row>37</xdr:row>
      <xdr:rowOff>98317</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340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89444</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6433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34425</xdr:rowOff>
    </xdr:from>
    <xdr:to>
      <xdr:col>41</xdr:col>
      <xdr:colOff>101600</xdr:colOff>
      <xdr:row>37</xdr:row>
      <xdr:rowOff>136025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37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127151</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94111" y="6470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129511</xdr:rowOff>
    </xdr:from>
    <xdr:to>
      <xdr:col>36</xdr:col>
      <xdr:colOff>165100</xdr:colOff>
      <xdr:row>35</xdr:row>
      <xdr:rowOff>59661</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595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50788</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6051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105634</xdr:rowOff>
    </xdr:from>
    <xdr:to>
      <xdr:col>54</xdr:col>
      <xdr:colOff>189865</xdr:colOff>
      <xdr:row>58</xdr:row>
      <xdr:rowOff>88420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678134"/>
          <a:ext cx="1270" cy="13543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92247</xdr:rowOff>
    </xdr:from>
    <xdr:ext cx="534377"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036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88420</xdr:rowOff>
    </xdr:from>
    <xdr:to>
      <xdr:col>55</xdr:col>
      <xdr:colOff>88900</xdr:colOff>
      <xdr:row>58</xdr:row>
      <xdr:rowOff>88420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03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52311</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453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105634</xdr:rowOff>
    </xdr:from>
    <xdr:to>
      <xdr:col>55</xdr:col>
      <xdr:colOff>88900</xdr:colOff>
      <xdr:row>50</xdr:row>
      <xdr:rowOff>105634</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678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80982</xdr:rowOff>
    </xdr:from>
    <xdr:to>
      <xdr:col>55</xdr:col>
      <xdr:colOff>0</xdr:colOff>
      <xdr:row>56</xdr:row>
      <xdr:rowOff>130849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9639300" y="9682182"/>
          <a:ext cx="838200" cy="49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30925</xdr:rowOff>
    </xdr:from>
    <xdr:ext cx="534377"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6321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52498</xdr:rowOff>
    </xdr:from>
    <xdr:to>
      <xdr:col>55</xdr:col>
      <xdr:colOff>50800</xdr:colOff>
      <xdr:row>56</xdr:row>
      <xdr:rowOff>154098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653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153096</xdr:rowOff>
    </xdr:from>
    <xdr:to>
      <xdr:col>50</xdr:col>
      <xdr:colOff>114300</xdr:colOff>
      <xdr:row>56</xdr:row>
      <xdr:rowOff>130849</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8750300" y="9411396"/>
          <a:ext cx="889000" cy="320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103306</xdr:rowOff>
    </xdr:from>
    <xdr:to>
      <xdr:col>50</xdr:col>
      <xdr:colOff>165100</xdr:colOff>
      <xdr:row>57</xdr:row>
      <xdr:rowOff>33456</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70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24583</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72111" y="9797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153096</xdr:rowOff>
    </xdr:from>
    <xdr:to>
      <xdr:col>45</xdr:col>
      <xdr:colOff>177800</xdr:colOff>
      <xdr:row>55</xdr:row>
      <xdr:rowOff>75418</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7861300" y="9411396"/>
          <a:ext cx="889000" cy="9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88927</xdr:rowOff>
    </xdr:from>
    <xdr:to>
      <xdr:col>46</xdr:col>
      <xdr:colOff>38100</xdr:colOff>
      <xdr:row>57</xdr:row>
      <xdr:rowOff>19077</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69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10204</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83111" y="978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75418</xdr:rowOff>
    </xdr:from>
    <xdr:to>
      <xdr:col>41</xdr:col>
      <xdr:colOff>50800</xdr:colOff>
      <xdr:row>56</xdr:row>
      <xdr:rowOff>158390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6972300" y="9505168"/>
          <a:ext cx="889000" cy="254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105912</xdr:rowOff>
    </xdr:from>
    <xdr:to>
      <xdr:col>41</xdr:col>
      <xdr:colOff>101600</xdr:colOff>
      <xdr:row>57</xdr:row>
      <xdr:rowOff>36062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70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27189</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94111" y="979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43354</xdr:rowOff>
    </xdr:from>
    <xdr:to>
      <xdr:col>36</xdr:col>
      <xdr:colOff>165100</xdr:colOff>
      <xdr:row>56</xdr:row>
      <xdr:rowOff>144954</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644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161481</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05111" y="9419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30182</xdr:rowOff>
    </xdr:from>
    <xdr:to>
      <xdr:col>55</xdr:col>
      <xdr:colOff>50800</xdr:colOff>
      <xdr:row>56</xdr:row>
      <xdr:rowOff>131782</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631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53059</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482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80049</xdr:rowOff>
    </xdr:from>
    <xdr:to>
      <xdr:col>50</xdr:col>
      <xdr:colOff>165100</xdr:colOff>
      <xdr:row>57</xdr:row>
      <xdr:rowOff>10199</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681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26726</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9456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102296</xdr:rowOff>
    </xdr:from>
    <xdr:to>
      <xdr:col>46</xdr:col>
      <xdr:colOff>38100</xdr:colOff>
      <xdr:row>55</xdr:row>
      <xdr:rowOff>32446</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360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48973</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50795" y="9135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24618</xdr:rowOff>
    </xdr:from>
    <xdr:to>
      <xdr:col>41</xdr:col>
      <xdr:colOff>101600</xdr:colOff>
      <xdr:row>55</xdr:row>
      <xdr:rowOff>126218</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454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142745</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61795" y="9229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107590</xdr:rowOff>
    </xdr:from>
    <xdr:to>
      <xdr:col>36</xdr:col>
      <xdr:colOff>165100</xdr:colOff>
      <xdr:row>57</xdr:row>
      <xdr:rowOff>37740</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708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28867</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9801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21737</xdr:rowOff>
    </xdr:from>
    <xdr:to>
      <xdr:col>54</xdr:col>
      <xdr:colOff>189865</xdr:colOff>
      <xdr:row>78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10475595" y="12194687"/>
          <a:ext cx="1270" cy="1203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3" name="普通建設事業費 （ うち新規整備　）最小値テキスト">
          <a:extLst>
            <a:ext uri="{FF2B5EF4-FFF2-40B4-BE49-F238E27FC236}">
              <a16:creationId xmlns:a16="http://schemas.microsoft.com/office/drawing/2014/main" id="{00000000-0008-0000-0600-000089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139864</xdr:rowOff>
    </xdr:from>
    <xdr:ext cx="599010" cy="259045"/>
    <xdr:sp macro="" textlink="">
      <xdr:nvSpPr>
        <xdr:cNvPr id="395" name="普通建設事業費 （ うち新規整備　）最大値テキスト">
          <a:extLst>
            <a:ext uri="{FF2B5EF4-FFF2-40B4-BE49-F238E27FC236}">
              <a16:creationId xmlns:a16="http://schemas.microsoft.com/office/drawing/2014/main" id="{00000000-0008-0000-0600-00008B010000}"/>
            </a:ext>
          </a:extLst>
        </xdr:cNvPr>
        <xdr:cNvSpPr txBox="1"/>
      </xdr:nvSpPr>
      <xdr:spPr>
        <a:xfrm>
          <a:off x="10528300" y="11969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21737</xdr:rowOff>
    </xdr:from>
    <xdr:to>
      <xdr:col>55</xdr:col>
      <xdr:colOff>88900</xdr:colOff>
      <xdr:row>71</xdr:row>
      <xdr:rowOff>21737</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2194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13621</xdr:rowOff>
    </xdr:from>
    <xdr:to>
      <xdr:col>55</xdr:col>
      <xdr:colOff>0</xdr:colOff>
      <xdr:row>78</xdr:row>
      <xdr:rowOff>13667</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9639300" y="13386721"/>
          <a:ext cx="8382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26063</xdr:rowOff>
    </xdr:from>
    <xdr:ext cx="534377" cy="259045"/>
    <xdr:sp macro="" textlink="">
      <xdr:nvSpPr>
        <xdr:cNvPr id="398" name="普通建設事業費 （ うち新規整備　）平均値テキスト">
          <a:extLst>
            <a:ext uri="{FF2B5EF4-FFF2-40B4-BE49-F238E27FC236}">
              <a16:creationId xmlns:a16="http://schemas.microsoft.com/office/drawing/2014/main" id="{00000000-0008-0000-0600-00008E010000}"/>
            </a:ext>
          </a:extLst>
        </xdr:cNvPr>
        <xdr:cNvSpPr txBox="1"/>
      </xdr:nvSpPr>
      <xdr:spPr>
        <a:xfrm>
          <a:off x="10528300" y="13056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3186</xdr:rowOff>
    </xdr:from>
    <xdr:to>
      <xdr:col>55</xdr:col>
      <xdr:colOff>50800</xdr:colOff>
      <xdr:row>77</xdr:row>
      <xdr:rowOff>104786</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10426700" y="1320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13621</xdr:rowOff>
    </xdr:from>
    <xdr:to>
      <xdr:col>50</xdr:col>
      <xdr:colOff>114300</xdr:colOff>
      <xdr:row>78</xdr:row>
      <xdr:rowOff>20490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8750300" y="13386721"/>
          <a:ext cx="889000" cy="6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30459</xdr:rowOff>
    </xdr:from>
    <xdr:to>
      <xdr:col>50</xdr:col>
      <xdr:colOff>165100</xdr:colOff>
      <xdr:row>77</xdr:row>
      <xdr:rowOff>132059</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9588500" y="13232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148586</xdr:rowOff>
    </xdr:from>
    <xdr:ext cx="534377"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9372111" y="13007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5649</xdr:rowOff>
    </xdr:from>
    <xdr:to>
      <xdr:col>45</xdr:col>
      <xdr:colOff>177800</xdr:colOff>
      <xdr:row>78</xdr:row>
      <xdr:rowOff>20490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7861300" y="13378749"/>
          <a:ext cx="889000" cy="14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48620</xdr:rowOff>
    </xdr:from>
    <xdr:to>
      <xdr:col>46</xdr:col>
      <xdr:colOff>38100</xdr:colOff>
      <xdr:row>77</xdr:row>
      <xdr:rowOff>150220</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8699500" y="1325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166747</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8483111" y="13025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164875</xdr:rowOff>
    </xdr:from>
    <xdr:to>
      <xdr:col>41</xdr:col>
      <xdr:colOff>50800</xdr:colOff>
      <xdr:row>78</xdr:row>
      <xdr:rowOff>5649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972300" y="13366525"/>
          <a:ext cx="889000" cy="12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41025</xdr:rowOff>
    </xdr:from>
    <xdr:to>
      <xdr:col>41</xdr:col>
      <xdr:colOff>101600</xdr:colOff>
      <xdr:row>77</xdr:row>
      <xdr:rowOff>142625</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7810500" y="1324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159152</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7594111" y="13017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40689</xdr:rowOff>
    </xdr:from>
    <xdr:to>
      <xdr:col>36</xdr:col>
      <xdr:colOff>165100</xdr:colOff>
      <xdr:row>77</xdr:row>
      <xdr:rowOff>142289</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6921500" y="13242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158816</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05111" y="1301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134317</xdr:rowOff>
    </xdr:from>
    <xdr:to>
      <xdr:col>55</xdr:col>
      <xdr:colOff>50800</xdr:colOff>
      <xdr:row>78</xdr:row>
      <xdr:rowOff>64467</xdr:rowOff>
    </xdr:to>
    <xdr:sp macro="" textlink="">
      <xdr:nvSpPr>
        <xdr:cNvPr id="416" name="楕円 415">
          <a:extLst>
            <a:ext uri="{FF2B5EF4-FFF2-40B4-BE49-F238E27FC236}">
              <a16:creationId xmlns:a16="http://schemas.microsoft.com/office/drawing/2014/main" id="{00000000-0008-0000-0600-0000A0010000}"/>
            </a:ext>
          </a:extLst>
        </xdr:cNvPr>
        <xdr:cNvSpPr/>
      </xdr:nvSpPr>
      <xdr:spPr>
        <a:xfrm>
          <a:off x="10426700" y="13335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49244</xdr:rowOff>
    </xdr:from>
    <xdr:ext cx="469744" cy="259045"/>
    <xdr:sp macro="" textlink="">
      <xdr:nvSpPr>
        <xdr:cNvPr id="417" name="普通建設事業費 （ うち新規整備　）該当値テキスト">
          <a:extLst>
            <a:ext uri="{FF2B5EF4-FFF2-40B4-BE49-F238E27FC236}">
              <a16:creationId xmlns:a16="http://schemas.microsoft.com/office/drawing/2014/main" id="{00000000-0008-0000-0600-0000A1010000}"/>
            </a:ext>
          </a:extLst>
        </xdr:cNvPr>
        <xdr:cNvSpPr txBox="1"/>
      </xdr:nvSpPr>
      <xdr:spPr>
        <a:xfrm>
          <a:off x="10528300" y="13250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134271</xdr:rowOff>
    </xdr:from>
    <xdr:to>
      <xdr:col>50</xdr:col>
      <xdr:colOff>165100</xdr:colOff>
      <xdr:row>78</xdr:row>
      <xdr:rowOff>64421</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9588500" y="13335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55548</xdr:rowOff>
    </xdr:from>
    <xdr:ext cx="469744"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04428" y="13428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141140</xdr:rowOff>
    </xdr:from>
    <xdr:to>
      <xdr:col>46</xdr:col>
      <xdr:colOff>38100</xdr:colOff>
      <xdr:row>78</xdr:row>
      <xdr:rowOff>71290</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8699500" y="1334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78</xdr:row>
      <xdr:rowOff>62417</xdr:rowOff>
    </xdr:from>
    <xdr:ext cx="378565"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61017" y="134355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126299</xdr:rowOff>
    </xdr:from>
    <xdr:to>
      <xdr:col>41</xdr:col>
      <xdr:colOff>101600</xdr:colOff>
      <xdr:row>78</xdr:row>
      <xdr:rowOff>56449</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7810500" y="13327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47576</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26428" y="13420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114075</xdr:rowOff>
    </xdr:from>
    <xdr:to>
      <xdr:col>36</xdr:col>
      <xdr:colOff>165100</xdr:colOff>
      <xdr:row>78</xdr:row>
      <xdr:rowOff>44225</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6921500" y="1331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35352</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37428" y="13408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4" name="普通建設事業費 （ うち更新整備　）グラフ枠">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104158</xdr:rowOff>
    </xdr:from>
    <xdr:to>
      <xdr:col>54</xdr:col>
      <xdr:colOff>189865</xdr:colOff>
      <xdr:row>98</xdr:row>
      <xdr:rowOff>15370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flipV="1">
          <a:off x="10475595" y="15534658"/>
          <a:ext cx="1270" cy="128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19197</xdr:rowOff>
    </xdr:from>
    <xdr:ext cx="469744" cy="259045"/>
    <xdr:sp macro="" textlink="">
      <xdr:nvSpPr>
        <xdr:cNvPr id="446" name="普通建設事業費 （ うち更新整備　）最小値テキスト">
          <a:extLst>
            <a:ext uri="{FF2B5EF4-FFF2-40B4-BE49-F238E27FC236}">
              <a16:creationId xmlns:a16="http://schemas.microsoft.com/office/drawing/2014/main" id="{00000000-0008-0000-0600-0000BE010000}"/>
            </a:ext>
          </a:extLst>
        </xdr:cNvPr>
        <xdr:cNvSpPr txBox="1"/>
      </xdr:nvSpPr>
      <xdr:spPr>
        <a:xfrm>
          <a:off x="10528300" y="1682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15370</xdr:rowOff>
    </xdr:from>
    <xdr:to>
      <xdr:col>55</xdr:col>
      <xdr:colOff>88900</xdr:colOff>
      <xdr:row>98</xdr:row>
      <xdr:rowOff>15370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10388600" y="16817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50835</xdr:rowOff>
    </xdr:from>
    <xdr:ext cx="599010" cy="259045"/>
    <xdr:sp macro="" textlink="">
      <xdr:nvSpPr>
        <xdr:cNvPr id="448" name="普通建設事業費 （ うち更新整備　）最大値テキスト">
          <a:extLst>
            <a:ext uri="{FF2B5EF4-FFF2-40B4-BE49-F238E27FC236}">
              <a16:creationId xmlns:a16="http://schemas.microsoft.com/office/drawing/2014/main" id="{00000000-0008-0000-0600-0000C0010000}"/>
            </a:ext>
          </a:extLst>
        </xdr:cNvPr>
        <xdr:cNvSpPr txBox="1"/>
      </xdr:nvSpPr>
      <xdr:spPr>
        <a:xfrm>
          <a:off x="10528300" y="15309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104158</xdr:rowOff>
    </xdr:from>
    <xdr:to>
      <xdr:col>55</xdr:col>
      <xdr:colOff>88900</xdr:colOff>
      <xdr:row>90</xdr:row>
      <xdr:rowOff>104158</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553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11827</xdr:rowOff>
    </xdr:from>
    <xdr:to>
      <xdr:col>55</xdr:col>
      <xdr:colOff>0</xdr:colOff>
      <xdr:row>96</xdr:row>
      <xdr:rowOff>20977</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9639300" y="16471027"/>
          <a:ext cx="838200" cy="9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22265</xdr:rowOff>
    </xdr:from>
    <xdr:ext cx="534377" cy="259045"/>
    <xdr:sp macro="" textlink="">
      <xdr:nvSpPr>
        <xdr:cNvPr id="451" name="普通建設事業費 （ うち更新整備　）平均値テキスト">
          <a:extLst>
            <a:ext uri="{FF2B5EF4-FFF2-40B4-BE49-F238E27FC236}">
              <a16:creationId xmlns:a16="http://schemas.microsoft.com/office/drawing/2014/main" id="{00000000-0008-0000-0600-0000C3010000}"/>
            </a:ext>
          </a:extLst>
        </xdr:cNvPr>
        <xdr:cNvSpPr txBox="1"/>
      </xdr:nvSpPr>
      <xdr:spPr>
        <a:xfrm>
          <a:off x="10528300" y="164814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43838</xdr:rowOff>
    </xdr:from>
    <xdr:to>
      <xdr:col>55</xdr:col>
      <xdr:colOff>50800</xdr:colOff>
      <xdr:row>96</xdr:row>
      <xdr:rowOff>145438</xdr:rowOff>
    </xdr:to>
    <xdr:sp macro="" textlink="">
      <xdr:nvSpPr>
        <xdr:cNvPr id="452" name="フローチャート: 判断 451">
          <a:extLst>
            <a:ext uri="{FF2B5EF4-FFF2-40B4-BE49-F238E27FC236}">
              <a16:creationId xmlns:a16="http://schemas.microsoft.com/office/drawing/2014/main" id="{00000000-0008-0000-0600-0000C4010000}"/>
            </a:ext>
          </a:extLst>
        </xdr:cNvPr>
        <xdr:cNvSpPr/>
      </xdr:nvSpPr>
      <xdr:spPr>
        <a:xfrm>
          <a:off x="10426700" y="1650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126053</xdr:rowOff>
    </xdr:from>
    <xdr:to>
      <xdr:col>50</xdr:col>
      <xdr:colOff>114300</xdr:colOff>
      <xdr:row>96</xdr:row>
      <xdr:rowOff>11827</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8750300" y="16070903"/>
          <a:ext cx="889000" cy="400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73636</xdr:rowOff>
    </xdr:from>
    <xdr:to>
      <xdr:col>50</xdr:col>
      <xdr:colOff>165100</xdr:colOff>
      <xdr:row>97</xdr:row>
      <xdr:rowOff>3786</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9588500" y="1653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166363</xdr:rowOff>
    </xdr:from>
    <xdr:ext cx="534377"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9372111" y="16625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126053</xdr:rowOff>
    </xdr:from>
    <xdr:to>
      <xdr:col>45</xdr:col>
      <xdr:colOff>177800</xdr:colOff>
      <xdr:row>94</xdr:row>
      <xdr:rowOff>83699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7861300" y="16070903"/>
          <a:ext cx="889000" cy="129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44031</xdr:rowOff>
    </xdr:from>
    <xdr:to>
      <xdr:col>46</xdr:col>
      <xdr:colOff>38100</xdr:colOff>
      <xdr:row>96</xdr:row>
      <xdr:rowOff>145631</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8699500" y="16503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136758</xdr:rowOff>
    </xdr:from>
    <xdr:ext cx="534377"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8483111" y="16595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83699</xdr:rowOff>
    </xdr:from>
    <xdr:to>
      <xdr:col>41</xdr:col>
      <xdr:colOff>50800</xdr:colOff>
      <xdr:row>96</xdr:row>
      <xdr:rowOff>72937</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6972300" y="16199999"/>
          <a:ext cx="889000" cy="332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64160</xdr:rowOff>
    </xdr:from>
    <xdr:to>
      <xdr:col>41</xdr:col>
      <xdr:colOff>101600</xdr:colOff>
      <xdr:row>96</xdr:row>
      <xdr:rowOff>165760</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7810500" y="1652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156887</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7594111" y="16616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164675</xdr:rowOff>
    </xdr:from>
    <xdr:to>
      <xdr:col>36</xdr:col>
      <xdr:colOff>165100</xdr:colOff>
      <xdr:row>96</xdr:row>
      <xdr:rowOff>94825</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6921500" y="1645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111352</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705111" y="16227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141627</xdr:rowOff>
    </xdr:from>
    <xdr:to>
      <xdr:col>55</xdr:col>
      <xdr:colOff>50800</xdr:colOff>
      <xdr:row>96</xdr:row>
      <xdr:rowOff>71777</xdr:rowOff>
    </xdr:to>
    <xdr:sp macro="" textlink="">
      <xdr:nvSpPr>
        <xdr:cNvPr id="469" name="楕円 468">
          <a:extLst>
            <a:ext uri="{FF2B5EF4-FFF2-40B4-BE49-F238E27FC236}">
              <a16:creationId xmlns:a16="http://schemas.microsoft.com/office/drawing/2014/main" id="{00000000-0008-0000-0600-0000D5010000}"/>
            </a:ext>
          </a:extLst>
        </xdr:cNvPr>
        <xdr:cNvSpPr/>
      </xdr:nvSpPr>
      <xdr:spPr>
        <a:xfrm>
          <a:off x="10426700" y="16429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164504</xdr:rowOff>
    </xdr:from>
    <xdr:ext cx="534377" cy="259045"/>
    <xdr:sp macro="" textlink="">
      <xdr:nvSpPr>
        <xdr:cNvPr id="470" name="普通建設事業費 （ うち更新整備　）該当値テキスト">
          <a:extLst>
            <a:ext uri="{FF2B5EF4-FFF2-40B4-BE49-F238E27FC236}">
              <a16:creationId xmlns:a16="http://schemas.microsoft.com/office/drawing/2014/main" id="{00000000-0008-0000-0600-0000D6010000}"/>
            </a:ext>
          </a:extLst>
        </xdr:cNvPr>
        <xdr:cNvSpPr txBox="1"/>
      </xdr:nvSpPr>
      <xdr:spPr>
        <a:xfrm>
          <a:off x="10528300" y="16280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132477</xdr:rowOff>
    </xdr:from>
    <xdr:to>
      <xdr:col>50</xdr:col>
      <xdr:colOff>165100</xdr:colOff>
      <xdr:row>96</xdr:row>
      <xdr:rowOff>62627</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9588500" y="16420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79154</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195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75253</xdr:rowOff>
    </xdr:from>
    <xdr:to>
      <xdr:col>46</xdr:col>
      <xdr:colOff>38100</xdr:colOff>
      <xdr:row>94</xdr:row>
      <xdr:rowOff>5403</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8699500" y="16020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92</xdr:row>
      <xdr:rowOff>21930</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50795" y="15795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32899</xdr:rowOff>
    </xdr:from>
    <xdr:to>
      <xdr:col>41</xdr:col>
      <xdr:colOff>101600</xdr:colOff>
      <xdr:row>94</xdr:row>
      <xdr:rowOff>134499</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7810500" y="16149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92</xdr:row>
      <xdr:rowOff>151026</xdr:rowOff>
    </xdr:from>
    <xdr:ext cx="59901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61795" y="15924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22137</xdr:rowOff>
    </xdr:from>
    <xdr:to>
      <xdr:col>36</xdr:col>
      <xdr:colOff>165100</xdr:colOff>
      <xdr:row>96</xdr:row>
      <xdr:rowOff>123737</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6921500" y="1648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114864</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574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89" name="直線コネクタ 488">
          <a:extLst>
            <a:ext uri="{FF2B5EF4-FFF2-40B4-BE49-F238E27FC236}">
              <a16:creationId xmlns:a16="http://schemas.microsoft.com/office/drawing/2014/main" id="{00000000-0008-0000-0600-0000E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9" name="災害復旧事業費グラフ枠">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32098</xdr:rowOff>
    </xdr:from>
    <xdr:to>
      <xdr:col>85</xdr:col>
      <xdr:colOff>126364</xdr:colOff>
      <xdr:row>38</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flipV="1">
          <a:off x="16317595" y="5175598"/>
          <a:ext cx="1269" cy="1479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1" name="災害復旧事業費最小値テキスト">
          <a:extLst>
            <a:ext uri="{FF2B5EF4-FFF2-40B4-BE49-F238E27FC236}">
              <a16:creationId xmlns:a16="http://schemas.microsoft.com/office/drawing/2014/main" id="{00000000-0008-0000-0600-0000F5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150225</xdr:rowOff>
    </xdr:from>
    <xdr:ext cx="534377" cy="259045"/>
    <xdr:sp macro="" textlink="">
      <xdr:nvSpPr>
        <xdr:cNvPr id="503" name="災害復旧事業費最大値テキスト">
          <a:extLst>
            <a:ext uri="{FF2B5EF4-FFF2-40B4-BE49-F238E27FC236}">
              <a16:creationId xmlns:a16="http://schemas.microsoft.com/office/drawing/2014/main" id="{00000000-0008-0000-0600-0000F7010000}"/>
            </a:ext>
          </a:extLst>
        </xdr:cNvPr>
        <xdr:cNvSpPr txBox="1"/>
      </xdr:nvSpPr>
      <xdr:spPr>
        <a:xfrm>
          <a:off x="16370300" y="4950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32098</xdr:rowOff>
    </xdr:from>
    <xdr:to>
      <xdr:col>86</xdr:col>
      <xdr:colOff>25400</xdr:colOff>
      <xdr:row>30</xdr:row>
      <xdr:rowOff>32098</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6230600" y="5175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114668</xdr:rowOff>
    </xdr:from>
    <xdr:to>
      <xdr:col>85</xdr:col>
      <xdr:colOff>127000</xdr:colOff>
      <xdr:row>38</xdr:row>
      <xdr:rowOff>134648</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flipV="1">
          <a:off x="15481300" y="6629768"/>
          <a:ext cx="838200" cy="19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167624</xdr:rowOff>
    </xdr:from>
    <xdr:ext cx="469744" cy="259045"/>
    <xdr:sp macro="" textlink="">
      <xdr:nvSpPr>
        <xdr:cNvPr id="506" name="災害復旧事業費平均値テキスト">
          <a:extLst>
            <a:ext uri="{FF2B5EF4-FFF2-40B4-BE49-F238E27FC236}">
              <a16:creationId xmlns:a16="http://schemas.microsoft.com/office/drawing/2014/main" id="{00000000-0008-0000-0600-0000FA010000}"/>
            </a:ext>
          </a:extLst>
        </xdr:cNvPr>
        <xdr:cNvSpPr txBox="1"/>
      </xdr:nvSpPr>
      <xdr:spPr>
        <a:xfrm>
          <a:off x="16370300" y="63398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144747</xdr:rowOff>
    </xdr:from>
    <xdr:to>
      <xdr:col>85</xdr:col>
      <xdr:colOff>177800</xdr:colOff>
      <xdr:row>38</xdr:row>
      <xdr:rowOff>74897</xdr:rowOff>
    </xdr:to>
    <xdr:sp macro="" textlink="">
      <xdr:nvSpPr>
        <xdr:cNvPr id="507" name="フローチャート: 判断 506">
          <a:extLst>
            <a:ext uri="{FF2B5EF4-FFF2-40B4-BE49-F238E27FC236}">
              <a16:creationId xmlns:a16="http://schemas.microsoft.com/office/drawing/2014/main" id="{00000000-0008-0000-0600-0000FB010000}"/>
            </a:ext>
          </a:extLst>
        </xdr:cNvPr>
        <xdr:cNvSpPr/>
      </xdr:nvSpPr>
      <xdr:spPr>
        <a:xfrm>
          <a:off x="16268700" y="6488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89728</xdr:rowOff>
    </xdr:from>
    <xdr:to>
      <xdr:col>81</xdr:col>
      <xdr:colOff>50800</xdr:colOff>
      <xdr:row>38</xdr:row>
      <xdr:rowOff>134648</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4592300" y="6604828"/>
          <a:ext cx="889000" cy="44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168956</xdr:rowOff>
    </xdr:from>
    <xdr:to>
      <xdr:col>81</xdr:col>
      <xdr:colOff>101600</xdr:colOff>
      <xdr:row>38</xdr:row>
      <xdr:rowOff>99106</xdr:rowOff>
    </xdr:to>
    <xdr:sp macro="" textlink="">
      <xdr:nvSpPr>
        <xdr:cNvPr id="509" name="フローチャート: 判断 508">
          <a:extLst>
            <a:ext uri="{FF2B5EF4-FFF2-40B4-BE49-F238E27FC236}">
              <a16:creationId xmlns:a16="http://schemas.microsoft.com/office/drawing/2014/main" id="{00000000-0008-0000-0600-0000FD010000}"/>
            </a:ext>
          </a:extLst>
        </xdr:cNvPr>
        <xdr:cNvSpPr/>
      </xdr:nvSpPr>
      <xdr:spPr>
        <a:xfrm>
          <a:off x="15430500" y="6512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115633</xdr:rowOff>
    </xdr:from>
    <xdr:ext cx="469744"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5246428" y="6287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89728</xdr:rowOff>
    </xdr:from>
    <xdr:to>
      <xdr:col>76</xdr:col>
      <xdr:colOff>114300</xdr:colOff>
      <xdr:row>38</xdr:row>
      <xdr:rowOff>116886</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3703300" y="6604828"/>
          <a:ext cx="889000" cy="27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126322</xdr:rowOff>
    </xdr:from>
    <xdr:to>
      <xdr:col>76</xdr:col>
      <xdr:colOff>165100</xdr:colOff>
      <xdr:row>38</xdr:row>
      <xdr:rowOff>56472</xdr:rowOff>
    </xdr:to>
    <xdr:sp macro="" textlink="">
      <xdr:nvSpPr>
        <xdr:cNvPr id="512" name="フローチャート: 判断 511">
          <a:extLst>
            <a:ext uri="{FF2B5EF4-FFF2-40B4-BE49-F238E27FC236}">
              <a16:creationId xmlns:a16="http://schemas.microsoft.com/office/drawing/2014/main" id="{00000000-0008-0000-0600-000000020000}"/>
            </a:ext>
          </a:extLst>
        </xdr:cNvPr>
        <xdr:cNvSpPr/>
      </xdr:nvSpPr>
      <xdr:spPr>
        <a:xfrm>
          <a:off x="14541500" y="646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72999</xdr:rowOff>
    </xdr:from>
    <xdr:ext cx="469744"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4357428" y="6245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116886</xdr:rowOff>
    </xdr:from>
    <xdr:to>
      <xdr:col>71</xdr:col>
      <xdr:colOff>177800</xdr:colOff>
      <xdr:row>38</xdr:row>
      <xdr:rowOff>133048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2814300" y="6631986"/>
          <a:ext cx="889000" cy="16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82499</xdr:rowOff>
    </xdr:from>
    <xdr:to>
      <xdr:col>72</xdr:col>
      <xdr:colOff>38100</xdr:colOff>
      <xdr:row>38</xdr:row>
      <xdr:rowOff>12649</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3652500" y="6426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29176</xdr:rowOff>
    </xdr:from>
    <xdr:ext cx="469744"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3468428" y="6201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114755</xdr:rowOff>
    </xdr:from>
    <xdr:to>
      <xdr:col>67</xdr:col>
      <xdr:colOff>101600</xdr:colOff>
      <xdr:row>37</xdr:row>
      <xdr:rowOff>44905</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2763500" y="628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61432</xdr:rowOff>
    </xdr:from>
    <xdr:ext cx="534377"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2547111" y="6062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63868</xdr:rowOff>
    </xdr:from>
    <xdr:to>
      <xdr:col>85</xdr:col>
      <xdr:colOff>177800</xdr:colOff>
      <xdr:row>38</xdr:row>
      <xdr:rowOff>165468</xdr:rowOff>
    </xdr:to>
    <xdr:sp macro="" textlink="">
      <xdr:nvSpPr>
        <xdr:cNvPr id="524" name="楕円 523">
          <a:extLst>
            <a:ext uri="{FF2B5EF4-FFF2-40B4-BE49-F238E27FC236}">
              <a16:creationId xmlns:a16="http://schemas.microsoft.com/office/drawing/2014/main" id="{00000000-0008-0000-0600-00000C020000}"/>
            </a:ext>
          </a:extLst>
        </xdr:cNvPr>
        <xdr:cNvSpPr/>
      </xdr:nvSpPr>
      <xdr:spPr>
        <a:xfrm>
          <a:off x="16268700" y="65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150245</xdr:rowOff>
    </xdr:from>
    <xdr:ext cx="469744" cy="259045"/>
    <xdr:sp macro="" textlink="">
      <xdr:nvSpPr>
        <xdr:cNvPr id="525" name="災害復旧事業費該当値テキスト">
          <a:extLst>
            <a:ext uri="{FF2B5EF4-FFF2-40B4-BE49-F238E27FC236}">
              <a16:creationId xmlns:a16="http://schemas.microsoft.com/office/drawing/2014/main" id="{00000000-0008-0000-0600-00000D020000}"/>
            </a:ext>
          </a:extLst>
        </xdr:cNvPr>
        <xdr:cNvSpPr txBox="1"/>
      </xdr:nvSpPr>
      <xdr:spPr>
        <a:xfrm>
          <a:off x="16370300" y="6493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83848</xdr:rowOff>
    </xdr:from>
    <xdr:to>
      <xdr:col>81</xdr:col>
      <xdr:colOff>101600</xdr:colOff>
      <xdr:row>39</xdr:row>
      <xdr:rowOff>13998</xdr:rowOff>
    </xdr:to>
    <xdr:sp macro="" textlink="">
      <xdr:nvSpPr>
        <xdr:cNvPr id="526" name="楕円 525">
          <a:extLst>
            <a:ext uri="{FF2B5EF4-FFF2-40B4-BE49-F238E27FC236}">
              <a16:creationId xmlns:a16="http://schemas.microsoft.com/office/drawing/2014/main" id="{00000000-0008-0000-0600-00000E020000}"/>
            </a:ext>
          </a:extLst>
        </xdr:cNvPr>
        <xdr:cNvSpPr/>
      </xdr:nvSpPr>
      <xdr:spPr>
        <a:xfrm>
          <a:off x="15430500" y="659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5125</xdr:rowOff>
    </xdr:from>
    <xdr:ext cx="378565"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92017" y="66916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38928</xdr:rowOff>
    </xdr:from>
    <xdr:to>
      <xdr:col>76</xdr:col>
      <xdr:colOff>165100</xdr:colOff>
      <xdr:row>38</xdr:row>
      <xdr:rowOff>140528</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4541500" y="655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131655</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57428" y="6646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66086</xdr:rowOff>
    </xdr:from>
    <xdr:to>
      <xdr:col>72</xdr:col>
      <xdr:colOff>38100</xdr:colOff>
      <xdr:row>38</xdr:row>
      <xdr:rowOff>167686</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3652500" y="658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158813</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4017" y="66739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82248</xdr:rowOff>
    </xdr:from>
    <xdr:to>
      <xdr:col>67</xdr:col>
      <xdr:colOff>101600</xdr:colOff>
      <xdr:row>39</xdr:row>
      <xdr:rowOff>12398</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2763500" y="659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3525</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625017" y="66900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4" name="正方形/長方形 533">
          <a:extLst>
            <a:ext uri="{FF2B5EF4-FFF2-40B4-BE49-F238E27FC236}">
              <a16:creationId xmlns:a16="http://schemas.microsoft.com/office/drawing/2014/main" id="{00000000-0008-0000-0600-00001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6" name="直線コネクタ 545">
          <a:extLst>
            <a:ext uri="{FF2B5EF4-FFF2-40B4-BE49-F238E27FC236}">
              <a16:creationId xmlns:a16="http://schemas.microsoft.com/office/drawing/2014/main" id="{00000000-0008-0000-0600-00002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8" name="失業対策事業費グラフ枠">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0" name="失業対策事業費最小値テキスト">
          <a:extLst>
            <a:ext uri="{FF2B5EF4-FFF2-40B4-BE49-F238E27FC236}">
              <a16:creationId xmlns:a16="http://schemas.microsoft.com/office/drawing/2014/main" id="{00000000-0008-0000-0600-00002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2" name="失業対策事業費最大値テキスト">
          <a:extLst>
            <a:ext uri="{FF2B5EF4-FFF2-40B4-BE49-F238E27FC236}">
              <a16:creationId xmlns:a16="http://schemas.microsoft.com/office/drawing/2014/main" id="{00000000-0008-0000-0600-00002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5" name="失業対策事業費平均値テキスト">
          <a:extLst>
            <a:ext uri="{FF2B5EF4-FFF2-40B4-BE49-F238E27FC236}">
              <a16:creationId xmlns:a16="http://schemas.microsoft.com/office/drawing/2014/main" id="{00000000-0008-0000-0600-00002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6" name="フローチャート: 判断 555">
          <a:extLst>
            <a:ext uri="{FF2B5EF4-FFF2-40B4-BE49-F238E27FC236}">
              <a16:creationId xmlns:a16="http://schemas.microsoft.com/office/drawing/2014/main" id="{00000000-0008-0000-0600-00002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8" name="フローチャート: 判断 557">
          <a:extLst>
            <a:ext uri="{FF2B5EF4-FFF2-40B4-BE49-F238E27FC236}">
              <a16:creationId xmlns:a16="http://schemas.microsoft.com/office/drawing/2014/main" id="{00000000-0008-0000-0600-00002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1" name="フローチャート: 判断 560">
          <a:extLst>
            <a:ext uri="{FF2B5EF4-FFF2-40B4-BE49-F238E27FC236}">
              <a16:creationId xmlns:a16="http://schemas.microsoft.com/office/drawing/2014/main" id="{00000000-0008-0000-0600-00003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楕円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4" name="失業対策事業費該当値テキスト">
          <a:extLst>
            <a:ext uri="{FF2B5EF4-FFF2-40B4-BE49-F238E27FC236}">
              <a16:creationId xmlns:a16="http://schemas.microsoft.com/office/drawing/2014/main" id="{00000000-0008-0000-0600-00003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5" name="楕円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6" name="公債費グラフ枠">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144310</xdr:rowOff>
    </xdr:from>
    <xdr:to>
      <xdr:col>85</xdr:col>
      <xdr:colOff>126364</xdr:colOff>
      <xdr:row>79</xdr:row>
      <xdr:rowOff>107620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flipV="1">
          <a:off x="16317595" y="11974360"/>
          <a:ext cx="1269" cy="167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111447</xdr:rowOff>
    </xdr:from>
    <xdr:ext cx="534377" cy="259045"/>
    <xdr:sp macro="" textlink="">
      <xdr:nvSpPr>
        <xdr:cNvPr id="608" name="公債費最小値テキスト">
          <a:extLst>
            <a:ext uri="{FF2B5EF4-FFF2-40B4-BE49-F238E27FC236}">
              <a16:creationId xmlns:a16="http://schemas.microsoft.com/office/drawing/2014/main" id="{00000000-0008-0000-0600-000060020000}"/>
            </a:ext>
          </a:extLst>
        </xdr:cNvPr>
        <xdr:cNvSpPr txBox="1"/>
      </xdr:nvSpPr>
      <xdr:spPr>
        <a:xfrm>
          <a:off x="16370300" y="13655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107620</xdr:rowOff>
    </xdr:from>
    <xdr:to>
      <xdr:col>86</xdr:col>
      <xdr:colOff>25400</xdr:colOff>
      <xdr:row>79</xdr:row>
      <xdr:rowOff>107620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6230600" y="1365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90987</xdr:rowOff>
    </xdr:from>
    <xdr:ext cx="599010" cy="259045"/>
    <xdr:sp macro="" textlink="">
      <xdr:nvSpPr>
        <xdr:cNvPr id="610" name="公債費最大値テキスト">
          <a:extLst>
            <a:ext uri="{FF2B5EF4-FFF2-40B4-BE49-F238E27FC236}">
              <a16:creationId xmlns:a16="http://schemas.microsoft.com/office/drawing/2014/main" id="{00000000-0008-0000-0600-000062020000}"/>
            </a:ext>
          </a:extLst>
        </xdr:cNvPr>
        <xdr:cNvSpPr txBox="1"/>
      </xdr:nvSpPr>
      <xdr:spPr>
        <a:xfrm>
          <a:off x="16370300" y="11749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144310</xdr:rowOff>
    </xdr:from>
    <xdr:to>
      <xdr:col>86</xdr:col>
      <xdr:colOff>25400</xdr:colOff>
      <xdr:row>69</xdr:row>
      <xdr:rowOff>144310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6230600" y="11974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4394</xdr:rowOff>
    </xdr:from>
    <xdr:to>
      <xdr:col>85</xdr:col>
      <xdr:colOff>127000</xdr:colOff>
      <xdr:row>77</xdr:row>
      <xdr:rowOff>13030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flipV="1">
          <a:off x="15481300" y="13206044"/>
          <a:ext cx="838200" cy="8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132542</xdr:rowOff>
    </xdr:from>
    <xdr:ext cx="534377" cy="259045"/>
    <xdr:sp macro="" textlink="">
      <xdr:nvSpPr>
        <xdr:cNvPr id="613" name="公債費平均値テキスト">
          <a:extLst>
            <a:ext uri="{FF2B5EF4-FFF2-40B4-BE49-F238E27FC236}">
              <a16:creationId xmlns:a16="http://schemas.microsoft.com/office/drawing/2014/main" id="{00000000-0008-0000-0600-000065020000}"/>
            </a:ext>
          </a:extLst>
        </xdr:cNvPr>
        <xdr:cNvSpPr txBox="1"/>
      </xdr:nvSpPr>
      <xdr:spPr>
        <a:xfrm>
          <a:off x="16370300" y="12991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109665</xdr:rowOff>
    </xdr:from>
    <xdr:to>
      <xdr:col>85</xdr:col>
      <xdr:colOff>177800</xdr:colOff>
      <xdr:row>77</xdr:row>
      <xdr:rowOff>39815</xdr:rowOff>
    </xdr:to>
    <xdr:sp macro="" textlink="">
      <xdr:nvSpPr>
        <xdr:cNvPr id="614" name="フローチャート: 判断 613">
          <a:extLst>
            <a:ext uri="{FF2B5EF4-FFF2-40B4-BE49-F238E27FC236}">
              <a16:creationId xmlns:a16="http://schemas.microsoft.com/office/drawing/2014/main" id="{00000000-0008-0000-0600-000066020000}"/>
            </a:ext>
          </a:extLst>
        </xdr:cNvPr>
        <xdr:cNvSpPr/>
      </xdr:nvSpPr>
      <xdr:spPr>
        <a:xfrm>
          <a:off x="16268700" y="1313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13030</xdr:rowOff>
    </xdr:from>
    <xdr:to>
      <xdr:col>81</xdr:col>
      <xdr:colOff>50800</xdr:colOff>
      <xdr:row>77</xdr:row>
      <xdr:rowOff>31738</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4592300" y="13214680"/>
          <a:ext cx="889000" cy="1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101309</xdr:rowOff>
    </xdr:from>
    <xdr:to>
      <xdr:col>81</xdr:col>
      <xdr:colOff>101600</xdr:colOff>
      <xdr:row>77</xdr:row>
      <xdr:rowOff>31459</xdr:rowOff>
    </xdr:to>
    <xdr:sp macro="" textlink="">
      <xdr:nvSpPr>
        <xdr:cNvPr id="616" name="フローチャート: 判断 615">
          <a:extLst>
            <a:ext uri="{FF2B5EF4-FFF2-40B4-BE49-F238E27FC236}">
              <a16:creationId xmlns:a16="http://schemas.microsoft.com/office/drawing/2014/main" id="{00000000-0008-0000-0600-000068020000}"/>
            </a:ext>
          </a:extLst>
        </xdr:cNvPr>
        <xdr:cNvSpPr/>
      </xdr:nvSpPr>
      <xdr:spPr>
        <a:xfrm>
          <a:off x="15430500" y="13131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47985</xdr:rowOff>
    </xdr:from>
    <xdr:ext cx="534377"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5214111" y="12906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31738</xdr:rowOff>
    </xdr:from>
    <xdr:to>
      <xdr:col>76</xdr:col>
      <xdr:colOff>114300</xdr:colOff>
      <xdr:row>77</xdr:row>
      <xdr:rowOff>92939</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3703300" y="13233388"/>
          <a:ext cx="889000" cy="61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138010</xdr:rowOff>
    </xdr:from>
    <xdr:to>
      <xdr:col>76</xdr:col>
      <xdr:colOff>165100</xdr:colOff>
      <xdr:row>77</xdr:row>
      <xdr:rowOff>68160</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4541500" y="13168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84688</xdr:rowOff>
    </xdr:from>
    <xdr:ext cx="534377"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4325111" y="1294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86880</xdr:rowOff>
    </xdr:from>
    <xdr:to>
      <xdr:col>71</xdr:col>
      <xdr:colOff>177800</xdr:colOff>
      <xdr:row>77</xdr:row>
      <xdr:rowOff>92939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814300" y="13288530"/>
          <a:ext cx="889000" cy="6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149949</xdr:rowOff>
    </xdr:from>
    <xdr:to>
      <xdr:col>72</xdr:col>
      <xdr:colOff>38100</xdr:colOff>
      <xdr:row>77</xdr:row>
      <xdr:rowOff>80099</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3652500" y="13180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96626</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3436111" y="12955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121958</xdr:rowOff>
    </xdr:from>
    <xdr:to>
      <xdr:col>67</xdr:col>
      <xdr:colOff>101600</xdr:colOff>
      <xdr:row>77</xdr:row>
      <xdr:rowOff>52108</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2763500" y="1315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68635</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2547111" y="12927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125044</xdr:rowOff>
    </xdr:from>
    <xdr:to>
      <xdr:col>85</xdr:col>
      <xdr:colOff>177800</xdr:colOff>
      <xdr:row>77</xdr:row>
      <xdr:rowOff>55194</xdr:rowOff>
    </xdr:to>
    <xdr:sp macro="" textlink="">
      <xdr:nvSpPr>
        <xdr:cNvPr id="631" name="楕円 630">
          <a:extLst>
            <a:ext uri="{FF2B5EF4-FFF2-40B4-BE49-F238E27FC236}">
              <a16:creationId xmlns:a16="http://schemas.microsoft.com/office/drawing/2014/main" id="{00000000-0008-0000-0600-000077020000}"/>
            </a:ext>
          </a:extLst>
        </xdr:cNvPr>
        <xdr:cNvSpPr/>
      </xdr:nvSpPr>
      <xdr:spPr>
        <a:xfrm>
          <a:off x="16268700" y="1315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103471</xdr:rowOff>
    </xdr:from>
    <xdr:ext cx="534377" cy="259045"/>
    <xdr:sp macro="" textlink="">
      <xdr:nvSpPr>
        <xdr:cNvPr id="632" name="公債費該当値テキスト">
          <a:extLst>
            <a:ext uri="{FF2B5EF4-FFF2-40B4-BE49-F238E27FC236}">
              <a16:creationId xmlns:a16="http://schemas.microsoft.com/office/drawing/2014/main" id="{00000000-0008-0000-0600-000078020000}"/>
            </a:ext>
          </a:extLst>
        </xdr:cNvPr>
        <xdr:cNvSpPr txBox="1"/>
      </xdr:nvSpPr>
      <xdr:spPr>
        <a:xfrm>
          <a:off x="16370300" y="13133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133680</xdr:rowOff>
    </xdr:from>
    <xdr:to>
      <xdr:col>81</xdr:col>
      <xdr:colOff>101600</xdr:colOff>
      <xdr:row>77</xdr:row>
      <xdr:rowOff>63830</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5430500" y="1316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54957</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325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152388</xdr:rowOff>
    </xdr:from>
    <xdr:to>
      <xdr:col>76</xdr:col>
      <xdr:colOff>165100</xdr:colOff>
      <xdr:row>77</xdr:row>
      <xdr:rowOff>82538</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4541500" y="1318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73665</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3275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42139</xdr:rowOff>
    </xdr:from>
    <xdr:to>
      <xdr:col>72</xdr:col>
      <xdr:colOff>38100</xdr:colOff>
      <xdr:row>77</xdr:row>
      <xdr:rowOff>143739</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3652500" y="13243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134866</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3336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36080</xdr:rowOff>
    </xdr:from>
    <xdr:to>
      <xdr:col>67</xdr:col>
      <xdr:colOff>101600</xdr:colOff>
      <xdr:row>77</xdr:row>
      <xdr:rowOff>137680</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2763500" y="1323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128807</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3330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0" name="直線コネクタ 649">
          <a:extLst>
            <a:ext uri="{FF2B5EF4-FFF2-40B4-BE49-F238E27FC236}">
              <a16:creationId xmlns:a16="http://schemas.microsoft.com/office/drawing/2014/main" id="{00000000-0008-0000-0600-00008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3" name="積立金グラフ枠">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52237</xdr:rowOff>
    </xdr:from>
    <xdr:to>
      <xdr:col>85</xdr:col>
      <xdr:colOff>126364</xdr:colOff>
      <xdr:row>99</xdr:row>
      <xdr:rowOff>39920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flipV="1">
          <a:off x="16317595" y="15482737"/>
          <a:ext cx="1269" cy="1530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43747</xdr:rowOff>
    </xdr:from>
    <xdr:ext cx="469744" cy="259045"/>
    <xdr:sp macro="" textlink="">
      <xdr:nvSpPr>
        <xdr:cNvPr id="665" name="積立金最小値テキスト">
          <a:extLst>
            <a:ext uri="{FF2B5EF4-FFF2-40B4-BE49-F238E27FC236}">
              <a16:creationId xmlns:a16="http://schemas.microsoft.com/office/drawing/2014/main" id="{00000000-0008-0000-0600-000099020000}"/>
            </a:ext>
          </a:extLst>
        </xdr:cNvPr>
        <xdr:cNvSpPr txBox="1"/>
      </xdr:nvSpPr>
      <xdr:spPr>
        <a:xfrm>
          <a:off x="16370300" y="17017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39920</xdr:rowOff>
    </xdr:from>
    <xdr:to>
      <xdr:col>86</xdr:col>
      <xdr:colOff>25400</xdr:colOff>
      <xdr:row>99</xdr:row>
      <xdr:rowOff>39920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6230600" y="1701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170364</xdr:rowOff>
    </xdr:from>
    <xdr:ext cx="599010" cy="259045"/>
    <xdr:sp macro="" textlink="">
      <xdr:nvSpPr>
        <xdr:cNvPr id="667" name="積立金最大値テキスト">
          <a:extLst>
            <a:ext uri="{FF2B5EF4-FFF2-40B4-BE49-F238E27FC236}">
              <a16:creationId xmlns:a16="http://schemas.microsoft.com/office/drawing/2014/main" id="{00000000-0008-0000-0600-00009B020000}"/>
            </a:ext>
          </a:extLst>
        </xdr:cNvPr>
        <xdr:cNvSpPr txBox="1"/>
      </xdr:nvSpPr>
      <xdr:spPr>
        <a:xfrm>
          <a:off x="16370300" y="15257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52237</xdr:rowOff>
    </xdr:from>
    <xdr:to>
      <xdr:col>86</xdr:col>
      <xdr:colOff>25400</xdr:colOff>
      <xdr:row>90</xdr:row>
      <xdr:rowOff>52237</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6230600" y="15482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117286</xdr:rowOff>
    </xdr:from>
    <xdr:to>
      <xdr:col>85</xdr:col>
      <xdr:colOff>127000</xdr:colOff>
      <xdr:row>98</xdr:row>
      <xdr:rowOff>137201</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flipV="1">
          <a:off x="15481300" y="16919386"/>
          <a:ext cx="838200" cy="19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64099</xdr:rowOff>
    </xdr:from>
    <xdr:ext cx="534377" cy="259045"/>
    <xdr:sp macro="" textlink="">
      <xdr:nvSpPr>
        <xdr:cNvPr id="670" name="積立金平均値テキスト">
          <a:extLst>
            <a:ext uri="{FF2B5EF4-FFF2-40B4-BE49-F238E27FC236}">
              <a16:creationId xmlns:a16="http://schemas.microsoft.com/office/drawing/2014/main" id="{00000000-0008-0000-0600-00009E020000}"/>
            </a:ext>
          </a:extLst>
        </xdr:cNvPr>
        <xdr:cNvSpPr txBox="1"/>
      </xdr:nvSpPr>
      <xdr:spPr>
        <a:xfrm>
          <a:off x="16370300" y="166947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41222</xdr:rowOff>
    </xdr:from>
    <xdr:to>
      <xdr:col>85</xdr:col>
      <xdr:colOff>177800</xdr:colOff>
      <xdr:row>98</xdr:row>
      <xdr:rowOff>142822</xdr:rowOff>
    </xdr:to>
    <xdr:sp macro="" textlink="">
      <xdr:nvSpPr>
        <xdr:cNvPr id="671" name="フローチャート: 判断 670">
          <a:extLst>
            <a:ext uri="{FF2B5EF4-FFF2-40B4-BE49-F238E27FC236}">
              <a16:creationId xmlns:a16="http://schemas.microsoft.com/office/drawing/2014/main" id="{00000000-0008-0000-0600-00009F020000}"/>
            </a:ext>
          </a:extLst>
        </xdr:cNvPr>
        <xdr:cNvSpPr/>
      </xdr:nvSpPr>
      <xdr:spPr>
        <a:xfrm>
          <a:off x="16268700" y="1684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137201</xdr:rowOff>
    </xdr:from>
    <xdr:to>
      <xdr:col>81</xdr:col>
      <xdr:colOff>50800</xdr:colOff>
      <xdr:row>98</xdr:row>
      <xdr:rowOff>158601</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4592300" y="16939301"/>
          <a:ext cx="889000" cy="21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55235</xdr:rowOff>
    </xdr:from>
    <xdr:to>
      <xdr:col>81</xdr:col>
      <xdr:colOff>101600</xdr:colOff>
      <xdr:row>98</xdr:row>
      <xdr:rowOff>156835</xdr:rowOff>
    </xdr:to>
    <xdr:sp macro="" textlink="">
      <xdr:nvSpPr>
        <xdr:cNvPr id="673" name="フローチャート: 判断 672">
          <a:extLst>
            <a:ext uri="{FF2B5EF4-FFF2-40B4-BE49-F238E27FC236}">
              <a16:creationId xmlns:a16="http://schemas.microsoft.com/office/drawing/2014/main" id="{00000000-0008-0000-0600-0000A1020000}"/>
            </a:ext>
          </a:extLst>
        </xdr:cNvPr>
        <xdr:cNvSpPr/>
      </xdr:nvSpPr>
      <xdr:spPr>
        <a:xfrm>
          <a:off x="15430500" y="1685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1912</xdr:rowOff>
    </xdr:from>
    <xdr:ext cx="534377"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5214111" y="16632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158601</xdr:rowOff>
    </xdr:from>
    <xdr:to>
      <xdr:col>76</xdr:col>
      <xdr:colOff>114300</xdr:colOff>
      <xdr:row>99</xdr:row>
      <xdr:rowOff>22138</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3703300" y="16960701"/>
          <a:ext cx="889000" cy="34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40673</xdr:rowOff>
    </xdr:from>
    <xdr:to>
      <xdr:col>76</xdr:col>
      <xdr:colOff>165100</xdr:colOff>
      <xdr:row>98</xdr:row>
      <xdr:rowOff>142273</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4541500" y="1684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158800</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4325111" y="16618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22138</xdr:rowOff>
    </xdr:from>
    <xdr:to>
      <xdr:col>71</xdr:col>
      <xdr:colOff>177800</xdr:colOff>
      <xdr:row>99</xdr:row>
      <xdr:rowOff>31176</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2814300" y="16995688"/>
          <a:ext cx="889000" cy="9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26366</xdr:rowOff>
    </xdr:from>
    <xdr:to>
      <xdr:col>72</xdr:col>
      <xdr:colOff>38100</xdr:colOff>
      <xdr:row>98</xdr:row>
      <xdr:rowOff>127966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3652500" y="1682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144493</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3436111" y="1660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52980</xdr:rowOff>
    </xdr:from>
    <xdr:to>
      <xdr:col>67</xdr:col>
      <xdr:colOff>101600</xdr:colOff>
      <xdr:row>98</xdr:row>
      <xdr:rowOff>154580</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2763500" y="168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171107</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2547111" y="16630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66486</xdr:rowOff>
    </xdr:from>
    <xdr:to>
      <xdr:col>85</xdr:col>
      <xdr:colOff>177800</xdr:colOff>
      <xdr:row>98</xdr:row>
      <xdr:rowOff>168086</xdr:rowOff>
    </xdr:to>
    <xdr:sp macro="" textlink="">
      <xdr:nvSpPr>
        <xdr:cNvPr id="688" name="楕円 687">
          <a:extLst>
            <a:ext uri="{FF2B5EF4-FFF2-40B4-BE49-F238E27FC236}">
              <a16:creationId xmlns:a16="http://schemas.microsoft.com/office/drawing/2014/main" id="{00000000-0008-0000-0600-0000B0020000}"/>
            </a:ext>
          </a:extLst>
        </xdr:cNvPr>
        <xdr:cNvSpPr/>
      </xdr:nvSpPr>
      <xdr:spPr>
        <a:xfrm>
          <a:off x="16268700" y="1686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19649</xdr:rowOff>
    </xdr:from>
    <xdr:ext cx="534377" cy="259045"/>
    <xdr:sp macro="" textlink="">
      <xdr:nvSpPr>
        <xdr:cNvPr id="689" name="積立金該当値テキスト">
          <a:extLst>
            <a:ext uri="{FF2B5EF4-FFF2-40B4-BE49-F238E27FC236}">
              <a16:creationId xmlns:a16="http://schemas.microsoft.com/office/drawing/2014/main" id="{00000000-0008-0000-0600-0000B1020000}"/>
            </a:ext>
          </a:extLst>
        </xdr:cNvPr>
        <xdr:cNvSpPr txBox="1"/>
      </xdr:nvSpPr>
      <xdr:spPr>
        <a:xfrm>
          <a:off x="16370300" y="16821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86401</xdr:rowOff>
    </xdr:from>
    <xdr:to>
      <xdr:col>81</xdr:col>
      <xdr:colOff>101600</xdr:colOff>
      <xdr:row>99</xdr:row>
      <xdr:rowOff>16551</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5430500" y="1688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7678</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981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107801</xdr:rowOff>
    </xdr:from>
    <xdr:to>
      <xdr:col>76</xdr:col>
      <xdr:colOff>165100</xdr:colOff>
      <xdr:row>99</xdr:row>
      <xdr:rowOff>37951</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4541500" y="1690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29078</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25111" y="17002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142788</xdr:rowOff>
    </xdr:from>
    <xdr:to>
      <xdr:col>72</xdr:col>
      <xdr:colOff>38100</xdr:colOff>
      <xdr:row>99</xdr:row>
      <xdr:rowOff>72938</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3652500" y="16944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64065</xdr:rowOff>
    </xdr:from>
    <xdr:ext cx="469744"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68428" y="17037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151826</xdr:rowOff>
    </xdr:from>
    <xdr:to>
      <xdr:col>67</xdr:col>
      <xdr:colOff>101600</xdr:colOff>
      <xdr:row>99</xdr:row>
      <xdr:rowOff>81976</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2763500" y="16953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73103</xdr:rowOff>
    </xdr:from>
    <xdr:ext cx="469744"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79428" y="17046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7" name="直線コネクタ 706">
          <a:extLst>
            <a:ext uri="{FF2B5EF4-FFF2-40B4-BE49-F238E27FC236}">
              <a16:creationId xmlns:a16="http://schemas.microsoft.com/office/drawing/2014/main" id="{00000000-0008-0000-0600-0000C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0" name="投資及び出資金グラフ枠">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128118</xdr:rowOff>
    </xdr:from>
    <xdr:to>
      <xdr:col>116</xdr:col>
      <xdr:colOff>62864</xdr:colOff>
      <xdr:row>39</xdr:row>
      <xdr:rowOff>44450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flipV="1">
          <a:off x="22159595" y="5271618"/>
          <a:ext cx="1269" cy="1459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2" name="投資及び出資金最小値テキスト">
          <a:extLst>
            <a:ext uri="{FF2B5EF4-FFF2-40B4-BE49-F238E27FC236}">
              <a16:creationId xmlns:a16="http://schemas.microsoft.com/office/drawing/2014/main" id="{00000000-0008-0000-0600-0000D2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74795</xdr:rowOff>
    </xdr:from>
    <xdr:ext cx="534377" cy="259045"/>
    <xdr:sp macro="" textlink="">
      <xdr:nvSpPr>
        <xdr:cNvPr id="724" name="投資及び出資金最大値テキスト">
          <a:extLst>
            <a:ext uri="{FF2B5EF4-FFF2-40B4-BE49-F238E27FC236}">
              <a16:creationId xmlns:a16="http://schemas.microsoft.com/office/drawing/2014/main" id="{00000000-0008-0000-0600-0000D4020000}"/>
            </a:ext>
          </a:extLst>
        </xdr:cNvPr>
        <xdr:cNvSpPr txBox="1"/>
      </xdr:nvSpPr>
      <xdr:spPr>
        <a:xfrm>
          <a:off x="22212300" y="504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128118</xdr:rowOff>
    </xdr:from>
    <xdr:to>
      <xdr:col>116</xdr:col>
      <xdr:colOff>152400</xdr:colOff>
      <xdr:row>30</xdr:row>
      <xdr:rowOff>128118</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5271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30</xdr:row>
      <xdr:rowOff>128118</xdr:rowOff>
    </xdr:from>
    <xdr:to>
      <xdr:col>116</xdr:col>
      <xdr:colOff>63500</xdr:colOff>
      <xdr:row>35</xdr:row>
      <xdr:rowOff>74092</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flipV="1">
          <a:off x="21323300" y="5271618"/>
          <a:ext cx="838200" cy="803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153738</xdr:rowOff>
    </xdr:from>
    <xdr:ext cx="469744" cy="259045"/>
    <xdr:sp macro="" textlink="">
      <xdr:nvSpPr>
        <xdr:cNvPr id="727" name="投資及び出資金平均値テキスト">
          <a:extLst>
            <a:ext uri="{FF2B5EF4-FFF2-40B4-BE49-F238E27FC236}">
              <a16:creationId xmlns:a16="http://schemas.microsoft.com/office/drawing/2014/main" id="{00000000-0008-0000-0600-0000D7020000}"/>
            </a:ext>
          </a:extLst>
        </xdr:cNvPr>
        <xdr:cNvSpPr txBox="1"/>
      </xdr:nvSpPr>
      <xdr:spPr>
        <a:xfrm>
          <a:off x="22212300" y="6497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3861</xdr:rowOff>
    </xdr:from>
    <xdr:to>
      <xdr:col>116</xdr:col>
      <xdr:colOff>114300</xdr:colOff>
      <xdr:row>38</xdr:row>
      <xdr:rowOff>105461</xdr:rowOff>
    </xdr:to>
    <xdr:sp macro="" textlink="">
      <xdr:nvSpPr>
        <xdr:cNvPr id="728" name="フローチャート: 判断 727">
          <a:extLst>
            <a:ext uri="{FF2B5EF4-FFF2-40B4-BE49-F238E27FC236}">
              <a16:creationId xmlns:a16="http://schemas.microsoft.com/office/drawing/2014/main" id="{00000000-0008-0000-0600-0000D8020000}"/>
            </a:ext>
          </a:extLst>
        </xdr:cNvPr>
        <xdr:cNvSpPr/>
      </xdr:nvSpPr>
      <xdr:spPr>
        <a:xfrm>
          <a:off x="22110700" y="651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74092</xdr:rowOff>
    </xdr:from>
    <xdr:to>
      <xdr:col>111</xdr:col>
      <xdr:colOff>177800</xdr:colOff>
      <xdr:row>36</xdr:row>
      <xdr:rowOff>10541</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0434300" y="6074842"/>
          <a:ext cx="889000" cy="107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167501</xdr:rowOff>
    </xdr:from>
    <xdr:to>
      <xdr:col>112</xdr:col>
      <xdr:colOff>38100</xdr:colOff>
      <xdr:row>38</xdr:row>
      <xdr:rowOff>97651</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1272500" y="6511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88778</xdr:rowOff>
    </xdr:from>
    <xdr:ext cx="469744"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21088428" y="6603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6693</xdr:rowOff>
    </xdr:from>
    <xdr:to>
      <xdr:col>107</xdr:col>
      <xdr:colOff>50800</xdr:colOff>
      <xdr:row>36</xdr:row>
      <xdr:rowOff>10541</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9545300" y="6178893"/>
          <a:ext cx="889000" cy="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2413</xdr:rowOff>
    </xdr:from>
    <xdr:to>
      <xdr:col>107</xdr:col>
      <xdr:colOff>101600</xdr:colOff>
      <xdr:row>38</xdr:row>
      <xdr:rowOff>104013</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0383500" y="6517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95140</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0199428" y="661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6693</xdr:rowOff>
    </xdr:from>
    <xdr:to>
      <xdr:col>102</xdr:col>
      <xdr:colOff>114300</xdr:colOff>
      <xdr:row>37</xdr:row>
      <xdr:rowOff>61824</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18656300" y="6178893"/>
          <a:ext cx="889000" cy="226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23635</xdr:rowOff>
    </xdr:from>
    <xdr:to>
      <xdr:col>102</xdr:col>
      <xdr:colOff>165100</xdr:colOff>
      <xdr:row>38</xdr:row>
      <xdr:rowOff>125235</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19494500" y="653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116362</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9310428" y="6631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3289</xdr:rowOff>
    </xdr:from>
    <xdr:to>
      <xdr:col>98</xdr:col>
      <xdr:colOff>38100</xdr:colOff>
      <xdr:row>38</xdr:row>
      <xdr:rowOff>104889</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8605500" y="6518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96016</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8421428" y="6611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30</xdr:row>
      <xdr:rowOff>77318</xdr:rowOff>
    </xdr:from>
    <xdr:to>
      <xdr:col>116</xdr:col>
      <xdr:colOff>114300</xdr:colOff>
      <xdr:row>31</xdr:row>
      <xdr:rowOff>7468</xdr:rowOff>
    </xdr:to>
    <xdr:sp macro="" textlink="">
      <xdr:nvSpPr>
        <xdr:cNvPr id="745" name="楕円 744">
          <a:extLst>
            <a:ext uri="{FF2B5EF4-FFF2-40B4-BE49-F238E27FC236}">
              <a16:creationId xmlns:a16="http://schemas.microsoft.com/office/drawing/2014/main" id="{00000000-0008-0000-0600-0000E9020000}"/>
            </a:ext>
          </a:extLst>
        </xdr:cNvPr>
        <xdr:cNvSpPr/>
      </xdr:nvSpPr>
      <xdr:spPr>
        <a:xfrm>
          <a:off x="22110700" y="5220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30</xdr:row>
      <xdr:rowOff>30345</xdr:rowOff>
    </xdr:from>
    <xdr:ext cx="534377" cy="259045"/>
    <xdr:sp macro="" textlink="">
      <xdr:nvSpPr>
        <xdr:cNvPr id="746" name="投資及び出資金該当値テキスト">
          <a:extLst>
            <a:ext uri="{FF2B5EF4-FFF2-40B4-BE49-F238E27FC236}">
              <a16:creationId xmlns:a16="http://schemas.microsoft.com/office/drawing/2014/main" id="{00000000-0008-0000-0600-0000EA020000}"/>
            </a:ext>
          </a:extLst>
        </xdr:cNvPr>
        <xdr:cNvSpPr txBox="1"/>
      </xdr:nvSpPr>
      <xdr:spPr>
        <a:xfrm>
          <a:off x="22212300" y="517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23292</xdr:rowOff>
    </xdr:from>
    <xdr:to>
      <xdr:col>112</xdr:col>
      <xdr:colOff>38100</xdr:colOff>
      <xdr:row>35</xdr:row>
      <xdr:rowOff>124892</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1272500" y="6024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33</xdr:row>
      <xdr:rowOff>141419</xdr:rowOff>
    </xdr:from>
    <xdr:ext cx="534377"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056111" y="5799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131191</xdr:rowOff>
    </xdr:from>
    <xdr:to>
      <xdr:col>107</xdr:col>
      <xdr:colOff>101600</xdr:colOff>
      <xdr:row>36</xdr:row>
      <xdr:rowOff>61341</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0383500" y="6131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34</xdr:row>
      <xdr:rowOff>77868</xdr:rowOff>
    </xdr:from>
    <xdr:ext cx="534377"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67111" y="5907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127343</xdr:rowOff>
    </xdr:from>
    <xdr:to>
      <xdr:col>102</xdr:col>
      <xdr:colOff>165100</xdr:colOff>
      <xdr:row>36</xdr:row>
      <xdr:rowOff>57493</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19494500" y="6128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34</xdr:row>
      <xdr:rowOff>74020</xdr:rowOff>
    </xdr:from>
    <xdr:ext cx="534377"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278111" y="5903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11024</xdr:rowOff>
    </xdr:from>
    <xdr:to>
      <xdr:col>98</xdr:col>
      <xdr:colOff>38100</xdr:colOff>
      <xdr:row>37</xdr:row>
      <xdr:rowOff>112624</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8605500" y="6354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129151</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129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貸付金グラフ枠">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73749</xdr:rowOff>
    </xdr:from>
    <xdr:to>
      <xdr:col>116</xdr:col>
      <xdr:colOff>62864</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flipV="1">
          <a:off x="22159595" y="8817699"/>
          <a:ext cx="1269" cy="1342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9" name="貸付金最小値テキスト">
          <a:extLst>
            <a:ext uri="{FF2B5EF4-FFF2-40B4-BE49-F238E27FC236}">
              <a16:creationId xmlns:a16="http://schemas.microsoft.com/office/drawing/2014/main" id="{00000000-0008-0000-0600-00000B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20426</xdr:rowOff>
    </xdr:from>
    <xdr:ext cx="534377" cy="259045"/>
    <xdr:sp macro="" textlink="">
      <xdr:nvSpPr>
        <xdr:cNvPr id="781" name="貸付金最大値テキスト">
          <a:extLst>
            <a:ext uri="{FF2B5EF4-FFF2-40B4-BE49-F238E27FC236}">
              <a16:creationId xmlns:a16="http://schemas.microsoft.com/office/drawing/2014/main" id="{00000000-0008-0000-0600-00000D030000}"/>
            </a:ext>
          </a:extLst>
        </xdr:cNvPr>
        <xdr:cNvSpPr txBox="1"/>
      </xdr:nvSpPr>
      <xdr:spPr>
        <a:xfrm>
          <a:off x="22212300" y="8592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73749</xdr:rowOff>
    </xdr:from>
    <xdr:to>
      <xdr:col>116</xdr:col>
      <xdr:colOff>152400</xdr:colOff>
      <xdr:row>51</xdr:row>
      <xdr:rowOff>73749</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881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151168</xdr:rowOff>
    </xdr:from>
    <xdr:to>
      <xdr:col>116</xdr:col>
      <xdr:colOff>63500</xdr:colOff>
      <xdr:row>58</xdr:row>
      <xdr:rowOff>151359</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flipV="1">
          <a:off x="21323300" y="10095268"/>
          <a:ext cx="8382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86365</xdr:rowOff>
    </xdr:from>
    <xdr:ext cx="469744" cy="259045"/>
    <xdr:sp macro="" textlink="">
      <xdr:nvSpPr>
        <xdr:cNvPr id="784" name="貸付金平均値テキスト">
          <a:extLst>
            <a:ext uri="{FF2B5EF4-FFF2-40B4-BE49-F238E27FC236}">
              <a16:creationId xmlns:a16="http://schemas.microsoft.com/office/drawing/2014/main" id="{00000000-0008-0000-0600-000010030000}"/>
            </a:ext>
          </a:extLst>
        </xdr:cNvPr>
        <xdr:cNvSpPr txBox="1"/>
      </xdr:nvSpPr>
      <xdr:spPr>
        <a:xfrm>
          <a:off x="22212300" y="98590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63488</xdr:rowOff>
    </xdr:from>
    <xdr:to>
      <xdr:col>116</xdr:col>
      <xdr:colOff>114300</xdr:colOff>
      <xdr:row>58</xdr:row>
      <xdr:rowOff>165088</xdr:rowOff>
    </xdr:to>
    <xdr:sp macro="" textlink="">
      <xdr:nvSpPr>
        <xdr:cNvPr id="785" name="フローチャート: 判断 784">
          <a:extLst>
            <a:ext uri="{FF2B5EF4-FFF2-40B4-BE49-F238E27FC236}">
              <a16:creationId xmlns:a16="http://schemas.microsoft.com/office/drawing/2014/main" id="{00000000-0008-0000-0600-000011030000}"/>
            </a:ext>
          </a:extLst>
        </xdr:cNvPr>
        <xdr:cNvSpPr/>
      </xdr:nvSpPr>
      <xdr:spPr>
        <a:xfrm>
          <a:off x="22110700" y="1000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150825</xdr:rowOff>
    </xdr:from>
    <xdr:to>
      <xdr:col>111</xdr:col>
      <xdr:colOff>177800</xdr:colOff>
      <xdr:row>58</xdr:row>
      <xdr:rowOff>151359</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0434300" y="10094925"/>
          <a:ext cx="889000" cy="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60001</xdr:rowOff>
    </xdr:from>
    <xdr:to>
      <xdr:col>112</xdr:col>
      <xdr:colOff>38100</xdr:colOff>
      <xdr:row>58</xdr:row>
      <xdr:rowOff>161601</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1272500" y="10004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6678</xdr:rowOff>
    </xdr:from>
    <xdr:ext cx="469744"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21088428" y="9779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149816</xdr:rowOff>
    </xdr:from>
    <xdr:to>
      <xdr:col>107</xdr:col>
      <xdr:colOff>50800</xdr:colOff>
      <xdr:row>58</xdr:row>
      <xdr:rowOff>150825</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9545300" y="10093916"/>
          <a:ext cx="889000" cy="1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67678</xdr:rowOff>
    </xdr:from>
    <xdr:to>
      <xdr:col>107</xdr:col>
      <xdr:colOff>101600</xdr:colOff>
      <xdr:row>58</xdr:row>
      <xdr:rowOff>169278</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0383500" y="1001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14355</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0199428" y="978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149816</xdr:rowOff>
    </xdr:from>
    <xdr:to>
      <xdr:col>102</xdr:col>
      <xdr:colOff>114300</xdr:colOff>
      <xdr:row>58</xdr:row>
      <xdr:rowOff>150158</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18656300" y="10093916"/>
          <a:ext cx="889000" cy="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65525</xdr:rowOff>
    </xdr:from>
    <xdr:to>
      <xdr:col>102</xdr:col>
      <xdr:colOff>165100</xdr:colOff>
      <xdr:row>58</xdr:row>
      <xdr:rowOff>167125</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19494500" y="1000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12202</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9310428" y="9784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31541</xdr:rowOff>
    </xdr:from>
    <xdr:to>
      <xdr:col>98</xdr:col>
      <xdr:colOff>38100</xdr:colOff>
      <xdr:row>58</xdr:row>
      <xdr:rowOff>133141</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8605500" y="997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149668</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8421428" y="9750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100368</xdr:rowOff>
    </xdr:from>
    <xdr:to>
      <xdr:col>116</xdr:col>
      <xdr:colOff>114300</xdr:colOff>
      <xdr:row>59</xdr:row>
      <xdr:rowOff>30518</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22110700" y="1004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41914</xdr:rowOff>
    </xdr:from>
    <xdr:ext cx="469744" cy="259045"/>
    <xdr:sp macro="" textlink="">
      <xdr:nvSpPr>
        <xdr:cNvPr id="803" name="貸付金該当値テキスト">
          <a:extLst>
            <a:ext uri="{FF2B5EF4-FFF2-40B4-BE49-F238E27FC236}">
              <a16:creationId xmlns:a16="http://schemas.microsoft.com/office/drawing/2014/main" id="{00000000-0008-0000-0600-000023030000}"/>
            </a:ext>
          </a:extLst>
        </xdr:cNvPr>
        <xdr:cNvSpPr txBox="1"/>
      </xdr:nvSpPr>
      <xdr:spPr>
        <a:xfrm>
          <a:off x="22212300" y="9986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100559</xdr:rowOff>
    </xdr:from>
    <xdr:to>
      <xdr:col>112</xdr:col>
      <xdr:colOff>38100</xdr:colOff>
      <xdr:row>59</xdr:row>
      <xdr:rowOff>30709</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1272500" y="10044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21836</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088428" y="10137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100025</xdr:rowOff>
    </xdr:from>
    <xdr:to>
      <xdr:col>107</xdr:col>
      <xdr:colOff>101600</xdr:colOff>
      <xdr:row>59</xdr:row>
      <xdr:rowOff>30175</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0383500" y="1004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21302</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10136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99016</xdr:rowOff>
    </xdr:from>
    <xdr:to>
      <xdr:col>102</xdr:col>
      <xdr:colOff>165100</xdr:colOff>
      <xdr:row>59</xdr:row>
      <xdr:rowOff>29166</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19494500" y="1004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20293</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10135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99358</xdr:rowOff>
    </xdr:from>
    <xdr:to>
      <xdr:col>98</xdr:col>
      <xdr:colOff>38100</xdr:colOff>
      <xdr:row>59</xdr:row>
      <xdr:rowOff>29508</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8605500" y="1004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20635</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10136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5" name="繰出金グラフ枠">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136347</xdr:rowOff>
    </xdr:from>
    <xdr:to>
      <xdr:col>116</xdr:col>
      <xdr:colOff>62864</xdr:colOff>
      <xdr:row>78</xdr:row>
      <xdr:rowOff>28620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flipV="1">
          <a:off x="22159595" y="12137847"/>
          <a:ext cx="1269" cy="1263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32447</xdr:rowOff>
    </xdr:from>
    <xdr:ext cx="534377" cy="259045"/>
    <xdr:sp macro="" textlink="">
      <xdr:nvSpPr>
        <xdr:cNvPr id="837" name="繰出金最小値テキスト">
          <a:extLst>
            <a:ext uri="{FF2B5EF4-FFF2-40B4-BE49-F238E27FC236}">
              <a16:creationId xmlns:a16="http://schemas.microsoft.com/office/drawing/2014/main" id="{00000000-0008-0000-0600-000045030000}"/>
            </a:ext>
          </a:extLst>
        </xdr:cNvPr>
        <xdr:cNvSpPr txBox="1"/>
      </xdr:nvSpPr>
      <xdr:spPr>
        <a:xfrm>
          <a:off x="22212300" y="13405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28620</xdr:rowOff>
    </xdr:from>
    <xdr:to>
      <xdr:col>116</xdr:col>
      <xdr:colOff>152400</xdr:colOff>
      <xdr:row>78</xdr:row>
      <xdr:rowOff>28620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34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83024</xdr:rowOff>
    </xdr:from>
    <xdr:ext cx="534377" cy="259045"/>
    <xdr:sp macro="" textlink="">
      <xdr:nvSpPr>
        <xdr:cNvPr id="839" name="繰出金最大値テキスト">
          <a:extLst>
            <a:ext uri="{FF2B5EF4-FFF2-40B4-BE49-F238E27FC236}">
              <a16:creationId xmlns:a16="http://schemas.microsoft.com/office/drawing/2014/main" id="{00000000-0008-0000-0600-000047030000}"/>
            </a:ext>
          </a:extLst>
        </xdr:cNvPr>
        <xdr:cNvSpPr txBox="1"/>
      </xdr:nvSpPr>
      <xdr:spPr>
        <a:xfrm>
          <a:off x="22212300" y="11913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136347</xdr:rowOff>
    </xdr:from>
    <xdr:to>
      <xdr:col>116</xdr:col>
      <xdr:colOff>152400</xdr:colOff>
      <xdr:row>70</xdr:row>
      <xdr:rowOff>136347</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2137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101238</xdr:rowOff>
    </xdr:from>
    <xdr:to>
      <xdr:col>116</xdr:col>
      <xdr:colOff>63500</xdr:colOff>
      <xdr:row>75</xdr:row>
      <xdr:rowOff>121621</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1323300" y="12959988"/>
          <a:ext cx="838200" cy="20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60659</xdr:rowOff>
    </xdr:from>
    <xdr:ext cx="534377" cy="259045"/>
    <xdr:sp macro="" textlink="">
      <xdr:nvSpPr>
        <xdr:cNvPr id="842" name="繰出金平均値テキスト">
          <a:extLst>
            <a:ext uri="{FF2B5EF4-FFF2-40B4-BE49-F238E27FC236}">
              <a16:creationId xmlns:a16="http://schemas.microsoft.com/office/drawing/2014/main" id="{00000000-0008-0000-0600-00004A030000}"/>
            </a:ext>
          </a:extLst>
        </xdr:cNvPr>
        <xdr:cNvSpPr txBox="1"/>
      </xdr:nvSpPr>
      <xdr:spPr>
        <a:xfrm>
          <a:off x="22212300" y="129194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82232</xdr:rowOff>
    </xdr:from>
    <xdr:to>
      <xdr:col>116</xdr:col>
      <xdr:colOff>114300</xdr:colOff>
      <xdr:row>76</xdr:row>
      <xdr:rowOff>12382</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2110700" y="12940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121621</xdr:rowOff>
    </xdr:from>
    <xdr:to>
      <xdr:col>111</xdr:col>
      <xdr:colOff>177800</xdr:colOff>
      <xdr:row>75</xdr:row>
      <xdr:rowOff>155073</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0434300" y="12980371"/>
          <a:ext cx="889000" cy="33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111665</xdr:rowOff>
    </xdr:from>
    <xdr:to>
      <xdr:col>112</xdr:col>
      <xdr:colOff>38100</xdr:colOff>
      <xdr:row>76</xdr:row>
      <xdr:rowOff>41815</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1272500" y="1297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32942</xdr:rowOff>
    </xdr:from>
    <xdr:ext cx="534377"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21056111" y="13063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134480</xdr:rowOff>
    </xdr:from>
    <xdr:to>
      <xdr:col>107</xdr:col>
      <xdr:colOff>50800</xdr:colOff>
      <xdr:row>75</xdr:row>
      <xdr:rowOff>155073</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9545300" y="12993230"/>
          <a:ext cx="889000" cy="20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120638</xdr:rowOff>
    </xdr:from>
    <xdr:to>
      <xdr:col>107</xdr:col>
      <xdr:colOff>101600</xdr:colOff>
      <xdr:row>76</xdr:row>
      <xdr:rowOff>50788</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0383500" y="12979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41915</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0167111" y="13072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129318</xdr:rowOff>
    </xdr:from>
    <xdr:to>
      <xdr:col>102</xdr:col>
      <xdr:colOff>114300</xdr:colOff>
      <xdr:row>75</xdr:row>
      <xdr:rowOff>134480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656300" y="12988068"/>
          <a:ext cx="889000" cy="5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123952</xdr:rowOff>
    </xdr:from>
    <xdr:to>
      <xdr:col>102</xdr:col>
      <xdr:colOff>165100</xdr:colOff>
      <xdr:row>76</xdr:row>
      <xdr:rowOff>54102</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9494500" y="1298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45229</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9278111" y="1307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62325</xdr:rowOff>
    </xdr:from>
    <xdr:to>
      <xdr:col>98</xdr:col>
      <xdr:colOff>38100</xdr:colOff>
      <xdr:row>75</xdr:row>
      <xdr:rowOff>163925</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8605500" y="12921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9002</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8389111" y="12696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50438</xdr:rowOff>
    </xdr:from>
    <xdr:to>
      <xdr:col>116</xdr:col>
      <xdr:colOff>114300</xdr:colOff>
      <xdr:row>75</xdr:row>
      <xdr:rowOff>152037</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2110700" y="1290918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73315</xdr:rowOff>
    </xdr:from>
    <xdr:ext cx="534377" cy="259045"/>
    <xdr:sp macro="" textlink="">
      <xdr:nvSpPr>
        <xdr:cNvPr id="861" name="繰出金該当値テキスト">
          <a:extLst>
            <a:ext uri="{FF2B5EF4-FFF2-40B4-BE49-F238E27FC236}">
              <a16:creationId xmlns:a16="http://schemas.microsoft.com/office/drawing/2014/main" id="{00000000-0008-0000-0600-00005D030000}"/>
            </a:ext>
          </a:extLst>
        </xdr:cNvPr>
        <xdr:cNvSpPr txBox="1"/>
      </xdr:nvSpPr>
      <xdr:spPr>
        <a:xfrm>
          <a:off x="22212300" y="12760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70821</xdr:rowOff>
    </xdr:from>
    <xdr:to>
      <xdr:col>112</xdr:col>
      <xdr:colOff>38100</xdr:colOff>
      <xdr:row>76</xdr:row>
      <xdr:rowOff>970</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1272500" y="1292957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17498</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2704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104273</xdr:rowOff>
    </xdr:from>
    <xdr:to>
      <xdr:col>107</xdr:col>
      <xdr:colOff>101600</xdr:colOff>
      <xdr:row>76</xdr:row>
      <xdr:rowOff>34423</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0383500" y="12963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50950</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738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83680</xdr:rowOff>
    </xdr:from>
    <xdr:to>
      <xdr:col>102</xdr:col>
      <xdr:colOff>165100</xdr:colOff>
      <xdr:row>76</xdr:row>
      <xdr:rowOff>13830</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9494500" y="1294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30357</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2717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78518</xdr:rowOff>
    </xdr:from>
    <xdr:to>
      <xdr:col>98</xdr:col>
      <xdr:colOff>38100</xdr:colOff>
      <xdr:row>76</xdr:row>
      <xdr:rowOff>8668</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8605500" y="12937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171245</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3029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4" name="前年度繰上充用金グラフ枠">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6" name="前年度繰上充用金最小値テキスト">
          <a:extLst>
            <a:ext uri="{FF2B5EF4-FFF2-40B4-BE49-F238E27FC236}">
              <a16:creationId xmlns:a16="http://schemas.microsoft.com/office/drawing/2014/main" id="{00000000-0008-0000-0600-00007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8" name="前年度繰上充用金最大値テキスト">
          <a:extLst>
            <a:ext uri="{FF2B5EF4-FFF2-40B4-BE49-F238E27FC236}">
              <a16:creationId xmlns:a16="http://schemas.microsoft.com/office/drawing/2014/main" id="{00000000-0008-0000-0600-00007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1" name="前年度繰上充用金平均値テキスト">
          <a:extLst>
            <a:ext uri="{FF2B5EF4-FFF2-40B4-BE49-F238E27FC236}">
              <a16:creationId xmlns:a16="http://schemas.microsoft.com/office/drawing/2014/main" id="{00000000-0008-0000-0600-00007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0" name="前年度繰上充用金該当値テキスト">
          <a:extLst>
            <a:ext uri="{FF2B5EF4-FFF2-40B4-BE49-F238E27FC236}">
              <a16:creationId xmlns:a16="http://schemas.microsoft.com/office/drawing/2014/main" id="{00000000-0008-0000-0600-00008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0" name="正方形/長方形 919">
          <a:extLst>
            <a:ext uri="{FF2B5EF4-FFF2-40B4-BE49-F238E27FC236}">
              <a16:creationId xmlns:a16="http://schemas.microsoft.com/office/drawing/2014/main" id="{00000000-0008-0000-0600-00009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投資及び出資金は、田川広域水道企業団の広域化事業及び運営基盤強化等事業に対する出資金であるが、広域化に伴う新浄水場建設などの進展に伴い、令和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年度は、類似団体平均の</a:t>
          </a:r>
          <a:r>
            <a:rPr kumimoji="1" lang="en-US" altLang="ja-JP" sz="1300">
              <a:latin typeface="ＭＳ Ｐゴシック" panose="020B0600070205080204" pitchFamily="50" charset="-128"/>
              <a:ea typeface="ＭＳ Ｐゴシック" panose="020B0600070205080204" pitchFamily="50" charset="-128"/>
            </a:rPr>
            <a:t>9.1</a:t>
          </a:r>
          <a:r>
            <a:rPr kumimoji="1" lang="ja-JP" altLang="en-US" sz="1300">
              <a:latin typeface="ＭＳ Ｐゴシック" panose="020B0600070205080204" pitchFamily="50" charset="-128"/>
              <a:ea typeface="ＭＳ Ｐゴシック" panose="020B0600070205080204" pitchFamily="50" charset="-128"/>
            </a:rPr>
            <a:t>倍にまで増加している。</a:t>
          </a:r>
        </a:p>
        <a:p>
          <a:r>
            <a:rPr kumimoji="1" lang="ja-JP" altLang="en-US" sz="1300">
              <a:latin typeface="ＭＳ Ｐゴシック" panose="020B0600070205080204" pitchFamily="50" charset="-128"/>
              <a:ea typeface="ＭＳ Ｐゴシック" panose="020B0600070205080204" pitchFamily="50" charset="-128"/>
            </a:rPr>
            <a:t>　また、普通建設事業費（うち更新整備）は、新中学校建設事業の収束により令和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年度に減少しているが、老朽化した市営住宅４団地を１か所に集約する向陽台団地建設事業の進展に伴い、令和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年度においても類似団体平均の</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倍となっている。</a:t>
          </a:r>
        </a:p>
        <a:p>
          <a:r>
            <a:rPr kumimoji="1" lang="ja-JP" altLang="en-US" sz="1300">
              <a:latin typeface="ＭＳ Ｐゴシック" panose="020B0600070205080204" pitchFamily="50" charset="-128"/>
              <a:ea typeface="ＭＳ Ｐゴシック" panose="020B0600070205080204" pitchFamily="50" charset="-128"/>
            </a:rPr>
            <a:t>　上記以外の歳出は、扶助費が、類似団体平均のおおむね</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倍となっているものの、扶助費以外については、類似団体平均と概ね同水準又は低い値となっている。</a:t>
          </a:r>
        </a:p>
        <a:p>
          <a:r>
            <a:rPr kumimoji="1" lang="ja-JP" altLang="en-US" sz="1300">
              <a:latin typeface="ＭＳ Ｐゴシック" panose="020B0600070205080204" pitchFamily="50" charset="-128"/>
              <a:ea typeface="ＭＳ Ｐゴシック" panose="020B0600070205080204" pitchFamily="50" charset="-128"/>
            </a:rPr>
            <a:t>　本市は、旧産炭地であることや地域経済の低迷などの要因により、低所得者及び失業者が多く、保護率が他団体に比べ非常に高い（保護率：令和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年度平均</a:t>
          </a:r>
          <a:r>
            <a:rPr kumimoji="1" lang="en-US" altLang="ja-JP" sz="1300">
              <a:latin typeface="ＭＳ Ｐゴシック" panose="020B0600070205080204" pitchFamily="50" charset="-128"/>
              <a:ea typeface="ＭＳ Ｐゴシック" panose="020B0600070205080204" pitchFamily="50" charset="-128"/>
            </a:rPr>
            <a:t>54.2</a:t>
          </a:r>
          <a:r>
            <a:rPr kumimoji="1" lang="ja-JP" altLang="en-US" sz="1300">
              <a:latin typeface="ＭＳ Ｐゴシック" panose="020B0600070205080204" pitchFamily="50" charset="-128"/>
              <a:ea typeface="ＭＳ Ｐゴシック" panose="020B0600070205080204" pitchFamily="50" charset="-128"/>
            </a:rPr>
            <a:t>パーミル）ものとなっており、生活保護費も多額となっている。</a:t>
          </a:r>
        </a:p>
        <a:p>
          <a:r>
            <a:rPr kumimoji="1" lang="ja-JP" altLang="en-US" sz="1300">
              <a:latin typeface="ＭＳ Ｐゴシック" panose="020B0600070205080204" pitchFamily="50" charset="-128"/>
              <a:ea typeface="ＭＳ Ｐゴシック" panose="020B0600070205080204" pitchFamily="50" charset="-128"/>
            </a:rPr>
            <a:t>　今後も引き続き、生活困窮者への自立支援策などを通じ、生活保護費の削減を図る必要がある。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福岡県田川市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44,839
43,642
54.55
36,291,019
35,649,864
297,642
13,951,095
31,635,099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議会費グラフ枠">
          <a:extLst>
            <a:ext uri="{FF2B5EF4-FFF2-40B4-BE49-F238E27FC236}">
              <a16:creationId xmlns:a16="http://schemas.microsoft.com/office/drawing/2014/main" id="{00000000-0008-0000-07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169875</xdr:rowOff>
    </xdr:from>
    <xdr:to>
      <xdr:col>24</xdr:col>
      <xdr:colOff>62865</xdr:colOff>
      <xdr:row>37</xdr:row>
      <xdr:rowOff>162560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flipV="1">
          <a:off x="4633595" y="5484825"/>
          <a:ext cx="1270" cy="1021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166387</xdr:rowOff>
    </xdr:from>
    <xdr:ext cx="469744" cy="259045"/>
    <xdr:sp macro="" textlink="">
      <xdr:nvSpPr>
        <xdr:cNvPr id="54" name="議会費最小値テキスト">
          <a:extLst>
            <a:ext uri="{FF2B5EF4-FFF2-40B4-BE49-F238E27FC236}">
              <a16:creationId xmlns:a16="http://schemas.microsoft.com/office/drawing/2014/main" id="{00000000-0008-0000-0700-000036000000}"/>
            </a:ext>
          </a:extLst>
        </xdr:cNvPr>
        <xdr:cNvSpPr txBox="1"/>
      </xdr:nvSpPr>
      <xdr:spPr>
        <a:xfrm>
          <a:off x="4686300" y="651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162560</xdr:rowOff>
    </xdr:from>
    <xdr:to>
      <xdr:col>24</xdr:col>
      <xdr:colOff>152400</xdr:colOff>
      <xdr:row>37</xdr:row>
      <xdr:rowOff>162560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4546600" y="6506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116552</xdr:rowOff>
    </xdr:from>
    <xdr:ext cx="534377" cy="259045"/>
    <xdr:sp macro="" textlink="">
      <xdr:nvSpPr>
        <xdr:cNvPr id="56" name="議会費最大値テキスト">
          <a:extLst>
            <a:ext uri="{FF2B5EF4-FFF2-40B4-BE49-F238E27FC236}">
              <a16:creationId xmlns:a16="http://schemas.microsoft.com/office/drawing/2014/main" id="{00000000-0008-0000-0700-000038000000}"/>
            </a:ext>
          </a:extLst>
        </xdr:cNvPr>
        <xdr:cNvSpPr txBox="1"/>
      </xdr:nvSpPr>
      <xdr:spPr>
        <a:xfrm>
          <a:off x="4686300" y="5260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25,590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169875</xdr:rowOff>
    </xdr:from>
    <xdr:to>
      <xdr:col>24</xdr:col>
      <xdr:colOff>152400</xdr:colOff>
      <xdr:row>31</xdr:row>
      <xdr:rowOff>169875</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5484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101386</xdr:rowOff>
    </xdr:from>
    <xdr:to>
      <xdr:col>24</xdr:col>
      <xdr:colOff>63500</xdr:colOff>
      <xdr:row>37</xdr:row>
      <xdr:rowOff>102255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3797300" y="6445036"/>
          <a:ext cx="838200" cy="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54124</xdr:rowOff>
    </xdr:from>
    <xdr:ext cx="469744" cy="259045"/>
    <xdr:sp macro="" textlink="">
      <xdr:nvSpPr>
        <xdr:cNvPr id="59" name="議会費平均値テキスト">
          <a:extLst>
            <a:ext uri="{FF2B5EF4-FFF2-40B4-BE49-F238E27FC236}">
              <a16:creationId xmlns:a16="http://schemas.microsoft.com/office/drawing/2014/main" id="{00000000-0008-0000-0700-00003B000000}"/>
            </a:ext>
          </a:extLst>
        </xdr:cNvPr>
        <xdr:cNvSpPr txBox="1"/>
      </xdr:nvSpPr>
      <xdr:spPr>
        <a:xfrm>
          <a:off x="4686300" y="62263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31247</xdr:rowOff>
    </xdr:from>
    <xdr:to>
      <xdr:col>24</xdr:col>
      <xdr:colOff>114300</xdr:colOff>
      <xdr:row>37</xdr:row>
      <xdr:rowOff>132847</xdr:rowOff>
    </xdr:to>
    <xdr:sp macro="" textlink="">
      <xdr:nvSpPr>
        <xdr:cNvPr id="60" name="フローチャート: 判断 59">
          <a:extLst>
            <a:ext uri="{FF2B5EF4-FFF2-40B4-BE49-F238E27FC236}">
              <a16:creationId xmlns:a16="http://schemas.microsoft.com/office/drawing/2014/main" id="{00000000-0008-0000-0700-00003C000000}"/>
            </a:ext>
          </a:extLst>
        </xdr:cNvPr>
        <xdr:cNvSpPr/>
      </xdr:nvSpPr>
      <xdr:spPr>
        <a:xfrm>
          <a:off x="4584700" y="6374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97043</xdr:rowOff>
    </xdr:from>
    <xdr:to>
      <xdr:col>19</xdr:col>
      <xdr:colOff>177800</xdr:colOff>
      <xdr:row>37</xdr:row>
      <xdr:rowOff>102255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2908300" y="6440693"/>
          <a:ext cx="889000" cy="5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36002</xdr:rowOff>
    </xdr:from>
    <xdr:to>
      <xdr:col>20</xdr:col>
      <xdr:colOff>38100</xdr:colOff>
      <xdr:row>37</xdr:row>
      <xdr:rowOff>137602</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3746500" y="637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154129</xdr:rowOff>
    </xdr:from>
    <xdr:ext cx="469744" cy="259045"/>
    <xdr:sp macro="" textlink="">
      <xdr:nvSpPr>
        <xdr:cNvPr id="63" name="テキスト ボックス 62">
          <a:extLst>
            <a:ext uri="{FF2B5EF4-FFF2-40B4-BE49-F238E27FC236}">
              <a16:creationId xmlns:a16="http://schemas.microsoft.com/office/drawing/2014/main" id="{00000000-0008-0000-0700-00003F000000}"/>
            </a:ext>
          </a:extLst>
        </xdr:cNvPr>
        <xdr:cNvSpPr txBox="1"/>
      </xdr:nvSpPr>
      <xdr:spPr>
        <a:xfrm>
          <a:off x="3562428" y="6154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97043</xdr:rowOff>
    </xdr:from>
    <xdr:to>
      <xdr:col>15</xdr:col>
      <xdr:colOff>50800</xdr:colOff>
      <xdr:row>37</xdr:row>
      <xdr:rowOff>100747</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019300" y="6440693"/>
          <a:ext cx="889000" cy="3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38837</xdr:rowOff>
    </xdr:from>
    <xdr:to>
      <xdr:col>15</xdr:col>
      <xdr:colOff>101600</xdr:colOff>
      <xdr:row>37</xdr:row>
      <xdr:rowOff>140437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2857500" y="6382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156964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2673428" y="6157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100747</xdr:rowOff>
    </xdr:from>
    <xdr:to>
      <xdr:col>10</xdr:col>
      <xdr:colOff>114300</xdr:colOff>
      <xdr:row>37</xdr:row>
      <xdr:rowOff>101112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1130300" y="6444397"/>
          <a:ext cx="889000" cy="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40482</xdr:rowOff>
    </xdr:from>
    <xdr:to>
      <xdr:col>10</xdr:col>
      <xdr:colOff>165100</xdr:colOff>
      <xdr:row>37</xdr:row>
      <xdr:rowOff>142082</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1968500" y="638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158609</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1784428" y="6159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30881</xdr:rowOff>
    </xdr:from>
    <xdr:to>
      <xdr:col>6</xdr:col>
      <xdr:colOff>38100</xdr:colOff>
      <xdr:row>37</xdr:row>
      <xdr:rowOff>132481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079500" y="6374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149008</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895428" y="6149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50586</xdr:rowOff>
    </xdr:from>
    <xdr:to>
      <xdr:col>24</xdr:col>
      <xdr:colOff>114300</xdr:colOff>
      <xdr:row>37</xdr:row>
      <xdr:rowOff>152186</xdr:rowOff>
    </xdr:to>
    <xdr:sp macro="" textlink="">
      <xdr:nvSpPr>
        <xdr:cNvPr id="77" name="楕円 76">
          <a:extLst>
            <a:ext uri="{FF2B5EF4-FFF2-40B4-BE49-F238E27FC236}">
              <a16:creationId xmlns:a16="http://schemas.microsoft.com/office/drawing/2014/main" id="{00000000-0008-0000-0700-00004D000000}"/>
            </a:ext>
          </a:extLst>
        </xdr:cNvPr>
        <xdr:cNvSpPr/>
      </xdr:nvSpPr>
      <xdr:spPr>
        <a:xfrm>
          <a:off x="4584700" y="639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9673</xdr:rowOff>
    </xdr:from>
    <xdr:ext cx="469744" cy="259045"/>
    <xdr:sp macro="" textlink="">
      <xdr:nvSpPr>
        <xdr:cNvPr id="78" name="議会費該当値テキスト">
          <a:extLst>
            <a:ext uri="{FF2B5EF4-FFF2-40B4-BE49-F238E27FC236}">
              <a16:creationId xmlns:a16="http://schemas.microsoft.com/office/drawing/2014/main" id="{00000000-0008-0000-0700-00004E000000}"/>
            </a:ext>
          </a:extLst>
        </xdr:cNvPr>
        <xdr:cNvSpPr txBox="1"/>
      </xdr:nvSpPr>
      <xdr:spPr>
        <a:xfrm>
          <a:off x="4686300" y="6353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51455</xdr:rowOff>
    </xdr:from>
    <xdr:to>
      <xdr:col>20</xdr:col>
      <xdr:colOff>38100</xdr:colOff>
      <xdr:row>37</xdr:row>
      <xdr:rowOff>153055</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3746500" y="639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144182</xdr:rowOff>
    </xdr:from>
    <xdr:ext cx="469744"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3562428" y="6487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46243</xdr:rowOff>
    </xdr:from>
    <xdr:to>
      <xdr:col>15</xdr:col>
      <xdr:colOff>101600</xdr:colOff>
      <xdr:row>37</xdr:row>
      <xdr:rowOff>147843</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2857500" y="638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138970</xdr:rowOff>
    </xdr:from>
    <xdr:ext cx="469744"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2673428" y="6482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49947</xdr:rowOff>
    </xdr:from>
    <xdr:to>
      <xdr:col>10</xdr:col>
      <xdr:colOff>165100</xdr:colOff>
      <xdr:row>37</xdr:row>
      <xdr:rowOff>151547</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1968500" y="6393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142674</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1784428" y="6486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50312</xdr:rowOff>
    </xdr:from>
    <xdr:to>
      <xdr:col>6</xdr:col>
      <xdr:colOff>38100</xdr:colOff>
      <xdr:row>37</xdr:row>
      <xdr:rowOff>151912</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079500" y="6393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143039</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895428" y="6486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7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7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7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42707</xdr:rowOff>
    </xdr:from>
    <xdr:to>
      <xdr:col>24</xdr:col>
      <xdr:colOff>62865</xdr:colOff>
      <xdr:row>58</xdr:row>
      <xdr:rowOff>133394</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786657"/>
          <a:ext cx="1270" cy="1290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137221</xdr:rowOff>
    </xdr:from>
    <xdr:ext cx="534377"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8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133394</xdr:rowOff>
    </xdr:from>
    <xdr:to>
      <xdr:col>24</xdr:col>
      <xdr:colOff>152400</xdr:colOff>
      <xdr:row>58</xdr:row>
      <xdr:rowOff>133394</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7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160834</xdr:rowOff>
    </xdr:from>
    <xdr:ext cx="599010"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561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720,915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42707</xdr:rowOff>
    </xdr:from>
    <xdr:to>
      <xdr:col>24</xdr:col>
      <xdr:colOff>152400</xdr:colOff>
      <xdr:row>51</xdr:row>
      <xdr:rowOff>42707</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78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38870</xdr:rowOff>
    </xdr:from>
    <xdr:to>
      <xdr:col>24</xdr:col>
      <xdr:colOff>63500</xdr:colOff>
      <xdr:row>58</xdr:row>
      <xdr:rowOff>56960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9982970"/>
          <a:ext cx="838200" cy="18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150311</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7515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127434</xdr:rowOff>
    </xdr:from>
    <xdr:to>
      <xdr:col>24</xdr:col>
      <xdr:colOff>114300</xdr:colOff>
      <xdr:row>58</xdr:row>
      <xdr:rowOff>57584</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90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56960</xdr:rowOff>
    </xdr:from>
    <xdr:to>
      <xdr:col>19</xdr:col>
      <xdr:colOff>177800</xdr:colOff>
      <xdr:row>58</xdr:row>
      <xdr:rowOff>63254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2908300" y="10001060"/>
          <a:ext cx="889000" cy="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152146</xdr:rowOff>
    </xdr:from>
    <xdr:to>
      <xdr:col>20</xdr:col>
      <xdr:colOff>38100</xdr:colOff>
      <xdr:row>58</xdr:row>
      <xdr:rowOff>82296</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924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98823</xdr:rowOff>
    </xdr:from>
    <xdr:ext cx="534377"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530111" y="9700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63254</xdr:rowOff>
    </xdr:from>
    <xdr:to>
      <xdr:col>15</xdr:col>
      <xdr:colOff>50800</xdr:colOff>
      <xdr:row>58</xdr:row>
      <xdr:rowOff>98792</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019300" y="10007354"/>
          <a:ext cx="889000" cy="35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142350</xdr:rowOff>
    </xdr:from>
    <xdr:to>
      <xdr:col>15</xdr:col>
      <xdr:colOff>101600</xdr:colOff>
      <xdr:row>58</xdr:row>
      <xdr:rowOff>72500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91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89027</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690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91231</xdr:rowOff>
    </xdr:from>
    <xdr:to>
      <xdr:col>10</xdr:col>
      <xdr:colOff>114300</xdr:colOff>
      <xdr:row>58</xdr:row>
      <xdr:rowOff>98792</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1130300" y="9863881"/>
          <a:ext cx="889000" cy="179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138409</xdr:rowOff>
    </xdr:from>
    <xdr:to>
      <xdr:col>10</xdr:col>
      <xdr:colOff>165100</xdr:colOff>
      <xdr:row>58</xdr:row>
      <xdr:rowOff>68559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911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85086</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686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118144</xdr:rowOff>
    </xdr:from>
    <xdr:to>
      <xdr:col>6</xdr:col>
      <xdr:colOff>38100</xdr:colOff>
      <xdr:row>57</xdr:row>
      <xdr:rowOff>48294</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719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64821</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494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159520</xdr:rowOff>
    </xdr:from>
    <xdr:to>
      <xdr:col>24</xdr:col>
      <xdr:colOff>114300</xdr:colOff>
      <xdr:row>58</xdr:row>
      <xdr:rowOff>89670</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93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105861</xdr:rowOff>
    </xdr:from>
    <xdr:ext cx="534377"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878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6160</xdr:rowOff>
    </xdr:from>
    <xdr:to>
      <xdr:col>20</xdr:col>
      <xdr:colOff>38100</xdr:colOff>
      <xdr:row>58</xdr:row>
      <xdr:rowOff>107760</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95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98887</xdr:rowOff>
    </xdr:from>
    <xdr:ext cx="534377"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530111" y="10042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12454</xdr:rowOff>
    </xdr:from>
    <xdr:to>
      <xdr:col>15</xdr:col>
      <xdr:colOff>101600</xdr:colOff>
      <xdr:row>58</xdr:row>
      <xdr:rowOff>114054</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956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105181</xdr:rowOff>
    </xdr:from>
    <xdr:ext cx="534377"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41111" y="10049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47992</xdr:rowOff>
    </xdr:from>
    <xdr:to>
      <xdr:col>10</xdr:col>
      <xdr:colOff>165100</xdr:colOff>
      <xdr:row>58</xdr:row>
      <xdr:rowOff>149592</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992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140719</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52111" y="10084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40431</xdr:rowOff>
    </xdr:from>
    <xdr:to>
      <xdr:col>6</xdr:col>
      <xdr:colOff>38100</xdr:colOff>
      <xdr:row>57</xdr:row>
      <xdr:rowOff>142031</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813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133158</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905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民生費グラフ枠">
          <a:extLst>
            <a:ext uri="{FF2B5EF4-FFF2-40B4-BE49-F238E27FC236}">
              <a16:creationId xmlns:a16="http://schemas.microsoft.com/office/drawing/2014/main" id="{00000000-0008-0000-07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57099</xdr:rowOff>
    </xdr:from>
    <xdr:to>
      <xdr:col>24</xdr:col>
      <xdr:colOff>62865</xdr:colOff>
      <xdr:row>77</xdr:row>
      <xdr:rowOff>136584</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flipV="1">
          <a:off x="4633595" y="12230049"/>
          <a:ext cx="1270" cy="1108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140411</xdr:rowOff>
    </xdr:from>
    <xdr:ext cx="599010" cy="259045"/>
    <xdr:sp macro="" textlink="">
      <xdr:nvSpPr>
        <xdr:cNvPr id="169" name="民生費最小値テキスト">
          <a:extLst>
            <a:ext uri="{FF2B5EF4-FFF2-40B4-BE49-F238E27FC236}">
              <a16:creationId xmlns:a16="http://schemas.microsoft.com/office/drawing/2014/main" id="{00000000-0008-0000-0700-0000A9000000}"/>
            </a:ext>
          </a:extLst>
        </xdr:cNvPr>
        <xdr:cNvSpPr txBox="1"/>
      </xdr:nvSpPr>
      <xdr:spPr>
        <a:xfrm>
          <a:off x="4686300" y="13342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136584</xdr:rowOff>
    </xdr:from>
    <xdr:to>
      <xdr:col>24</xdr:col>
      <xdr:colOff>152400</xdr:colOff>
      <xdr:row>77</xdr:row>
      <xdr:rowOff>136584</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4546600" y="13338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3776</xdr:rowOff>
    </xdr:from>
    <xdr:ext cx="599010" cy="259045"/>
    <xdr:sp macro="" textlink="">
      <xdr:nvSpPr>
        <xdr:cNvPr id="171" name="民生費最大値テキスト">
          <a:extLst>
            <a:ext uri="{FF2B5EF4-FFF2-40B4-BE49-F238E27FC236}">
              <a16:creationId xmlns:a16="http://schemas.microsoft.com/office/drawing/2014/main" id="{00000000-0008-0000-0700-0000AB000000}"/>
            </a:ext>
          </a:extLst>
        </xdr:cNvPr>
        <xdr:cNvSpPr txBox="1"/>
      </xdr:nvSpPr>
      <xdr:spPr>
        <a:xfrm>
          <a:off x="4686300" y="12005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456,680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57099</xdr:rowOff>
    </xdr:from>
    <xdr:to>
      <xdr:col>24</xdr:col>
      <xdr:colOff>152400</xdr:colOff>
      <xdr:row>71</xdr:row>
      <xdr:rowOff>57099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2230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100274</xdr:rowOff>
    </xdr:from>
    <xdr:to>
      <xdr:col>24</xdr:col>
      <xdr:colOff>63500</xdr:colOff>
      <xdr:row>73</xdr:row>
      <xdr:rowOff>163471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3797300" y="12616124"/>
          <a:ext cx="838200" cy="63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147848</xdr:rowOff>
    </xdr:from>
    <xdr:ext cx="599010" cy="259045"/>
    <xdr:sp macro="" textlink="">
      <xdr:nvSpPr>
        <xdr:cNvPr id="174" name="民生費平均値テキスト">
          <a:extLst>
            <a:ext uri="{FF2B5EF4-FFF2-40B4-BE49-F238E27FC236}">
              <a16:creationId xmlns:a16="http://schemas.microsoft.com/office/drawing/2014/main" id="{00000000-0008-0000-0700-0000AE000000}"/>
            </a:ext>
          </a:extLst>
        </xdr:cNvPr>
        <xdr:cNvSpPr txBox="1"/>
      </xdr:nvSpPr>
      <xdr:spPr>
        <a:xfrm>
          <a:off x="4686300" y="130065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169421</xdr:rowOff>
    </xdr:from>
    <xdr:to>
      <xdr:col>24</xdr:col>
      <xdr:colOff>114300</xdr:colOff>
      <xdr:row>76</xdr:row>
      <xdr:rowOff>99571</xdr:rowOff>
    </xdr:to>
    <xdr:sp macro="" textlink="">
      <xdr:nvSpPr>
        <xdr:cNvPr id="175" name="フローチャート: 判断 174">
          <a:extLst>
            <a:ext uri="{FF2B5EF4-FFF2-40B4-BE49-F238E27FC236}">
              <a16:creationId xmlns:a16="http://schemas.microsoft.com/office/drawing/2014/main" id="{00000000-0008-0000-0700-0000AF000000}"/>
            </a:ext>
          </a:extLst>
        </xdr:cNvPr>
        <xdr:cNvSpPr/>
      </xdr:nvSpPr>
      <xdr:spPr>
        <a:xfrm>
          <a:off x="4584700" y="13028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163471</xdr:rowOff>
    </xdr:from>
    <xdr:to>
      <xdr:col>19</xdr:col>
      <xdr:colOff>177800</xdr:colOff>
      <xdr:row>74</xdr:row>
      <xdr:rowOff>53415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908300" y="12679321"/>
          <a:ext cx="889000" cy="61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38379</xdr:rowOff>
    </xdr:from>
    <xdr:to>
      <xdr:col>20</xdr:col>
      <xdr:colOff>38100</xdr:colOff>
      <xdr:row>76</xdr:row>
      <xdr:rowOff>139979</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3746500" y="13068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131106</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3497795" y="13161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160107</xdr:rowOff>
    </xdr:from>
    <xdr:to>
      <xdr:col>15</xdr:col>
      <xdr:colOff>50800</xdr:colOff>
      <xdr:row>74</xdr:row>
      <xdr:rowOff>53415</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019300" y="12675957"/>
          <a:ext cx="889000" cy="64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93804</xdr:rowOff>
    </xdr:from>
    <xdr:to>
      <xdr:col>15</xdr:col>
      <xdr:colOff>101600</xdr:colOff>
      <xdr:row>77</xdr:row>
      <xdr:rowOff>23954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2857500" y="1312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15081</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2608795" y="13216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160107</xdr:rowOff>
    </xdr:from>
    <xdr:to>
      <xdr:col>10</xdr:col>
      <xdr:colOff>114300</xdr:colOff>
      <xdr:row>74</xdr:row>
      <xdr:rowOff>122044</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1130300" y="12675957"/>
          <a:ext cx="889000" cy="133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60996</xdr:rowOff>
    </xdr:from>
    <xdr:to>
      <xdr:col>10</xdr:col>
      <xdr:colOff>165100</xdr:colOff>
      <xdr:row>76</xdr:row>
      <xdr:rowOff>162596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1968500" y="13091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153723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1719795" y="13183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114725</xdr:rowOff>
    </xdr:from>
    <xdr:to>
      <xdr:col>6</xdr:col>
      <xdr:colOff>38100</xdr:colOff>
      <xdr:row>77</xdr:row>
      <xdr:rowOff>44875</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079500" y="13144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36002</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830795" y="13237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49474</xdr:rowOff>
    </xdr:from>
    <xdr:to>
      <xdr:col>24</xdr:col>
      <xdr:colOff>114300</xdr:colOff>
      <xdr:row>73</xdr:row>
      <xdr:rowOff>151074</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4584700" y="12565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72351</xdr:rowOff>
    </xdr:from>
    <xdr:ext cx="599010" cy="259045"/>
    <xdr:sp macro="" textlink="">
      <xdr:nvSpPr>
        <xdr:cNvPr id="193" name="民生費該当値テキスト">
          <a:extLst>
            <a:ext uri="{FF2B5EF4-FFF2-40B4-BE49-F238E27FC236}">
              <a16:creationId xmlns:a16="http://schemas.microsoft.com/office/drawing/2014/main" id="{00000000-0008-0000-0700-0000C1000000}"/>
            </a:ext>
          </a:extLst>
        </xdr:cNvPr>
        <xdr:cNvSpPr txBox="1"/>
      </xdr:nvSpPr>
      <xdr:spPr>
        <a:xfrm>
          <a:off x="4686300" y="12416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112671</xdr:rowOff>
    </xdr:from>
    <xdr:to>
      <xdr:col>20</xdr:col>
      <xdr:colOff>38100</xdr:colOff>
      <xdr:row>74</xdr:row>
      <xdr:rowOff>42821</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3746500" y="12628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59348</xdr:rowOff>
    </xdr:from>
    <xdr:ext cx="59901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497795" y="12403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2615</xdr:rowOff>
    </xdr:from>
    <xdr:to>
      <xdr:col>15</xdr:col>
      <xdr:colOff>101600</xdr:colOff>
      <xdr:row>74</xdr:row>
      <xdr:rowOff>104215</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2857500" y="1268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120742</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608795" y="12465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109307</xdr:rowOff>
    </xdr:from>
    <xdr:to>
      <xdr:col>10</xdr:col>
      <xdr:colOff>165100</xdr:colOff>
      <xdr:row>74</xdr:row>
      <xdr:rowOff>39457</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1968500" y="12625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55984</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1719795" y="12400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71244</xdr:rowOff>
    </xdr:from>
    <xdr:to>
      <xdr:col>6</xdr:col>
      <xdr:colOff>38100</xdr:colOff>
      <xdr:row>75</xdr:row>
      <xdr:rowOff>1394</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079500" y="12758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17921</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830795" y="12533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42193</xdr:rowOff>
    </xdr:from>
    <xdr:to>
      <xdr:col>24</xdr:col>
      <xdr:colOff>62865</xdr:colOff>
      <xdr:row>98</xdr:row>
      <xdr:rowOff>102223</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44143"/>
          <a:ext cx="1270" cy="126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106050</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08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102223</xdr:rowOff>
    </xdr:from>
    <xdr:to>
      <xdr:col>24</xdr:col>
      <xdr:colOff>152400</xdr:colOff>
      <xdr:row>98</xdr:row>
      <xdr:rowOff>102223</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04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160320</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19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218,679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42193</xdr:rowOff>
    </xdr:from>
    <xdr:to>
      <xdr:col>24</xdr:col>
      <xdr:colOff>152400</xdr:colOff>
      <xdr:row>91</xdr:row>
      <xdr:rowOff>42193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44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35393</xdr:rowOff>
    </xdr:from>
    <xdr:to>
      <xdr:col>24</xdr:col>
      <xdr:colOff>63500</xdr:colOff>
      <xdr:row>96</xdr:row>
      <xdr:rowOff>42134</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323143"/>
          <a:ext cx="838200" cy="178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150785</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609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908</xdr:rowOff>
    </xdr:from>
    <xdr:to>
      <xdr:col>24</xdr:col>
      <xdr:colOff>114300</xdr:colOff>
      <xdr:row>97</xdr:row>
      <xdr:rowOff>102508</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3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29221</xdr:rowOff>
    </xdr:from>
    <xdr:to>
      <xdr:col>19</xdr:col>
      <xdr:colOff>177800</xdr:colOff>
      <xdr:row>96</xdr:row>
      <xdr:rowOff>42134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488421"/>
          <a:ext cx="889000" cy="12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170047</xdr:rowOff>
    </xdr:from>
    <xdr:to>
      <xdr:col>20</xdr:col>
      <xdr:colOff>38100</xdr:colOff>
      <xdr:row>97</xdr:row>
      <xdr:rowOff>100197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29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91324</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721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29221</xdr:rowOff>
    </xdr:from>
    <xdr:to>
      <xdr:col>15</xdr:col>
      <xdr:colOff>50800</xdr:colOff>
      <xdr:row>96</xdr:row>
      <xdr:rowOff>47954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488421"/>
          <a:ext cx="889000" cy="18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148361</xdr:rowOff>
    </xdr:from>
    <xdr:to>
      <xdr:col>15</xdr:col>
      <xdr:colOff>101600</xdr:colOff>
      <xdr:row>97</xdr:row>
      <xdr:rowOff>78511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0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69638</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700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47954</xdr:rowOff>
    </xdr:from>
    <xdr:to>
      <xdr:col>10</xdr:col>
      <xdr:colOff>114300</xdr:colOff>
      <xdr:row>96</xdr:row>
      <xdr:rowOff>162345</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507154"/>
          <a:ext cx="889000" cy="114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142850</xdr:rowOff>
    </xdr:from>
    <xdr:to>
      <xdr:col>10</xdr:col>
      <xdr:colOff>165100</xdr:colOff>
      <xdr:row>97</xdr:row>
      <xdr:rowOff>73000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0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64127</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694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151439</xdr:rowOff>
    </xdr:from>
    <xdr:to>
      <xdr:col>6</xdr:col>
      <xdr:colOff>38100</xdr:colOff>
      <xdr:row>97</xdr:row>
      <xdr:rowOff>81589</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610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72716</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703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156043</xdr:rowOff>
    </xdr:from>
    <xdr:to>
      <xdr:col>24</xdr:col>
      <xdr:colOff>114300</xdr:colOff>
      <xdr:row>95</xdr:row>
      <xdr:rowOff>86193</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272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7470</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123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162784</xdr:rowOff>
    </xdr:from>
    <xdr:to>
      <xdr:col>20</xdr:col>
      <xdr:colOff>38100</xdr:colOff>
      <xdr:row>96</xdr:row>
      <xdr:rowOff>92934</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450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109461</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225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149871</xdr:rowOff>
    </xdr:from>
    <xdr:to>
      <xdr:col>15</xdr:col>
      <xdr:colOff>101600</xdr:colOff>
      <xdr:row>96</xdr:row>
      <xdr:rowOff>80021</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437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96548</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212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168604</xdr:rowOff>
    </xdr:from>
    <xdr:to>
      <xdr:col>10</xdr:col>
      <xdr:colOff>165100</xdr:colOff>
      <xdr:row>96</xdr:row>
      <xdr:rowOff>98754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456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115281</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23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111545</xdr:rowOff>
    </xdr:from>
    <xdr:to>
      <xdr:col>6</xdr:col>
      <xdr:colOff>38100</xdr:colOff>
      <xdr:row>97</xdr:row>
      <xdr:rowOff>41695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570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58222</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345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16485</xdr:rowOff>
    </xdr:from>
    <xdr:to>
      <xdr:col>54</xdr:col>
      <xdr:colOff>189865</xdr:colOff>
      <xdr:row>38</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331435"/>
          <a:ext cx="1270" cy="1323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134612</xdr:rowOff>
    </xdr:from>
    <xdr:ext cx="469744"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5106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16485</xdr:rowOff>
    </xdr:from>
    <xdr:to>
      <xdr:col>55</xdr:col>
      <xdr:colOff>88900</xdr:colOff>
      <xdr:row>31</xdr:row>
      <xdr:rowOff>16485</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331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157531</xdr:rowOff>
    </xdr:from>
    <xdr:to>
      <xdr:col>55</xdr:col>
      <xdr:colOff>0</xdr:colOff>
      <xdr:row>38</xdr:row>
      <xdr:rowOff>8027</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9639300" y="6501181"/>
          <a:ext cx="838200" cy="2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130979</xdr:rowOff>
    </xdr:from>
    <xdr:ext cx="378565"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3031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108102</xdr:rowOff>
    </xdr:from>
    <xdr:to>
      <xdr:col>55</xdr:col>
      <xdr:colOff>50800</xdr:colOff>
      <xdr:row>38</xdr:row>
      <xdr:rowOff>38252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45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157531</xdr:rowOff>
    </xdr:from>
    <xdr:to>
      <xdr:col>50</xdr:col>
      <xdr:colOff>114300</xdr:colOff>
      <xdr:row>38</xdr:row>
      <xdr:rowOff>12598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8750300" y="6501181"/>
          <a:ext cx="889000" cy="26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119990</xdr:rowOff>
    </xdr:from>
    <xdr:to>
      <xdr:col>50</xdr:col>
      <xdr:colOff>165100</xdr:colOff>
      <xdr:row>38</xdr:row>
      <xdr:rowOff>50140</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4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41267</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50017" y="65563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74778</xdr:rowOff>
    </xdr:from>
    <xdr:to>
      <xdr:col>45</xdr:col>
      <xdr:colOff>177800</xdr:colOff>
      <xdr:row>38</xdr:row>
      <xdr:rowOff>12598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7861300" y="6418428"/>
          <a:ext cx="889000" cy="109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115418</xdr:rowOff>
    </xdr:from>
    <xdr:to>
      <xdr:col>46</xdr:col>
      <xdr:colOff>38100</xdr:colOff>
      <xdr:row>38</xdr:row>
      <xdr:rowOff>45568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45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62095</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61017" y="62342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74778</xdr:rowOff>
    </xdr:from>
    <xdr:to>
      <xdr:col>41</xdr:col>
      <xdr:colOff>50800</xdr:colOff>
      <xdr:row>37</xdr:row>
      <xdr:rowOff>127356</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6972300" y="6418428"/>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89129</xdr:rowOff>
    </xdr:from>
    <xdr:to>
      <xdr:col>41</xdr:col>
      <xdr:colOff>101600</xdr:colOff>
      <xdr:row>38</xdr:row>
      <xdr:rowOff>19279</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43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10406</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72017" y="65255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83871</xdr:rowOff>
    </xdr:from>
    <xdr:to>
      <xdr:col>36</xdr:col>
      <xdr:colOff>165100</xdr:colOff>
      <xdr:row>38</xdr:row>
      <xdr:rowOff>14021</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427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5148</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3017" y="65202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128676</xdr:rowOff>
    </xdr:from>
    <xdr:to>
      <xdr:col>55</xdr:col>
      <xdr:colOff>50800</xdr:colOff>
      <xdr:row>38</xdr:row>
      <xdr:rowOff>58826</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47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107103</xdr:rowOff>
    </xdr:from>
    <xdr:ext cx="378565"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450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106731</xdr:rowOff>
    </xdr:from>
    <xdr:to>
      <xdr:col>50</xdr:col>
      <xdr:colOff>165100</xdr:colOff>
      <xdr:row>38</xdr:row>
      <xdr:rowOff>36881</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450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53408</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50017" y="62256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133248</xdr:rowOff>
    </xdr:from>
    <xdr:to>
      <xdr:col>46</xdr:col>
      <xdr:colOff>38100</xdr:colOff>
      <xdr:row>38</xdr:row>
      <xdr:rowOff>63398</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476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54525</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61017" y="65696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23978</xdr:rowOff>
    </xdr:from>
    <xdr:to>
      <xdr:col>41</xdr:col>
      <xdr:colOff>101600</xdr:colOff>
      <xdr:row>37</xdr:row>
      <xdr:rowOff>125578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367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142105</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26428" y="6142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76556</xdr:rowOff>
    </xdr:from>
    <xdr:to>
      <xdr:col>36</xdr:col>
      <xdr:colOff>165100</xdr:colOff>
      <xdr:row>38</xdr:row>
      <xdr:rowOff>6706</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420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23233</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3017" y="61954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118764</xdr:rowOff>
    </xdr:from>
    <xdr:to>
      <xdr:col>54</xdr:col>
      <xdr:colOff>189865</xdr:colOff>
      <xdr:row>59</xdr:row>
      <xdr:rowOff>7207</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862714"/>
          <a:ext cx="1270" cy="12600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11034</xdr:rowOff>
    </xdr:from>
    <xdr:ext cx="469744"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12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7207</xdr:rowOff>
    </xdr:from>
    <xdr:to>
      <xdr:col>55</xdr:col>
      <xdr:colOff>88900</xdr:colOff>
      <xdr:row>59</xdr:row>
      <xdr:rowOff>7207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122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65441</xdr:rowOff>
    </xdr:from>
    <xdr:ext cx="534377"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637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68,099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118764</xdr:rowOff>
    </xdr:from>
    <xdr:to>
      <xdr:col>55</xdr:col>
      <xdr:colOff>88900</xdr:colOff>
      <xdr:row>51</xdr:row>
      <xdr:rowOff>118764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862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129089</xdr:rowOff>
    </xdr:from>
    <xdr:to>
      <xdr:col>55</xdr:col>
      <xdr:colOff>0</xdr:colOff>
      <xdr:row>57</xdr:row>
      <xdr:rowOff>156102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9639300" y="9901739"/>
          <a:ext cx="838200" cy="27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140599</xdr:rowOff>
    </xdr:from>
    <xdr:ext cx="534377"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5703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117722</xdr:rowOff>
    </xdr:from>
    <xdr:to>
      <xdr:col>55</xdr:col>
      <xdr:colOff>50800</xdr:colOff>
      <xdr:row>57</xdr:row>
      <xdr:rowOff>47872</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71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139624</xdr:rowOff>
    </xdr:from>
    <xdr:to>
      <xdr:col>50</xdr:col>
      <xdr:colOff>114300</xdr:colOff>
      <xdr:row>57</xdr:row>
      <xdr:rowOff>156102</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8750300" y="9912274"/>
          <a:ext cx="889000" cy="16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105740</xdr:rowOff>
    </xdr:from>
    <xdr:to>
      <xdr:col>50</xdr:col>
      <xdr:colOff>165100</xdr:colOff>
      <xdr:row>57</xdr:row>
      <xdr:rowOff>35890</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7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52417</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372111" y="9482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139624</xdr:rowOff>
    </xdr:from>
    <xdr:to>
      <xdr:col>45</xdr:col>
      <xdr:colOff>177800</xdr:colOff>
      <xdr:row>58</xdr:row>
      <xdr:rowOff>5226</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7861300" y="9912274"/>
          <a:ext cx="889000" cy="37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132372</xdr:rowOff>
    </xdr:from>
    <xdr:to>
      <xdr:col>46</xdr:col>
      <xdr:colOff>38100</xdr:colOff>
      <xdr:row>57</xdr:row>
      <xdr:rowOff>62522</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73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79049</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483111" y="9508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5226</xdr:rowOff>
    </xdr:from>
    <xdr:to>
      <xdr:col>41</xdr:col>
      <xdr:colOff>50800</xdr:colOff>
      <xdr:row>58</xdr:row>
      <xdr:rowOff>14827</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6972300" y="9949326"/>
          <a:ext cx="8890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138087</xdr:rowOff>
    </xdr:from>
    <xdr:to>
      <xdr:col>41</xdr:col>
      <xdr:colOff>101600</xdr:colOff>
      <xdr:row>57</xdr:row>
      <xdr:rowOff>68237</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739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84764</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594111" y="9514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143345</xdr:rowOff>
    </xdr:from>
    <xdr:to>
      <xdr:col>36</xdr:col>
      <xdr:colOff>165100</xdr:colOff>
      <xdr:row>57</xdr:row>
      <xdr:rowOff>73495</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74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90022</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05111" y="9519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78289</xdr:rowOff>
    </xdr:from>
    <xdr:to>
      <xdr:col>55</xdr:col>
      <xdr:colOff>50800</xdr:colOff>
      <xdr:row>58</xdr:row>
      <xdr:rowOff>8439</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9850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56716</xdr:rowOff>
    </xdr:from>
    <xdr:ext cx="534377"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829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105302</xdr:rowOff>
    </xdr:from>
    <xdr:to>
      <xdr:col>50</xdr:col>
      <xdr:colOff>165100</xdr:colOff>
      <xdr:row>58</xdr:row>
      <xdr:rowOff>35452</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987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26579</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372111" y="997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88824</xdr:rowOff>
    </xdr:from>
    <xdr:to>
      <xdr:col>46</xdr:col>
      <xdr:colOff>38100</xdr:colOff>
      <xdr:row>58</xdr:row>
      <xdr:rowOff>18974</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986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10101</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483111" y="9954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125876</xdr:rowOff>
    </xdr:from>
    <xdr:to>
      <xdr:col>41</xdr:col>
      <xdr:colOff>101600</xdr:colOff>
      <xdr:row>58</xdr:row>
      <xdr:rowOff>56026</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9898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47153</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594111" y="9991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135477</xdr:rowOff>
    </xdr:from>
    <xdr:to>
      <xdr:col>36</xdr:col>
      <xdr:colOff>165100</xdr:colOff>
      <xdr:row>58</xdr:row>
      <xdr:rowOff>65627</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9908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56754</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05111" y="10000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4271</xdr:rowOff>
    </xdr:from>
    <xdr:to>
      <xdr:col>54</xdr:col>
      <xdr:colOff>189865</xdr:colOff>
      <xdr:row>79</xdr:row>
      <xdr:rowOff>75594</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005771"/>
          <a:ext cx="1270" cy="1614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79421</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623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75594</xdr:rowOff>
    </xdr:from>
    <xdr:to>
      <xdr:col>55</xdr:col>
      <xdr:colOff>88900</xdr:colOff>
      <xdr:row>79</xdr:row>
      <xdr:rowOff>75594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620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122398</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780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100,294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4271</xdr:rowOff>
    </xdr:from>
    <xdr:to>
      <xdr:col>55</xdr:col>
      <xdr:colOff>88900</xdr:colOff>
      <xdr:row>70</xdr:row>
      <xdr:rowOff>4271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005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113982</xdr:rowOff>
    </xdr:from>
    <xdr:to>
      <xdr:col>55</xdr:col>
      <xdr:colOff>0</xdr:colOff>
      <xdr:row>78</xdr:row>
      <xdr:rowOff>154575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487082"/>
          <a:ext cx="838200" cy="40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131601</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1618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108724</xdr:rowOff>
    </xdr:from>
    <xdr:to>
      <xdr:col>55</xdr:col>
      <xdr:colOff>50800</xdr:colOff>
      <xdr:row>78</xdr:row>
      <xdr:rowOff>38874</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310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56539</xdr:rowOff>
    </xdr:from>
    <xdr:to>
      <xdr:col>50</xdr:col>
      <xdr:colOff>114300</xdr:colOff>
      <xdr:row>78</xdr:row>
      <xdr:rowOff>113982</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3429639"/>
          <a:ext cx="889000" cy="57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50642</xdr:rowOff>
    </xdr:from>
    <xdr:to>
      <xdr:col>50</xdr:col>
      <xdr:colOff>165100</xdr:colOff>
      <xdr:row>77</xdr:row>
      <xdr:rowOff>152242</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52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168769</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027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56539</xdr:rowOff>
    </xdr:from>
    <xdr:to>
      <xdr:col>45</xdr:col>
      <xdr:colOff>177800</xdr:colOff>
      <xdr:row>78</xdr:row>
      <xdr:rowOff>109198</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429639"/>
          <a:ext cx="889000" cy="5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160142</xdr:rowOff>
    </xdr:from>
    <xdr:to>
      <xdr:col>46</xdr:col>
      <xdr:colOff>38100</xdr:colOff>
      <xdr:row>77</xdr:row>
      <xdr:rowOff>90292</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19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106818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2965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168977</xdr:rowOff>
    </xdr:from>
    <xdr:to>
      <xdr:col>41</xdr:col>
      <xdr:colOff>50800</xdr:colOff>
      <xdr:row>78</xdr:row>
      <xdr:rowOff>109198</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6972300" y="13370627"/>
          <a:ext cx="889000" cy="111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30705</xdr:rowOff>
    </xdr:from>
    <xdr:to>
      <xdr:col>41</xdr:col>
      <xdr:colOff>101600</xdr:colOff>
      <xdr:row>77</xdr:row>
      <xdr:rowOff>132305</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3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148832</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007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83054</xdr:rowOff>
    </xdr:from>
    <xdr:to>
      <xdr:col>36</xdr:col>
      <xdr:colOff>165100</xdr:colOff>
      <xdr:row>77</xdr:row>
      <xdr:rowOff>13204</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11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29732</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288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103775</xdr:rowOff>
    </xdr:from>
    <xdr:to>
      <xdr:col>55</xdr:col>
      <xdr:colOff>50800</xdr:colOff>
      <xdr:row>79</xdr:row>
      <xdr:rowOff>33925</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476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18702</xdr:rowOff>
    </xdr:from>
    <xdr:ext cx="469744"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391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63182</xdr:rowOff>
    </xdr:from>
    <xdr:to>
      <xdr:col>50</xdr:col>
      <xdr:colOff>165100</xdr:colOff>
      <xdr:row>78</xdr:row>
      <xdr:rowOff>164782</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436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155909</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404428" y="13529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5739</xdr:rowOff>
    </xdr:from>
    <xdr:to>
      <xdr:col>46</xdr:col>
      <xdr:colOff>38100</xdr:colOff>
      <xdr:row>78</xdr:row>
      <xdr:rowOff>107339</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37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98466</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3471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58398</xdr:rowOff>
    </xdr:from>
    <xdr:to>
      <xdr:col>41</xdr:col>
      <xdr:colOff>101600</xdr:colOff>
      <xdr:row>78</xdr:row>
      <xdr:rowOff>159998</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431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151125</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626428" y="13524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118177</xdr:rowOff>
    </xdr:from>
    <xdr:to>
      <xdr:col>36</xdr:col>
      <xdr:colOff>165100</xdr:colOff>
      <xdr:row>78</xdr:row>
      <xdr:rowOff>48327</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319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39454</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3412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58714</xdr:rowOff>
    </xdr:from>
    <xdr:to>
      <xdr:col>54</xdr:col>
      <xdr:colOff>189865</xdr:colOff>
      <xdr:row>98</xdr:row>
      <xdr:rowOff>56139</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489214"/>
          <a:ext cx="1270" cy="1369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59966</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86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56139</xdr:rowOff>
    </xdr:from>
    <xdr:to>
      <xdr:col>55</xdr:col>
      <xdr:colOff>88900</xdr:colOff>
      <xdr:row>98</xdr:row>
      <xdr:rowOff>56139</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5391</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264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200,628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58714</xdr:rowOff>
    </xdr:from>
    <xdr:to>
      <xdr:col>55</xdr:col>
      <xdr:colOff>88900</xdr:colOff>
      <xdr:row>90</xdr:row>
      <xdr:rowOff>58714</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489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99977</xdr:rowOff>
    </xdr:from>
    <xdr:to>
      <xdr:col>55</xdr:col>
      <xdr:colOff>0</xdr:colOff>
      <xdr:row>96</xdr:row>
      <xdr:rowOff>98293</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387727"/>
          <a:ext cx="838200" cy="169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11586</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4707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33159</xdr:rowOff>
    </xdr:from>
    <xdr:to>
      <xdr:col>55</xdr:col>
      <xdr:colOff>50800</xdr:colOff>
      <xdr:row>96</xdr:row>
      <xdr:rowOff>134759</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492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98293</xdr:rowOff>
    </xdr:from>
    <xdr:to>
      <xdr:col>50</xdr:col>
      <xdr:colOff>114300</xdr:colOff>
      <xdr:row>97</xdr:row>
      <xdr:rowOff>9596</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557493"/>
          <a:ext cx="889000" cy="82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61033</xdr:rowOff>
    </xdr:from>
    <xdr:to>
      <xdr:col>50</xdr:col>
      <xdr:colOff>165100</xdr:colOff>
      <xdr:row>96</xdr:row>
      <xdr:rowOff>162633</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20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153760</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612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9596</xdr:rowOff>
    </xdr:from>
    <xdr:to>
      <xdr:col>45</xdr:col>
      <xdr:colOff>177800</xdr:colOff>
      <xdr:row>97</xdr:row>
      <xdr:rowOff>80660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640246"/>
          <a:ext cx="889000" cy="71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79284</xdr:rowOff>
    </xdr:from>
    <xdr:to>
      <xdr:col>46</xdr:col>
      <xdr:colOff>38100</xdr:colOff>
      <xdr:row>97</xdr:row>
      <xdr:rowOff>9434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3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25961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313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71379</xdr:rowOff>
    </xdr:from>
    <xdr:to>
      <xdr:col>41</xdr:col>
      <xdr:colOff>50800</xdr:colOff>
      <xdr:row>97</xdr:row>
      <xdr:rowOff>80660</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702029"/>
          <a:ext cx="889000" cy="9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99560</xdr:rowOff>
    </xdr:from>
    <xdr:to>
      <xdr:col>41</xdr:col>
      <xdr:colOff>101600</xdr:colOff>
      <xdr:row>97</xdr:row>
      <xdr:rowOff>29710</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5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46237</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333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34234</xdr:rowOff>
    </xdr:from>
    <xdr:to>
      <xdr:col>36</xdr:col>
      <xdr:colOff>165100</xdr:colOff>
      <xdr:row>96</xdr:row>
      <xdr:rowOff>135834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493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152361</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268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49177</xdr:rowOff>
    </xdr:from>
    <xdr:to>
      <xdr:col>55</xdr:col>
      <xdr:colOff>50800</xdr:colOff>
      <xdr:row>95</xdr:row>
      <xdr:rowOff>150777</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336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72054</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188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47493</xdr:rowOff>
    </xdr:from>
    <xdr:to>
      <xdr:col>50</xdr:col>
      <xdr:colOff>165100</xdr:colOff>
      <xdr:row>96</xdr:row>
      <xdr:rowOff>149093</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506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165620</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281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130246</xdr:rowOff>
    </xdr:from>
    <xdr:to>
      <xdr:col>46</xdr:col>
      <xdr:colOff>38100</xdr:colOff>
      <xdr:row>97</xdr:row>
      <xdr:rowOff>60396</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58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51523</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682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29860</xdr:rowOff>
    </xdr:from>
    <xdr:to>
      <xdr:col>41</xdr:col>
      <xdr:colOff>101600</xdr:colOff>
      <xdr:row>97</xdr:row>
      <xdr:rowOff>131460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66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122587</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753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20579</xdr:rowOff>
    </xdr:from>
    <xdr:to>
      <xdr:col>36</xdr:col>
      <xdr:colOff>165100</xdr:colOff>
      <xdr:row>97</xdr:row>
      <xdr:rowOff>122179</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651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113306</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743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7931</xdr:rowOff>
    </xdr:from>
    <xdr:to>
      <xdr:col>85</xdr:col>
      <xdr:colOff>126364</xdr:colOff>
      <xdr:row>37</xdr:row>
      <xdr:rowOff>148844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322881"/>
          <a:ext cx="1269" cy="1169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152671</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496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148844</xdr:rowOff>
    </xdr:from>
    <xdr:to>
      <xdr:col>86</xdr:col>
      <xdr:colOff>25400</xdr:colOff>
      <xdr:row>37</xdr:row>
      <xdr:rowOff>148844</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492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126058</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098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7931</xdr:rowOff>
    </xdr:from>
    <xdr:to>
      <xdr:col>86</xdr:col>
      <xdr:colOff>25400</xdr:colOff>
      <xdr:row>31</xdr:row>
      <xdr:rowOff>7931</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322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59557</xdr:rowOff>
    </xdr:from>
    <xdr:to>
      <xdr:col>85</xdr:col>
      <xdr:colOff>127000</xdr:colOff>
      <xdr:row>37</xdr:row>
      <xdr:rowOff>73901</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5481300" y="6403207"/>
          <a:ext cx="838200" cy="1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51674</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052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28797</xdr:rowOff>
    </xdr:from>
    <xdr:to>
      <xdr:col>85</xdr:col>
      <xdr:colOff>177800</xdr:colOff>
      <xdr:row>36</xdr:row>
      <xdr:rowOff>130397</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20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59557</xdr:rowOff>
    </xdr:from>
    <xdr:to>
      <xdr:col>81</xdr:col>
      <xdr:colOff>50800</xdr:colOff>
      <xdr:row>37</xdr:row>
      <xdr:rowOff>65653</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403207"/>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38779</xdr:rowOff>
    </xdr:from>
    <xdr:to>
      <xdr:col>81</xdr:col>
      <xdr:colOff>101600</xdr:colOff>
      <xdr:row>36</xdr:row>
      <xdr:rowOff>140379</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210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156906</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5986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45345</xdr:rowOff>
    </xdr:from>
    <xdr:to>
      <xdr:col>76</xdr:col>
      <xdr:colOff>114300</xdr:colOff>
      <xdr:row>37</xdr:row>
      <xdr:rowOff>65653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6388995"/>
          <a:ext cx="889000" cy="20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62459</xdr:rowOff>
    </xdr:from>
    <xdr:to>
      <xdr:col>76</xdr:col>
      <xdr:colOff>165100</xdr:colOff>
      <xdr:row>36</xdr:row>
      <xdr:rowOff>164059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234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9136</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009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45345</xdr:rowOff>
    </xdr:from>
    <xdr:to>
      <xdr:col>71</xdr:col>
      <xdr:colOff>177800</xdr:colOff>
      <xdr:row>37</xdr:row>
      <xdr:rowOff>70606</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388995"/>
          <a:ext cx="889000" cy="25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68936</xdr:rowOff>
    </xdr:from>
    <xdr:to>
      <xdr:col>72</xdr:col>
      <xdr:colOff>38100</xdr:colOff>
      <xdr:row>36</xdr:row>
      <xdr:rowOff>170536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241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15613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016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32779</xdr:rowOff>
    </xdr:from>
    <xdr:to>
      <xdr:col>67</xdr:col>
      <xdr:colOff>101600</xdr:colOff>
      <xdr:row>36</xdr:row>
      <xdr:rowOff>134379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204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150906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5980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23101</xdr:rowOff>
    </xdr:from>
    <xdr:to>
      <xdr:col>85</xdr:col>
      <xdr:colOff>177800</xdr:colOff>
      <xdr:row>37</xdr:row>
      <xdr:rowOff>124701</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366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109478</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281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8757</xdr:rowOff>
    </xdr:from>
    <xdr:to>
      <xdr:col>81</xdr:col>
      <xdr:colOff>101600</xdr:colOff>
      <xdr:row>37</xdr:row>
      <xdr:rowOff>110357</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352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101484</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445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14853</xdr:rowOff>
    </xdr:from>
    <xdr:to>
      <xdr:col>76</xdr:col>
      <xdr:colOff>165100</xdr:colOff>
      <xdr:row>37</xdr:row>
      <xdr:rowOff>116453</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358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107580</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451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165995</xdr:rowOff>
    </xdr:from>
    <xdr:to>
      <xdr:col>72</xdr:col>
      <xdr:colOff>38100</xdr:colOff>
      <xdr:row>37</xdr:row>
      <xdr:rowOff>96145</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33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87272</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430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19806</xdr:rowOff>
    </xdr:from>
    <xdr:to>
      <xdr:col>67</xdr:col>
      <xdr:colOff>101600</xdr:colOff>
      <xdr:row>37</xdr:row>
      <xdr:rowOff>121406</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363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112533</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456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51560</xdr:rowOff>
    </xdr:from>
    <xdr:to>
      <xdr:col>85</xdr:col>
      <xdr:colOff>126364</xdr:colOff>
      <xdr:row>57</xdr:row>
      <xdr:rowOff>135204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624060"/>
          <a:ext cx="1269" cy="1283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139031</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991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135204</xdr:rowOff>
    </xdr:from>
    <xdr:to>
      <xdr:col>86</xdr:col>
      <xdr:colOff>25400</xdr:colOff>
      <xdr:row>57</xdr:row>
      <xdr:rowOff>135204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9907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169687</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99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201,567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51560</xdr:rowOff>
    </xdr:from>
    <xdr:to>
      <xdr:col>86</xdr:col>
      <xdr:colOff>25400</xdr:colOff>
      <xdr:row>50</xdr:row>
      <xdr:rowOff>51560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119194</xdr:rowOff>
    </xdr:from>
    <xdr:to>
      <xdr:col>85</xdr:col>
      <xdr:colOff>127000</xdr:colOff>
      <xdr:row>57</xdr:row>
      <xdr:rowOff>38034</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5481300" y="9720394"/>
          <a:ext cx="838200" cy="90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143895</xdr:rowOff>
    </xdr:from>
    <xdr:ext cx="534377"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4021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121018</xdr:rowOff>
    </xdr:from>
    <xdr:to>
      <xdr:col>85</xdr:col>
      <xdr:colOff>177800</xdr:colOff>
      <xdr:row>56</xdr:row>
      <xdr:rowOff>51168</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55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22154</xdr:rowOff>
    </xdr:from>
    <xdr:to>
      <xdr:col>81</xdr:col>
      <xdr:colOff>50800</xdr:colOff>
      <xdr:row>56</xdr:row>
      <xdr:rowOff>119194</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4592300" y="9109004"/>
          <a:ext cx="889000" cy="611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36535</xdr:rowOff>
    </xdr:from>
    <xdr:to>
      <xdr:col>81</xdr:col>
      <xdr:colOff>101600</xdr:colOff>
      <xdr:row>56</xdr:row>
      <xdr:rowOff>138135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63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154662</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14111" y="941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22154</xdr:rowOff>
    </xdr:from>
    <xdr:to>
      <xdr:col>76</xdr:col>
      <xdr:colOff>114300</xdr:colOff>
      <xdr:row>53</xdr:row>
      <xdr:rowOff>120940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9109004"/>
          <a:ext cx="889000" cy="98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3511</xdr:rowOff>
    </xdr:from>
    <xdr:to>
      <xdr:col>76</xdr:col>
      <xdr:colOff>165100</xdr:colOff>
      <xdr:row>56</xdr:row>
      <xdr:rowOff>105111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60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96238</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325111" y="9697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120940</xdr:rowOff>
    </xdr:from>
    <xdr:to>
      <xdr:col>71</xdr:col>
      <xdr:colOff>177800</xdr:colOff>
      <xdr:row>55</xdr:row>
      <xdr:rowOff>131638</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2814300" y="9207790"/>
          <a:ext cx="889000" cy="353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31285</xdr:rowOff>
    </xdr:from>
    <xdr:to>
      <xdr:col>72</xdr:col>
      <xdr:colOff>38100</xdr:colOff>
      <xdr:row>56</xdr:row>
      <xdr:rowOff>132885</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63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124012</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6111" y="9725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26416</xdr:rowOff>
    </xdr:from>
    <xdr:to>
      <xdr:col>67</xdr:col>
      <xdr:colOff>101600</xdr:colOff>
      <xdr:row>56</xdr:row>
      <xdr:rowOff>128016</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62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119143</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9720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158684</xdr:rowOff>
    </xdr:from>
    <xdr:to>
      <xdr:col>85</xdr:col>
      <xdr:colOff>177800</xdr:colOff>
      <xdr:row>57</xdr:row>
      <xdr:rowOff>88834</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759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73611</xdr:rowOff>
    </xdr:from>
    <xdr:ext cx="534377"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674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68394</xdr:rowOff>
    </xdr:from>
    <xdr:to>
      <xdr:col>81</xdr:col>
      <xdr:colOff>101600</xdr:colOff>
      <xdr:row>56</xdr:row>
      <xdr:rowOff>169994</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669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161121</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9762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52</xdr:row>
      <xdr:rowOff>142804</xdr:rowOff>
    </xdr:from>
    <xdr:to>
      <xdr:col>76</xdr:col>
      <xdr:colOff>165100</xdr:colOff>
      <xdr:row>53</xdr:row>
      <xdr:rowOff>72954</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05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51</xdr:row>
      <xdr:rowOff>89481</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292795" y="8833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70140</xdr:rowOff>
    </xdr:from>
    <xdr:to>
      <xdr:col>72</xdr:col>
      <xdr:colOff>38100</xdr:colOff>
      <xdr:row>54</xdr:row>
      <xdr:rowOff>290</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15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52</xdr:row>
      <xdr:rowOff>16817</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03795" y="8932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80838</xdr:rowOff>
    </xdr:from>
    <xdr:to>
      <xdr:col>67</xdr:col>
      <xdr:colOff>101600</xdr:colOff>
      <xdr:row>56</xdr:row>
      <xdr:rowOff>10988</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510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27515</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9285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32098</xdr:rowOff>
    </xdr:from>
    <xdr:to>
      <xdr:col>85</xdr:col>
      <xdr:colOff>126364</xdr:colOff>
      <xdr:row>78</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033598"/>
          <a:ext cx="1269" cy="1479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150225</xdr:rowOff>
    </xdr:from>
    <xdr:ext cx="534377"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808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64,707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32098</xdr:rowOff>
    </xdr:from>
    <xdr:to>
      <xdr:col>86</xdr:col>
      <xdr:colOff>25400</xdr:colOff>
      <xdr:row>70</xdr:row>
      <xdr:rowOff>32098</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033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114669</xdr:rowOff>
    </xdr:from>
    <xdr:to>
      <xdr:col>85</xdr:col>
      <xdr:colOff>127000</xdr:colOff>
      <xdr:row>78</xdr:row>
      <xdr:rowOff>134648</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5481300" y="13487769"/>
          <a:ext cx="838200" cy="19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167625</xdr:rowOff>
    </xdr:from>
    <xdr:ext cx="469744"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1978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144748</xdr:rowOff>
    </xdr:from>
    <xdr:to>
      <xdr:col>85</xdr:col>
      <xdr:colOff>177800</xdr:colOff>
      <xdr:row>78</xdr:row>
      <xdr:rowOff>74898</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34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89728</xdr:rowOff>
    </xdr:from>
    <xdr:to>
      <xdr:col>81</xdr:col>
      <xdr:colOff>50800</xdr:colOff>
      <xdr:row>78</xdr:row>
      <xdr:rowOff>134648</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4592300" y="13462828"/>
          <a:ext cx="889000" cy="44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168773</xdr:rowOff>
    </xdr:from>
    <xdr:to>
      <xdr:col>81</xdr:col>
      <xdr:colOff>101600</xdr:colOff>
      <xdr:row>78</xdr:row>
      <xdr:rowOff>98923</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370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115450</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46428" y="13145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89728</xdr:rowOff>
    </xdr:from>
    <xdr:to>
      <xdr:col>76</xdr:col>
      <xdr:colOff>114300</xdr:colOff>
      <xdr:row>78</xdr:row>
      <xdr:rowOff>116886</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3703300" y="13462828"/>
          <a:ext cx="889000" cy="27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126323</xdr:rowOff>
    </xdr:from>
    <xdr:to>
      <xdr:col>76</xdr:col>
      <xdr:colOff>165100</xdr:colOff>
      <xdr:row>78</xdr:row>
      <xdr:rowOff>56473</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327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73000</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57428" y="13103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116886</xdr:rowOff>
    </xdr:from>
    <xdr:to>
      <xdr:col>71</xdr:col>
      <xdr:colOff>177800</xdr:colOff>
      <xdr:row>78</xdr:row>
      <xdr:rowOff>133048</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2814300" y="13489986"/>
          <a:ext cx="889000" cy="16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82499</xdr:rowOff>
    </xdr:from>
    <xdr:to>
      <xdr:col>72</xdr:col>
      <xdr:colOff>38100</xdr:colOff>
      <xdr:row>78</xdr:row>
      <xdr:rowOff>12649</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28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29176</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68428" y="13059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114754</xdr:rowOff>
    </xdr:from>
    <xdr:to>
      <xdr:col>67</xdr:col>
      <xdr:colOff>101600</xdr:colOff>
      <xdr:row>77</xdr:row>
      <xdr:rowOff>44904</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144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61432</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47111" y="12920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63869</xdr:rowOff>
    </xdr:from>
    <xdr:to>
      <xdr:col>85</xdr:col>
      <xdr:colOff>177800</xdr:colOff>
      <xdr:row>78</xdr:row>
      <xdr:rowOff>165469</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436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150246</xdr:rowOff>
    </xdr:from>
    <xdr:ext cx="469744"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351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83848</xdr:rowOff>
    </xdr:from>
    <xdr:to>
      <xdr:col>81</xdr:col>
      <xdr:colOff>101600</xdr:colOff>
      <xdr:row>79</xdr:row>
      <xdr:rowOff>13998</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456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5125</xdr:rowOff>
    </xdr:from>
    <xdr:ext cx="378565"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2017" y="135496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38928</xdr:rowOff>
    </xdr:from>
    <xdr:to>
      <xdr:col>76</xdr:col>
      <xdr:colOff>165100</xdr:colOff>
      <xdr:row>78</xdr:row>
      <xdr:rowOff>140528</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412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131655</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357428" y="13504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66086</xdr:rowOff>
    </xdr:from>
    <xdr:to>
      <xdr:col>72</xdr:col>
      <xdr:colOff>38100</xdr:colOff>
      <xdr:row>78</xdr:row>
      <xdr:rowOff>167686</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439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158813</xdr:rowOff>
    </xdr:from>
    <xdr:ext cx="378565"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4017" y="135319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82248</xdr:rowOff>
    </xdr:from>
    <xdr:to>
      <xdr:col>67</xdr:col>
      <xdr:colOff>101600</xdr:colOff>
      <xdr:row>79</xdr:row>
      <xdr:rowOff>12398</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455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3525</xdr:rowOff>
    </xdr:from>
    <xdr:ext cx="378565"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25017" y="135480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144311</xdr:rowOff>
    </xdr:from>
    <xdr:to>
      <xdr:col>85</xdr:col>
      <xdr:colOff>126364</xdr:colOff>
      <xdr:row>99</xdr:row>
      <xdr:rowOff>107620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403361"/>
          <a:ext cx="1269" cy="167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111447</xdr:rowOff>
    </xdr:from>
    <xdr:ext cx="534377"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7084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107620</xdr:rowOff>
    </xdr:from>
    <xdr:to>
      <xdr:col>86</xdr:col>
      <xdr:colOff>25400</xdr:colOff>
      <xdr:row>99</xdr:row>
      <xdr:rowOff>107620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7081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90988</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178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157,137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144311</xdr:rowOff>
    </xdr:from>
    <xdr:to>
      <xdr:col>86</xdr:col>
      <xdr:colOff>25400</xdr:colOff>
      <xdr:row>89</xdr:row>
      <xdr:rowOff>144311</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403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4394</xdr:rowOff>
    </xdr:from>
    <xdr:to>
      <xdr:col>85</xdr:col>
      <xdr:colOff>127000</xdr:colOff>
      <xdr:row>97</xdr:row>
      <xdr:rowOff>13030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5481300" y="16635044"/>
          <a:ext cx="838200" cy="8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132542</xdr:rowOff>
    </xdr:from>
    <xdr:ext cx="534377"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420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109665</xdr:rowOff>
    </xdr:from>
    <xdr:to>
      <xdr:col>85</xdr:col>
      <xdr:colOff>177800</xdr:colOff>
      <xdr:row>97</xdr:row>
      <xdr:rowOff>39815</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56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13030</xdr:rowOff>
    </xdr:from>
    <xdr:to>
      <xdr:col>81</xdr:col>
      <xdr:colOff>50800</xdr:colOff>
      <xdr:row>97</xdr:row>
      <xdr:rowOff>31738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4592300" y="16643680"/>
          <a:ext cx="889000" cy="1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101309</xdr:rowOff>
    </xdr:from>
    <xdr:to>
      <xdr:col>81</xdr:col>
      <xdr:colOff>101600</xdr:colOff>
      <xdr:row>97</xdr:row>
      <xdr:rowOff>31459</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560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47986</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14111" y="16335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31738</xdr:rowOff>
    </xdr:from>
    <xdr:to>
      <xdr:col>76</xdr:col>
      <xdr:colOff>114300</xdr:colOff>
      <xdr:row>97</xdr:row>
      <xdr:rowOff>92939</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3703300" y="16662388"/>
          <a:ext cx="889000" cy="61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138010</xdr:rowOff>
    </xdr:from>
    <xdr:to>
      <xdr:col>76</xdr:col>
      <xdr:colOff>165100</xdr:colOff>
      <xdr:row>97</xdr:row>
      <xdr:rowOff>68160</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5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84687</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325111" y="16372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86880</xdr:rowOff>
    </xdr:from>
    <xdr:to>
      <xdr:col>71</xdr:col>
      <xdr:colOff>177800</xdr:colOff>
      <xdr:row>97</xdr:row>
      <xdr:rowOff>92939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2814300" y="16717530"/>
          <a:ext cx="889000" cy="6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149937</xdr:rowOff>
    </xdr:from>
    <xdr:to>
      <xdr:col>72</xdr:col>
      <xdr:colOff>38100</xdr:colOff>
      <xdr:row>97</xdr:row>
      <xdr:rowOff>80087</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609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96614</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36111" y="16384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121958</xdr:rowOff>
    </xdr:from>
    <xdr:to>
      <xdr:col>67</xdr:col>
      <xdr:colOff>101600</xdr:colOff>
      <xdr:row>97</xdr:row>
      <xdr:rowOff>52108</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581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68635</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47111" y="1635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125044</xdr:rowOff>
    </xdr:from>
    <xdr:to>
      <xdr:col>85</xdr:col>
      <xdr:colOff>177800</xdr:colOff>
      <xdr:row>97</xdr:row>
      <xdr:rowOff>55194</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584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103471</xdr:rowOff>
    </xdr:from>
    <xdr:ext cx="534377"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6562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133680</xdr:rowOff>
    </xdr:from>
    <xdr:to>
      <xdr:col>81</xdr:col>
      <xdr:colOff>101600</xdr:colOff>
      <xdr:row>97</xdr:row>
      <xdr:rowOff>63830</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659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54957</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14111" y="16685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152388</xdr:rowOff>
    </xdr:from>
    <xdr:to>
      <xdr:col>76</xdr:col>
      <xdr:colOff>165100</xdr:colOff>
      <xdr:row>97</xdr:row>
      <xdr:rowOff>82538</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6611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73665</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325111" y="16704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42139</xdr:rowOff>
    </xdr:from>
    <xdr:to>
      <xdr:col>72</xdr:col>
      <xdr:colOff>38100</xdr:colOff>
      <xdr:row>97</xdr:row>
      <xdr:rowOff>143739</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6672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134866</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765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36080</xdr:rowOff>
    </xdr:from>
    <xdr:to>
      <xdr:col>67</xdr:col>
      <xdr:colOff>101600</xdr:colOff>
      <xdr:row>97</xdr:row>
      <xdr:rowOff>137680</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666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128807</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759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35</xdr:row>
      <xdr:rowOff>54627</xdr:rowOff>
    </xdr:from>
    <xdr:ext cx="31290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975094" y="6055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32</xdr:row>
      <xdr:rowOff>111777</xdr:rowOff>
    </xdr:from>
    <xdr:ext cx="31290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975094" y="5598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168927</xdr:rowOff>
    </xdr:from>
    <xdr:ext cx="31290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975094" y="5140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37</xdr:row>
      <xdr:rowOff>13970</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flipV="1">
          <a:off x="22159595" y="6357620"/>
          <a:ext cx="1269" cy="297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22877</xdr:rowOff>
    </xdr:from>
    <xdr:ext cx="249299" cy="259045"/>
    <xdr:sp macro="" textlink="">
      <xdr:nvSpPr>
        <xdr:cNvPr id="738" name="諸支出金最小値テキスト">
          <a:extLst>
            <a:ext uri="{FF2B5EF4-FFF2-40B4-BE49-F238E27FC236}">
              <a16:creationId xmlns:a16="http://schemas.microsoft.com/office/drawing/2014/main" id="{00000000-0008-0000-0700-0000E2020000}"/>
            </a:ext>
          </a:extLst>
        </xdr:cNvPr>
        <xdr:cNvSpPr txBox="1"/>
      </xdr:nvSpPr>
      <xdr:spPr>
        <a:xfrm>
          <a:off x="22212300" y="670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132097</xdr:rowOff>
    </xdr:from>
    <xdr:ext cx="313932" cy="259045"/>
    <xdr:sp macro="" textlink="">
      <xdr:nvSpPr>
        <xdr:cNvPr id="740" name="諸支出金最大値テキスト">
          <a:extLst>
            <a:ext uri="{FF2B5EF4-FFF2-40B4-BE49-F238E27FC236}">
              <a16:creationId xmlns:a16="http://schemas.microsoft.com/office/drawing/2014/main" id="{00000000-0008-0000-0700-0000E4020000}"/>
            </a:ext>
          </a:extLst>
        </xdr:cNvPr>
        <xdr:cNvSpPr txBox="1"/>
      </xdr:nvSpPr>
      <xdr:spPr>
        <a:xfrm>
          <a:off x="22212300" y="61328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37</xdr:row>
      <xdr:rowOff>13970</xdr:rowOff>
    </xdr:from>
    <xdr:to>
      <xdr:col>116</xdr:col>
      <xdr:colOff>152400</xdr:colOff>
      <xdr:row>37</xdr:row>
      <xdr:rowOff>13970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111777</xdr:rowOff>
    </xdr:from>
    <xdr:ext cx="249299" cy="259045"/>
    <xdr:sp macro="" textlink="">
      <xdr:nvSpPr>
        <xdr:cNvPr id="743" name="諸支出金平均値テキスト">
          <a:extLst>
            <a:ext uri="{FF2B5EF4-FFF2-40B4-BE49-F238E27FC236}">
              <a16:creationId xmlns:a16="http://schemas.microsoft.com/office/drawing/2014/main" id="{00000000-0008-0000-0700-0000E7020000}"/>
            </a:ext>
          </a:extLst>
        </xdr:cNvPr>
        <xdr:cNvSpPr txBox="1"/>
      </xdr:nvSpPr>
      <xdr:spPr>
        <a:xfrm>
          <a:off x="22212300" y="6455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2110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34</xdr:row>
      <xdr:rowOff>111760</xdr:rowOff>
    </xdr:from>
    <xdr:to>
      <xdr:col>112</xdr:col>
      <xdr:colOff>38100</xdr:colOff>
      <xdr:row>35</xdr:row>
      <xdr:rowOff>41910</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1272500" y="594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33</xdr:row>
      <xdr:rowOff>58437</xdr:rowOff>
    </xdr:from>
    <xdr:ext cx="313932"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66333" y="57162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33</xdr:row>
      <xdr:rowOff>8890</xdr:rowOff>
    </xdr:from>
    <xdr:to>
      <xdr:col>107</xdr:col>
      <xdr:colOff>101600</xdr:colOff>
      <xdr:row>33</xdr:row>
      <xdr:rowOff>110490</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0383500" y="566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31</xdr:row>
      <xdr:rowOff>127017</xdr:rowOff>
    </xdr:from>
    <xdr:ext cx="313932"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77333" y="54419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31</xdr:row>
      <xdr:rowOff>54610</xdr:rowOff>
    </xdr:from>
    <xdr:to>
      <xdr:col>102</xdr:col>
      <xdr:colOff>165100</xdr:colOff>
      <xdr:row>31</xdr:row>
      <xdr:rowOff>156210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9494500" y="536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30</xdr:row>
      <xdr:rowOff>1287</xdr:rowOff>
    </xdr:from>
    <xdr:ext cx="313932"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88333" y="51447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31</xdr:row>
      <xdr:rowOff>146050</xdr:rowOff>
    </xdr:from>
    <xdr:to>
      <xdr:col>98</xdr:col>
      <xdr:colOff>38100</xdr:colOff>
      <xdr:row>32</xdr:row>
      <xdr:rowOff>76200</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8605500" y="546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30</xdr:row>
      <xdr:rowOff>92727</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99333" y="52362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67327</xdr:rowOff>
    </xdr:from>
    <xdr:ext cx="249299" cy="259045"/>
    <xdr:sp macro="" textlink="">
      <xdr:nvSpPr>
        <xdr:cNvPr id="762" name="諸支出金該当値テキスト">
          <a:extLst>
            <a:ext uri="{FF2B5EF4-FFF2-40B4-BE49-F238E27FC236}">
              <a16:creationId xmlns:a16="http://schemas.microsoft.com/office/drawing/2014/main" id="{00000000-0008-0000-0700-0000FA020000}"/>
            </a:ext>
          </a:extLst>
        </xdr:cNvPr>
        <xdr:cNvSpPr txBox="1"/>
      </xdr:nvSpPr>
      <xdr:spPr>
        <a:xfrm>
          <a:off x="2221230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a:extLst>
            <a:ext uri="{FF2B5EF4-FFF2-40B4-BE49-F238E27FC236}">
              <a16:creationId xmlns:a16="http://schemas.microsoft.com/office/drawing/2014/main" id="{00000000-0008-0000-0700-00001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a:extLst>
            <a:ext uri="{FF2B5EF4-FFF2-40B4-BE49-F238E27FC236}">
              <a16:creationId xmlns:a16="http://schemas.microsoft.com/office/drawing/2014/main" id="{00000000-0008-0000-0700-00001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a:extLst>
            <a:ext uri="{FF2B5EF4-FFF2-40B4-BE49-F238E27FC236}">
              <a16:creationId xmlns:a16="http://schemas.microsoft.com/office/drawing/2014/main" id="{00000000-0008-0000-0700-00001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a:extLst>
            <a:ext uri="{FF2B5EF4-FFF2-40B4-BE49-F238E27FC236}">
              <a16:creationId xmlns:a16="http://schemas.microsoft.com/office/drawing/2014/main" id="{00000000-0008-0000-0700-00002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教育費は、新中学校建設事業の収束により減少し、令和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年度は、類似団体平均を大きく下回る値となっている。</a:t>
          </a:r>
        </a:p>
        <a:p>
          <a:r>
            <a:rPr kumimoji="1" lang="ja-JP" altLang="en-US" sz="1300">
              <a:latin typeface="ＭＳ Ｐゴシック" panose="020B0600070205080204" pitchFamily="50" charset="-128"/>
              <a:ea typeface="ＭＳ Ｐゴシック" panose="020B0600070205080204" pitchFamily="50" charset="-128"/>
            </a:rPr>
            <a:t>　衛生費は、田川広域水道企業団の広域化事業及び運営基盤強化等事業の進展に伴い、当該一部事務組合に対する出資金が増加し、令和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年度は、類似団体平均の</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倍となっている。</a:t>
          </a:r>
        </a:p>
        <a:p>
          <a:r>
            <a:rPr kumimoji="1" lang="ja-JP" altLang="en-US" sz="1300">
              <a:latin typeface="ＭＳ Ｐゴシック" panose="020B0600070205080204" pitchFamily="50" charset="-128"/>
              <a:ea typeface="ＭＳ Ｐゴシック" panose="020B0600070205080204" pitchFamily="50" charset="-128"/>
            </a:rPr>
            <a:t>　土木費は、老朽化した市営住宅４団地を１か所に集約する向陽台団地建設事業の進展に伴い建設費等が増加し、令和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年度は、類似団体平均の</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倍となっている。</a:t>
          </a:r>
        </a:p>
        <a:p>
          <a:r>
            <a:rPr kumimoji="1" lang="ja-JP" altLang="en-US" sz="1300">
              <a:latin typeface="ＭＳ Ｐゴシック" panose="020B0600070205080204" pitchFamily="50" charset="-128"/>
              <a:ea typeface="ＭＳ Ｐゴシック" panose="020B0600070205080204" pitchFamily="50" charset="-128"/>
            </a:rPr>
            <a:t>　民生費は、類似団体平均の</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倍と多額となっており、例年、歳出全体の約</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割を占めるに至っている。（その他の経費については、概ね類似団体平均と同水準又は低い値となっている。）</a:t>
          </a:r>
        </a:p>
        <a:p>
          <a:r>
            <a:rPr kumimoji="1" lang="ja-JP" altLang="en-US" sz="1300">
              <a:latin typeface="ＭＳ Ｐゴシック" panose="020B0600070205080204" pitchFamily="50" charset="-128"/>
              <a:ea typeface="ＭＳ Ｐゴシック" panose="020B0600070205080204" pitchFamily="50" charset="-128"/>
            </a:rPr>
            <a:t>　本市は、旧産炭地であることや地域経済の低迷などにより、低所得者及び失業者が多く、生活保護費などの扶助費が多額となっていることが、この主な要因である。</a:t>
          </a:r>
        </a:p>
        <a:p>
          <a:r>
            <a:rPr kumimoji="1" lang="ja-JP" altLang="en-US" sz="1300">
              <a:latin typeface="ＭＳ Ｐゴシック" panose="020B0600070205080204" pitchFamily="50" charset="-128"/>
              <a:ea typeface="ＭＳ Ｐゴシック" panose="020B0600070205080204" pitchFamily="50" charset="-128"/>
            </a:rPr>
            <a:t>　今後も引き続き、生活困窮者への自立支援策などを通じ、生活保護費の削減を図る必要がある。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福岡県田川市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近年の実質単年度収支は、コロナ禍における特別な財政措置により一時的に収支が改善した令和</a:t>
          </a:r>
          <a:r>
            <a:rPr kumimoji="1" lang="en-US" altLang="ja-JP" sz="1100">
              <a:latin typeface="ＭＳ ゴシック" pitchFamily="49" charset="-128"/>
              <a:ea typeface="ＭＳ ゴシック" pitchFamily="49" charset="-128"/>
            </a:rPr>
            <a:t>3</a:t>
          </a:r>
          <a:r>
            <a:rPr kumimoji="1" lang="ja-JP" altLang="en-US" sz="1100">
              <a:latin typeface="ＭＳ ゴシック" pitchFamily="49" charset="-128"/>
              <a:ea typeface="ＭＳ ゴシック" pitchFamily="49" charset="-128"/>
            </a:rPr>
            <a:t>年度を除いて赤字となっており、財政調整基金の取崩に依存した状態となっている。</a:t>
          </a:r>
        </a:p>
        <a:p>
          <a:r>
            <a:rPr kumimoji="1" lang="ja-JP" altLang="en-US" sz="1100">
              <a:latin typeface="ＭＳ ゴシック" pitchFamily="49" charset="-128"/>
              <a:ea typeface="ＭＳ ゴシック" pitchFamily="49" charset="-128"/>
            </a:rPr>
            <a:t>　令和</a:t>
          </a:r>
          <a:r>
            <a:rPr kumimoji="1" lang="en-US" altLang="ja-JP" sz="1100">
              <a:latin typeface="ＭＳ ゴシック" pitchFamily="49" charset="-128"/>
              <a:ea typeface="ＭＳ ゴシック" pitchFamily="49" charset="-128"/>
            </a:rPr>
            <a:t>6</a:t>
          </a:r>
          <a:r>
            <a:rPr kumimoji="1" lang="ja-JP" altLang="en-US" sz="1100">
              <a:latin typeface="ＭＳ ゴシック" pitchFamily="49" charset="-128"/>
              <a:ea typeface="ＭＳ ゴシック" pitchFamily="49" charset="-128"/>
            </a:rPr>
            <a:t>年度は、市税や普通交付税などの収入が増加した一方で、ふるさと寄附金の減や人件費の大幅な増が影響し、収支が悪化することとなった。</a:t>
          </a:r>
        </a:p>
        <a:p>
          <a:r>
            <a:rPr kumimoji="1" lang="ja-JP" altLang="en-US" sz="1100">
              <a:latin typeface="ＭＳ ゴシック" pitchFamily="49" charset="-128"/>
              <a:ea typeface="ＭＳ ゴシック" pitchFamily="49" charset="-128"/>
            </a:rPr>
            <a:t>　なお、令和</a:t>
          </a:r>
          <a:r>
            <a:rPr kumimoji="1" lang="en-US" altLang="ja-JP" sz="1100">
              <a:latin typeface="ＭＳ ゴシック" pitchFamily="49" charset="-128"/>
              <a:ea typeface="ＭＳ ゴシック" pitchFamily="49" charset="-128"/>
            </a:rPr>
            <a:t>7</a:t>
          </a:r>
          <a:r>
            <a:rPr kumimoji="1" lang="ja-JP" altLang="en-US" sz="1100">
              <a:latin typeface="ＭＳ ゴシック" pitchFamily="49" charset="-128"/>
              <a:ea typeface="ＭＳ ゴシック" pitchFamily="49" charset="-128"/>
            </a:rPr>
            <a:t>年度以降においても、新中学校建設事業に伴う過疎対策事業債など公債費の増加や本庁舎の建替えが控えていることなどを踏まえ、今後も行政改革や市税等及び市有財産の処分などの歳入確保策を図り、財政の健全化を推進していかなければならない。</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福岡県田川市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latin typeface="ＭＳ ゴシック" pitchFamily="49" charset="-128"/>
              <a:ea typeface="ＭＳ ゴシック" pitchFamily="49" charset="-128"/>
            </a:rPr>
            <a:t>　病院事業会計は、平成</a:t>
          </a:r>
          <a:r>
            <a:rPr kumimoji="1" lang="en-US" altLang="ja-JP" sz="1600">
              <a:latin typeface="ＭＳ ゴシック" pitchFamily="49" charset="-128"/>
              <a:ea typeface="ＭＳ ゴシック" pitchFamily="49" charset="-128"/>
            </a:rPr>
            <a:t>22</a:t>
          </a:r>
          <a:r>
            <a:rPr kumimoji="1" lang="ja-JP" altLang="en-US" sz="1600">
              <a:latin typeface="ＭＳ ゴシック" pitchFamily="49" charset="-128"/>
              <a:ea typeface="ＭＳ ゴシック" pitchFamily="49" charset="-128"/>
            </a:rPr>
            <a:t>年度までの３年間資金不足が発生していたが、経営再建のため、平成</a:t>
          </a:r>
          <a:r>
            <a:rPr kumimoji="1" lang="en-US" altLang="ja-JP" sz="1600">
              <a:latin typeface="ＭＳ ゴシック" pitchFamily="49" charset="-128"/>
              <a:ea typeface="ＭＳ ゴシック" pitchFamily="49" charset="-128"/>
            </a:rPr>
            <a:t>22</a:t>
          </a:r>
          <a:r>
            <a:rPr kumimoji="1" lang="ja-JP" altLang="en-US" sz="1600">
              <a:latin typeface="ＭＳ ゴシック" pitchFamily="49" charset="-128"/>
              <a:ea typeface="ＭＳ ゴシック" pitchFamily="49" charset="-128"/>
            </a:rPr>
            <a:t>年度から平成</a:t>
          </a:r>
          <a:r>
            <a:rPr kumimoji="1" lang="en-US" altLang="ja-JP" sz="1600">
              <a:latin typeface="ＭＳ ゴシック" pitchFamily="49" charset="-128"/>
              <a:ea typeface="ＭＳ ゴシック" pitchFamily="49" charset="-128"/>
            </a:rPr>
            <a:t>24</a:t>
          </a:r>
          <a:r>
            <a:rPr kumimoji="1" lang="ja-JP" altLang="en-US" sz="1600">
              <a:latin typeface="ＭＳ ゴシック" pitchFamily="49" charset="-128"/>
              <a:ea typeface="ＭＳ ゴシック" pitchFamily="49" charset="-128"/>
            </a:rPr>
            <a:t>年度まで一般会計から各年度約</a:t>
          </a:r>
          <a:r>
            <a:rPr kumimoji="1" lang="en-US" altLang="ja-JP" sz="1600">
              <a:latin typeface="ＭＳ ゴシック" pitchFamily="49" charset="-128"/>
              <a:ea typeface="ＭＳ ゴシック" pitchFamily="49" charset="-128"/>
            </a:rPr>
            <a:t>4.8</a:t>
          </a:r>
          <a:r>
            <a:rPr kumimoji="1" lang="ja-JP" altLang="en-US" sz="1600">
              <a:latin typeface="ＭＳ ゴシック" pitchFamily="49" charset="-128"/>
              <a:ea typeface="ＭＳ ゴシック" pitchFamily="49" charset="-128"/>
            </a:rPr>
            <a:t>億円の基準外繰出しを行っていたこともあり、以後、資金不足は発生していない。</a:t>
          </a:r>
        </a:p>
        <a:p>
          <a:r>
            <a:rPr kumimoji="1" lang="ja-JP" altLang="en-US" sz="1600">
              <a:latin typeface="ＭＳ ゴシック" pitchFamily="49" charset="-128"/>
              <a:ea typeface="ＭＳ ゴシック" pitchFamily="49" charset="-128"/>
            </a:rPr>
            <a:t>　また、平成</a:t>
          </a:r>
          <a:r>
            <a:rPr kumimoji="1" lang="en-US" altLang="ja-JP" sz="1600">
              <a:latin typeface="ＭＳ ゴシック" pitchFamily="49" charset="-128"/>
              <a:ea typeface="ＭＳ ゴシック" pitchFamily="49" charset="-128"/>
            </a:rPr>
            <a:t>25</a:t>
          </a:r>
          <a:r>
            <a:rPr kumimoji="1" lang="ja-JP" altLang="en-US" sz="1600">
              <a:latin typeface="ＭＳ ゴシック" pitchFamily="49" charset="-128"/>
              <a:ea typeface="ＭＳ ゴシック" pitchFamily="49" charset="-128"/>
            </a:rPr>
            <a:t>年度以降は、それまでの交付税算定基準から、繰出基準に基づく不採算経費の積上方式へと変更したことにより、基準内繰出額も平成</a:t>
          </a:r>
          <a:r>
            <a:rPr kumimoji="1" lang="en-US" altLang="ja-JP" sz="1600">
              <a:latin typeface="ＭＳ ゴシック" pitchFamily="49" charset="-128"/>
              <a:ea typeface="ＭＳ ゴシック" pitchFamily="49" charset="-128"/>
            </a:rPr>
            <a:t>24</a:t>
          </a:r>
          <a:r>
            <a:rPr kumimoji="1" lang="ja-JP" altLang="en-US" sz="1600">
              <a:latin typeface="ＭＳ ゴシック" pitchFamily="49" charset="-128"/>
              <a:ea typeface="ＭＳ ゴシック" pitchFamily="49" charset="-128"/>
            </a:rPr>
            <a:t>年度の約</a:t>
          </a:r>
          <a:r>
            <a:rPr kumimoji="1" lang="en-US" altLang="ja-JP" sz="1600">
              <a:latin typeface="ＭＳ ゴシック" pitchFamily="49" charset="-128"/>
              <a:ea typeface="ＭＳ ゴシック" pitchFamily="49" charset="-128"/>
            </a:rPr>
            <a:t>7.0</a:t>
          </a:r>
          <a:r>
            <a:rPr kumimoji="1" lang="ja-JP" altLang="en-US" sz="1600">
              <a:latin typeface="ＭＳ ゴシック" pitchFamily="49" charset="-128"/>
              <a:ea typeface="ＭＳ ゴシック" pitchFamily="49" charset="-128"/>
            </a:rPr>
            <a:t>億円から平成</a:t>
          </a:r>
          <a:r>
            <a:rPr kumimoji="1" lang="en-US" altLang="ja-JP" sz="1600">
              <a:latin typeface="ＭＳ ゴシック" pitchFamily="49" charset="-128"/>
              <a:ea typeface="ＭＳ ゴシック" pitchFamily="49" charset="-128"/>
            </a:rPr>
            <a:t>27</a:t>
          </a:r>
          <a:r>
            <a:rPr kumimoji="1" lang="ja-JP" altLang="en-US" sz="1600">
              <a:latin typeface="ＭＳ ゴシック" pitchFamily="49" charset="-128"/>
              <a:ea typeface="ＭＳ ゴシック" pitchFamily="49" charset="-128"/>
            </a:rPr>
            <a:t>年度の約</a:t>
          </a:r>
          <a:r>
            <a:rPr kumimoji="1" lang="en-US" altLang="ja-JP" sz="1600">
              <a:latin typeface="ＭＳ ゴシック" pitchFamily="49" charset="-128"/>
              <a:ea typeface="ＭＳ ゴシック" pitchFamily="49" charset="-128"/>
            </a:rPr>
            <a:t>10.4</a:t>
          </a:r>
          <a:r>
            <a:rPr kumimoji="1" lang="ja-JP" altLang="en-US" sz="1600">
              <a:latin typeface="ＭＳ ゴシック" pitchFamily="49" charset="-128"/>
              <a:ea typeface="ＭＳ ゴシック" pitchFamily="49" charset="-128"/>
            </a:rPr>
            <a:t>億円まで増加が続いていたが、経営状況の改善に伴い、減少し、平成</a:t>
          </a:r>
          <a:r>
            <a:rPr kumimoji="1" lang="en-US" altLang="ja-JP" sz="1600">
              <a:latin typeface="ＭＳ ゴシック" pitchFamily="49" charset="-128"/>
              <a:ea typeface="ＭＳ ゴシック" pitchFamily="49" charset="-128"/>
            </a:rPr>
            <a:t>29</a:t>
          </a:r>
          <a:r>
            <a:rPr kumimoji="1" lang="ja-JP" altLang="en-US" sz="1600">
              <a:latin typeface="ＭＳ ゴシック" pitchFamily="49" charset="-128"/>
              <a:ea typeface="ＭＳ ゴシック" pitchFamily="49" charset="-128"/>
            </a:rPr>
            <a:t>年度以降は、</a:t>
          </a:r>
          <a:r>
            <a:rPr kumimoji="1" lang="en-US" altLang="ja-JP" sz="1600">
              <a:latin typeface="ＭＳ ゴシック" pitchFamily="49" charset="-128"/>
              <a:ea typeface="ＭＳ ゴシック" pitchFamily="49" charset="-128"/>
            </a:rPr>
            <a:t>9</a:t>
          </a:r>
          <a:r>
            <a:rPr kumimoji="1" lang="ja-JP" altLang="en-US" sz="1600">
              <a:latin typeface="ＭＳ ゴシック" pitchFamily="49" charset="-128"/>
              <a:ea typeface="ＭＳ ゴシック" pitchFamily="49" charset="-128"/>
            </a:rPr>
            <a:t>億円程度を推移していた。</a:t>
          </a:r>
        </a:p>
        <a:p>
          <a:r>
            <a:rPr kumimoji="1" lang="ja-JP" altLang="en-US" sz="1600">
              <a:latin typeface="ＭＳ ゴシック" pitchFamily="49" charset="-128"/>
              <a:ea typeface="ＭＳ ゴシック" pitchFamily="49" charset="-128"/>
            </a:rPr>
            <a:t>　しかしながら、物価高の影響などにより、令和</a:t>
          </a:r>
          <a:r>
            <a:rPr kumimoji="1" lang="en-US" altLang="ja-JP" sz="1600">
              <a:latin typeface="ＭＳ ゴシック" pitchFamily="49" charset="-128"/>
              <a:ea typeface="ＭＳ ゴシック" pitchFamily="49" charset="-128"/>
            </a:rPr>
            <a:t>6</a:t>
          </a:r>
          <a:r>
            <a:rPr kumimoji="1" lang="ja-JP" altLang="en-US" sz="1600">
              <a:latin typeface="ＭＳ ゴシック" pitchFamily="49" charset="-128"/>
              <a:ea typeface="ＭＳ ゴシック" pitchFamily="49" charset="-128"/>
            </a:rPr>
            <a:t>年度は</a:t>
          </a:r>
          <a:r>
            <a:rPr kumimoji="1" lang="en-US" altLang="ja-JP" sz="1600">
              <a:latin typeface="ＭＳ ゴシック" pitchFamily="49" charset="-128"/>
              <a:ea typeface="ＭＳ ゴシック" pitchFamily="49" charset="-128"/>
            </a:rPr>
            <a:t>9.9</a:t>
          </a:r>
          <a:r>
            <a:rPr kumimoji="1" lang="ja-JP" altLang="en-US" sz="1600">
              <a:latin typeface="ＭＳ ゴシック" pitchFamily="49" charset="-128"/>
              <a:ea typeface="ＭＳ ゴシック" pitchFamily="49" charset="-128"/>
            </a:rPr>
            <a:t>億円となり、令和</a:t>
          </a:r>
          <a:r>
            <a:rPr kumimoji="1" lang="en-US" altLang="ja-JP" sz="1600">
              <a:latin typeface="ＭＳ ゴシック" pitchFamily="49" charset="-128"/>
              <a:ea typeface="ＭＳ ゴシック" pitchFamily="49" charset="-128"/>
            </a:rPr>
            <a:t>7</a:t>
          </a:r>
          <a:r>
            <a:rPr kumimoji="1" lang="ja-JP" altLang="en-US" sz="1600">
              <a:latin typeface="ＭＳ ゴシック" pitchFamily="49" charset="-128"/>
              <a:ea typeface="ＭＳ ゴシック" pitchFamily="49" charset="-128"/>
            </a:rPr>
            <a:t>年度は</a:t>
          </a:r>
          <a:r>
            <a:rPr kumimoji="1" lang="en-US" altLang="ja-JP" sz="1600">
              <a:latin typeface="ＭＳ ゴシック" pitchFamily="49" charset="-128"/>
              <a:ea typeface="ＭＳ ゴシック" pitchFamily="49" charset="-128"/>
            </a:rPr>
            <a:t>11.7</a:t>
          </a:r>
          <a:r>
            <a:rPr kumimoji="1" lang="ja-JP" altLang="en-US" sz="1600">
              <a:latin typeface="ＭＳ ゴシック" pitchFamily="49" charset="-128"/>
              <a:ea typeface="ＭＳ ゴシック" pitchFamily="49" charset="-128"/>
            </a:rPr>
            <a:t>億円と更に増加する見込みとなっている。令和</a:t>
          </a:r>
          <a:r>
            <a:rPr kumimoji="1" lang="en-US" altLang="ja-JP" sz="1600">
              <a:latin typeface="ＭＳ ゴシック" pitchFamily="49" charset="-128"/>
              <a:ea typeface="ＭＳ ゴシック" pitchFamily="49" charset="-128"/>
            </a:rPr>
            <a:t>8</a:t>
          </a:r>
          <a:r>
            <a:rPr kumimoji="1" lang="ja-JP" altLang="en-US" sz="1600">
              <a:latin typeface="ＭＳ ゴシック" pitchFamily="49" charset="-128"/>
              <a:ea typeface="ＭＳ ゴシック" pitchFamily="49" charset="-128"/>
            </a:rPr>
            <a:t>年度は、２年に１回の診療報酬改定により一定の改善を見込んでいるものの、今後も経営状況には注視していく必要がある。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 thickBot="1" x14ac:dyDescent="0.25">
      <c r="B2" s="164" t="s">
        <v>77</v>
      </c>
      <c r="C2" s="164"/>
      <c r="D2" s="165"/>
    </row>
    <row r="3" spans="1:119" ht="18.75" customHeight="1" thickBot="1" x14ac:dyDescent="0.25">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36291019</v>
      </c>
      <c r="BO4" s="358"/>
      <c r="BP4" s="358"/>
      <c r="BQ4" s="358"/>
      <c r="BR4" s="358"/>
      <c r="BS4" s="358"/>
      <c r="BT4" s="358"/>
      <c r="BU4" s="359"/>
      <c r="BV4" s="357">
        <v>34119580</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2.1</v>
      </c>
      <c r="CU4" s="364"/>
      <c r="CV4" s="364"/>
      <c r="CW4" s="364"/>
      <c r="CX4" s="364"/>
      <c r="CY4" s="364"/>
      <c r="CZ4" s="364"/>
      <c r="DA4" s="365"/>
      <c r="DB4" s="363">
        <v>2.9</v>
      </c>
      <c r="DC4" s="364"/>
      <c r="DD4" s="364"/>
      <c r="DE4" s="364"/>
      <c r="DF4" s="364"/>
      <c r="DG4" s="364"/>
      <c r="DH4" s="364"/>
      <c r="DI4" s="365"/>
    </row>
    <row r="5" spans="1:119" ht="18.75" customHeight="1" x14ac:dyDescent="0.2">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35649864</v>
      </c>
      <c r="BO5" s="395"/>
      <c r="BP5" s="395"/>
      <c r="BQ5" s="395"/>
      <c r="BR5" s="395"/>
      <c r="BS5" s="395"/>
      <c r="BT5" s="395"/>
      <c r="BU5" s="396"/>
      <c r="BV5" s="394">
        <v>33207232</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97.4</v>
      </c>
      <c r="CU5" s="392"/>
      <c r="CV5" s="392"/>
      <c r="CW5" s="392"/>
      <c r="CX5" s="392"/>
      <c r="CY5" s="392"/>
      <c r="CZ5" s="392"/>
      <c r="DA5" s="393"/>
      <c r="DB5" s="391">
        <v>98.4</v>
      </c>
      <c r="DC5" s="392"/>
      <c r="DD5" s="392"/>
      <c r="DE5" s="392"/>
      <c r="DF5" s="392"/>
      <c r="DG5" s="392"/>
      <c r="DH5" s="392"/>
      <c r="DI5" s="393"/>
    </row>
    <row r="6" spans="1:119" ht="18.75" customHeight="1" x14ac:dyDescent="0.2">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641155</v>
      </c>
      <c r="BO6" s="395"/>
      <c r="BP6" s="395"/>
      <c r="BQ6" s="395"/>
      <c r="BR6" s="395"/>
      <c r="BS6" s="395"/>
      <c r="BT6" s="395"/>
      <c r="BU6" s="396"/>
      <c r="BV6" s="394">
        <v>912348</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97.7</v>
      </c>
      <c r="CU6" s="432"/>
      <c r="CV6" s="432"/>
      <c r="CW6" s="432"/>
      <c r="CX6" s="432"/>
      <c r="CY6" s="432"/>
      <c r="CZ6" s="432"/>
      <c r="DA6" s="433"/>
      <c r="DB6" s="431">
        <v>99.1</v>
      </c>
      <c r="DC6" s="432"/>
      <c r="DD6" s="432"/>
      <c r="DE6" s="432"/>
      <c r="DF6" s="432"/>
      <c r="DG6" s="432"/>
      <c r="DH6" s="432"/>
      <c r="DI6" s="433"/>
    </row>
    <row r="7" spans="1:119" ht="18.75" customHeight="1" x14ac:dyDescent="0.2">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343513</v>
      </c>
      <c r="BO7" s="395"/>
      <c r="BP7" s="395"/>
      <c r="BQ7" s="395"/>
      <c r="BR7" s="395"/>
      <c r="BS7" s="395"/>
      <c r="BT7" s="395"/>
      <c r="BU7" s="396"/>
      <c r="BV7" s="394">
        <v>514948</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13951095</v>
      </c>
      <c r="CU7" s="395"/>
      <c r="CV7" s="395"/>
      <c r="CW7" s="395"/>
      <c r="CX7" s="395"/>
      <c r="CY7" s="395"/>
      <c r="CZ7" s="395"/>
      <c r="DA7" s="396"/>
      <c r="DB7" s="394">
        <v>13618519</v>
      </c>
      <c r="DC7" s="395"/>
      <c r="DD7" s="395"/>
      <c r="DE7" s="395"/>
      <c r="DF7" s="395"/>
      <c r="DG7" s="395"/>
      <c r="DH7" s="395"/>
      <c r="DI7" s="396"/>
    </row>
    <row r="8" spans="1:119" ht="18.75" customHeight="1" thickBot="1" x14ac:dyDescent="0.25">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297642</v>
      </c>
      <c r="BO8" s="395"/>
      <c r="BP8" s="395"/>
      <c r="BQ8" s="395"/>
      <c r="BR8" s="395"/>
      <c r="BS8" s="395"/>
      <c r="BT8" s="395"/>
      <c r="BU8" s="396"/>
      <c r="BV8" s="394">
        <v>397400</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0.43</v>
      </c>
      <c r="CU8" s="435"/>
      <c r="CV8" s="435"/>
      <c r="CW8" s="435"/>
      <c r="CX8" s="435"/>
      <c r="CY8" s="435"/>
      <c r="CZ8" s="435"/>
      <c r="DA8" s="436"/>
      <c r="DB8" s="434">
        <v>0.43</v>
      </c>
      <c r="DC8" s="435"/>
      <c r="DD8" s="435"/>
      <c r="DE8" s="435"/>
      <c r="DF8" s="435"/>
      <c r="DG8" s="435"/>
      <c r="DH8" s="435"/>
      <c r="DI8" s="436"/>
    </row>
    <row r="9" spans="1:119" ht="18.75" customHeight="1" thickBot="1" x14ac:dyDescent="0.25">
      <c r="A9" s="163"/>
      <c r="B9" s="388" t="s">
        <v>106</v>
      </c>
      <c r="C9" s="389"/>
      <c r="D9" s="389"/>
      <c r="E9" s="389"/>
      <c r="F9" s="389"/>
      <c r="G9" s="389"/>
      <c r="H9" s="389"/>
      <c r="I9" s="389"/>
      <c r="J9" s="389"/>
      <c r="K9" s="437"/>
      <c r="L9" s="438" t="s">
        <v>107</v>
      </c>
      <c r="M9" s="439"/>
      <c r="N9" s="439"/>
      <c r="O9" s="439"/>
      <c r="P9" s="439"/>
      <c r="Q9" s="440"/>
      <c r="R9" s="441">
        <v>46203</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-99758</v>
      </c>
      <c r="BO9" s="395"/>
      <c r="BP9" s="395"/>
      <c r="BQ9" s="395"/>
      <c r="BR9" s="395"/>
      <c r="BS9" s="395"/>
      <c r="BT9" s="395"/>
      <c r="BU9" s="396"/>
      <c r="BV9" s="394">
        <v>-41889</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12.5</v>
      </c>
      <c r="CU9" s="392"/>
      <c r="CV9" s="392"/>
      <c r="CW9" s="392"/>
      <c r="CX9" s="392"/>
      <c r="CY9" s="392"/>
      <c r="CZ9" s="392"/>
      <c r="DA9" s="393"/>
      <c r="DB9" s="391">
        <v>12.3</v>
      </c>
      <c r="DC9" s="392"/>
      <c r="DD9" s="392"/>
      <c r="DE9" s="392"/>
      <c r="DF9" s="392"/>
      <c r="DG9" s="392"/>
      <c r="DH9" s="392"/>
      <c r="DI9" s="393"/>
    </row>
    <row r="10" spans="1:119" ht="18.75" customHeight="1" thickBot="1" x14ac:dyDescent="0.25">
      <c r="A10" s="163"/>
      <c r="B10" s="388"/>
      <c r="C10" s="389"/>
      <c r="D10" s="389"/>
      <c r="E10" s="389"/>
      <c r="F10" s="389"/>
      <c r="G10" s="389"/>
      <c r="H10" s="389"/>
      <c r="I10" s="389"/>
      <c r="J10" s="389"/>
      <c r="K10" s="437"/>
      <c r="L10" s="444" t="s">
        <v>112</v>
      </c>
      <c r="M10" s="424"/>
      <c r="N10" s="424"/>
      <c r="O10" s="424"/>
      <c r="P10" s="424"/>
      <c r="Q10" s="425"/>
      <c r="R10" s="445">
        <v>48441</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114</v>
      </c>
      <c r="AV10" s="427"/>
      <c r="AW10" s="427"/>
      <c r="AX10" s="427"/>
      <c r="AY10" s="428" t="s">
        <v>115</v>
      </c>
      <c r="AZ10" s="429"/>
      <c r="BA10" s="429"/>
      <c r="BB10" s="429"/>
      <c r="BC10" s="429"/>
      <c r="BD10" s="429"/>
      <c r="BE10" s="429"/>
      <c r="BF10" s="429"/>
      <c r="BG10" s="429"/>
      <c r="BH10" s="429"/>
      <c r="BI10" s="429"/>
      <c r="BJ10" s="429"/>
      <c r="BK10" s="429"/>
      <c r="BL10" s="429"/>
      <c r="BM10" s="430"/>
      <c r="BN10" s="394">
        <v>910</v>
      </c>
      <c r="BO10" s="395"/>
      <c r="BP10" s="395"/>
      <c r="BQ10" s="395"/>
      <c r="BR10" s="395"/>
      <c r="BS10" s="395"/>
      <c r="BT10" s="395"/>
      <c r="BU10" s="396"/>
      <c r="BV10" s="394">
        <v>37</v>
      </c>
      <c r="BW10" s="395"/>
      <c r="BX10" s="395"/>
      <c r="BY10" s="395"/>
      <c r="BZ10" s="395"/>
      <c r="CA10" s="395"/>
      <c r="CB10" s="395"/>
      <c r="CC10" s="396"/>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5">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63"/>
      <c r="B12" s="454" t="s">
        <v>123</v>
      </c>
      <c r="C12" s="455"/>
      <c r="D12" s="455"/>
      <c r="E12" s="455"/>
      <c r="F12" s="455"/>
      <c r="G12" s="455"/>
      <c r="H12" s="455"/>
      <c r="I12" s="455"/>
      <c r="J12" s="455"/>
      <c r="K12" s="456"/>
      <c r="L12" s="463" t="s">
        <v>124</v>
      </c>
      <c r="M12" s="464"/>
      <c r="N12" s="464"/>
      <c r="O12" s="464"/>
      <c r="P12" s="464"/>
      <c r="Q12" s="465"/>
      <c r="R12" s="466">
        <v>44839</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200000</v>
      </c>
      <c r="BO12" s="395"/>
      <c r="BP12" s="395"/>
      <c r="BQ12" s="395"/>
      <c r="BR12" s="395"/>
      <c r="BS12" s="395"/>
      <c r="BT12" s="395"/>
      <c r="BU12" s="396"/>
      <c r="BV12" s="394">
        <v>100000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63"/>
      <c r="B13" s="457"/>
      <c r="C13" s="458"/>
      <c r="D13" s="458"/>
      <c r="E13" s="458"/>
      <c r="F13" s="458"/>
      <c r="G13" s="458"/>
      <c r="H13" s="458"/>
      <c r="I13" s="458"/>
      <c r="J13" s="458"/>
      <c r="K13" s="459"/>
      <c r="L13" s="172"/>
      <c r="M13" s="485" t="s">
        <v>130</v>
      </c>
      <c r="N13" s="486"/>
      <c r="O13" s="486"/>
      <c r="P13" s="486"/>
      <c r="Q13" s="487"/>
      <c r="R13" s="478">
        <v>43642</v>
      </c>
      <c r="S13" s="479"/>
      <c r="T13" s="479"/>
      <c r="U13" s="479"/>
      <c r="V13" s="480"/>
      <c r="W13" s="410" t="s">
        <v>131</v>
      </c>
      <c r="X13" s="411"/>
      <c r="Y13" s="411"/>
      <c r="Z13" s="411"/>
      <c r="AA13" s="411"/>
      <c r="AB13" s="401"/>
      <c r="AC13" s="445">
        <v>313</v>
      </c>
      <c r="AD13" s="446"/>
      <c r="AE13" s="446"/>
      <c r="AF13" s="446"/>
      <c r="AG13" s="488"/>
      <c r="AH13" s="445">
        <v>307</v>
      </c>
      <c r="AI13" s="446"/>
      <c r="AJ13" s="446"/>
      <c r="AK13" s="446"/>
      <c r="AL13" s="447"/>
      <c r="AM13" s="423" t="s">
        <v>132</v>
      </c>
      <c r="AN13" s="424"/>
      <c r="AO13" s="424"/>
      <c r="AP13" s="424"/>
      <c r="AQ13" s="424"/>
      <c r="AR13" s="424"/>
      <c r="AS13" s="424"/>
      <c r="AT13" s="425"/>
      <c r="AU13" s="426" t="s">
        <v>114</v>
      </c>
      <c r="AV13" s="427"/>
      <c r="AW13" s="427"/>
      <c r="AX13" s="427"/>
      <c r="AY13" s="428" t="s">
        <v>133</v>
      </c>
      <c r="AZ13" s="429"/>
      <c r="BA13" s="429"/>
      <c r="BB13" s="429"/>
      <c r="BC13" s="429"/>
      <c r="BD13" s="429"/>
      <c r="BE13" s="429"/>
      <c r="BF13" s="429"/>
      <c r="BG13" s="429"/>
      <c r="BH13" s="429"/>
      <c r="BI13" s="429"/>
      <c r="BJ13" s="429"/>
      <c r="BK13" s="429"/>
      <c r="BL13" s="429"/>
      <c r="BM13" s="430"/>
      <c r="BN13" s="394">
        <v>-298848</v>
      </c>
      <c r="BO13" s="395"/>
      <c r="BP13" s="395"/>
      <c r="BQ13" s="395"/>
      <c r="BR13" s="395"/>
      <c r="BS13" s="395"/>
      <c r="BT13" s="395"/>
      <c r="BU13" s="396"/>
      <c r="BV13" s="394">
        <v>-141852</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8.5</v>
      </c>
      <c r="CU13" s="392"/>
      <c r="CV13" s="392"/>
      <c r="CW13" s="392"/>
      <c r="CX13" s="392"/>
      <c r="CY13" s="392"/>
      <c r="CZ13" s="392"/>
      <c r="DA13" s="393"/>
      <c r="DB13" s="391">
        <v>8.5</v>
      </c>
      <c r="DC13" s="392"/>
      <c r="DD13" s="392"/>
      <c r="DE13" s="392"/>
      <c r="DF13" s="392"/>
      <c r="DG13" s="392"/>
      <c r="DH13" s="392"/>
      <c r="DI13" s="393"/>
    </row>
    <row r="14" spans="1:119" ht="18.75" customHeight="1" thickBot="1" x14ac:dyDescent="0.25">
      <c r="A14" s="163"/>
      <c r="B14" s="457"/>
      <c r="C14" s="458"/>
      <c r="D14" s="458"/>
      <c r="E14" s="458"/>
      <c r="F14" s="458"/>
      <c r="G14" s="458"/>
      <c r="H14" s="458"/>
      <c r="I14" s="458"/>
      <c r="J14" s="458"/>
      <c r="K14" s="459"/>
      <c r="L14" s="475" t="s">
        <v>135</v>
      </c>
      <c r="M14" s="476"/>
      <c r="N14" s="476"/>
      <c r="O14" s="476"/>
      <c r="P14" s="476"/>
      <c r="Q14" s="477"/>
      <c r="R14" s="478">
        <v>45389</v>
      </c>
      <c r="S14" s="479"/>
      <c r="T14" s="479"/>
      <c r="U14" s="479"/>
      <c r="V14" s="480"/>
      <c r="W14" s="384"/>
      <c r="X14" s="385"/>
      <c r="Y14" s="385"/>
      <c r="Z14" s="385"/>
      <c r="AA14" s="385"/>
      <c r="AB14" s="374"/>
      <c r="AC14" s="481">
        <v>1.7</v>
      </c>
      <c r="AD14" s="482"/>
      <c r="AE14" s="482"/>
      <c r="AF14" s="482"/>
      <c r="AG14" s="483"/>
      <c r="AH14" s="481">
        <v>1.7</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2">
      <c r="A15" s="163"/>
      <c r="B15" s="457"/>
      <c r="C15" s="458"/>
      <c r="D15" s="458"/>
      <c r="E15" s="458"/>
      <c r="F15" s="458"/>
      <c r="G15" s="458"/>
      <c r="H15" s="458"/>
      <c r="I15" s="458"/>
      <c r="J15" s="458"/>
      <c r="K15" s="459"/>
      <c r="L15" s="172"/>
      <c r="M15" s="485" t="s">
        <v>130</v>
      </c>
      <c r="N15" s="486"/>
      <c r="O15" s="486"/>
      <c r="P15" s="486"/>
      <c r="Q15" s="487"/>
      <c r="R15" s="478">
        <v>44404</v>
      </c>
      <c r="S15" s="479"/>
      <c r="T15" s="479"/>
      <c r="U15" s="479"/>
      <c r="V15" s="480"/>
      <c r="W15" s="410" t="s">
        <v>137</v>
      </c>
      <c r="X15" s="411"/>
      <c r="Y15" s="411"/>
      <c r="Z15" s="411"/>
      <c r="AA15" s="411"/>
      <c r="AB15" s="401"/>
      <c r="AC15" s="445">
        <v>4461</v>
      </c>
      <c r="AD15" s="446"/>
      <c r="AE15" s="446"/>
      <c r="AF15" s="446"/>
      <c r="AG15" s="488"/>
      <c r="AH15" s="445">
        <v>4418</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5292579</v>
      </c>
      <c r="BO15" s="358"/>
      <c r="BP15" s="358"/>
      <c r="BQ15" s="358"/>
      <c r="BR15" s="358"/>
      <c r="BS15" s="358"/>
      <c r="BT15" s="358"/>
      <c r="BU15" s="359"/>
      <c r="BV15" s="357">
        <v>5275733</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3"/>
      <c r="CU15" s="174"/>
      <c r="CV15" s="174"/>
      <c r="CW15" s="174"/>
      <c r="CX15" s="174"/>
      <c r="CY15" s="174"/>
      <c r="CZ15" s="174"/>
      <c r="DA15" s="175"/>
      <c r="DB15" s="173"/>
      <c r="DC15" s="174"/>
      <c r="DD15" s="174"/>
      <c r="DE15" s="174"/>
      <c r="DF15" s="174"/>
      <c r="DG15" s="174"/>
      <c r="DH15" s="174"/>
      <c r="DI15" s="175"/>
    </row>
    <row r="16" spans="1:119" ht="18.75" customHeight="1" x14ac:dyDescent="0.2">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23.6</v>
      </c>
      <c r="AD16" s="482"/>
      <c r="AE16" s="482"/>
      <c r="AF16" s="482"/>
      <c r="AG16" s="483"/>
      <c r="AH16" s="481">
        <v>23.8</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12544928</v>
      </c>
      <c r="BO16" s="395"/>
      <c r="BP16" s="395"/>
      <c r="BQ16" s="395"/>
      <c r="BR16" s="395"/>
      <c r="BS16" s="395"/>
      <c r="BT16" s="395"/>
      <c r="BU16" s="396"/>
      <c r="BV16" s="394">
        <v>12171595</v>
      </c>
      <c r="BW16" s="395"/>
      <c r="BX16" s="395"/>
      <c r="BY16" s="395"/>
      <c r="BZ16" s="395"/>
      <c r="CA16" s="395"/>
      <c r="CB16" s="395"/>
      <c r="CC16" s="396"/>
      <c r="CD16" s="176"/>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63"/>
      <c r="B17" s="460"/>
      <c r="C17" s="461"/>
      <c r="D17" s="461"/>
      <c r="E17" s="461"/>
      <c r="F17" s="461"/>
      <c r="G17" s="461"/>
      <c r="H17" s="461"/>
      <c r="I17" s="461"/>
      <c r="J17" s="461"/>
      <c r="K17" s="462"/>
      <c r="L17" s="177"/>
      <c r="M17" s="505" t="s">
        <v>143</v>
      </c>
      <c r="N17" s="506"/>
      <c r="O17" s="506"/>
      <c r="P17" s="506"/>
      <c r="Q17" s="507"/>
      <c r="R17" s="500" t="s">
        <v>144</v>
      </c>
      <c r="S17" s="501"/>
      <c r="T17" s="501"/>
      <c r="U17" s="501"/>
      <c r="V17" s="502"/>
      <c r="W17" s="410" t="s">
        <v>145</v>
      </c>
      <c r="X17" s="411"/>
      <c r="Y17" s="411"/>
      <c r="Z17" s="411"/>
      <c r="AA17" s="411"/>
      <c r="AB17" s="401"/>
      <c r="AC17" s="445">
        <v>14121</v>
      </c>
      <c r="AD17" s="446"/>
      <c r="AE17" s="446"/>
      <c r="AF17" s="446"/>
      <c r="AG17" s="488"/>
      <c r="AH17" s="445">
        <v>13870</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6657053</v>
      </c>
      <c r="BO17" s="395"/>
      <c r="BP17" s="395"/>
      <c r="BQ17" s="395"/>
      <c r="BR17" s="395"/>
      <c r="BS17" s="395"/>
      <c r="BT17" s="395"/>
      <c r="BU17" s="396"/>
      <c r="BV17" s="394">
        <v>6636830</v>
      </c>
      <c r="BW17" s="395"/>
      <c r="BX17" s="395"/>
      <c r="BY17" s="395"/>
      <c r="BZ17" s="395"/>
      <c r="CA17" s="395"/>
      <c r="CB17" s="395"/>
      <c r="CC17" s="396"/>
      <c r="CD17" s="176"/>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63"/>
      <c r="B18" s="516" t="s">
        <v>147</v>
      </c>
      <c r="C18" s="437"/>
      <c r="D18" s="437"/>
      <c r="E18" s="517"/>
      <c r="F18" s="517"/>
      <c r="G18" s="517"/>
      <c r="H18" s="517"/>
      <c r="I18" s="517"/>
      <c r="J18" s="517"/>
      <c r="K18" s="517"/>
      <c r="L18" s="518">
        <v>54.55</v>
      </c>
      <c r="M18" s="518"/>
      <c r="N18" s="518"/>
      <c r="O18" s="518"/>
      <c r="P18" s="518"/>
      <c r="Q18" s="518"/>
      <c r="R18" s="519"/>
      <c r="S18" s="519"/>
      <c r="T18" s="519"/>
      <c r="U18" s="519"/>
      <c r="V18" s="520"/>
      <c r="W18" s="412"/>
      <c r="X18" s="413"/>
      <c r="Y18" s="413"/>
      <c r="Z18" s="413"/>
      <c r="AA18" s="413"/>
      <c r="AB18" s="404"/>
      <c r="AC18" s="521">
        <v>74.7</v>
      </c>
      <c r="AD18" s="522"/>
      <c r="AE18" s="522"/>
      <c r="AF18" s="522"/>
      <c r="AG18" s="523"/>
      <c r="AH18" s="521">
        <v>74.599999999999994</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14024718</v>
      </c>
      <c r="BO18" s="395"/>
      <c r="BP18" s="395"/>
      <c r="BQ18" s="395"/>
      <c r="BR18" s="395"/>
      <c r="BS18" s="395"/>
      <c r="BT18" s="395"/>
      <c r="BU18" s="396"/>
      <c r="BV18" s="394">
        <v>13627288</v>
      </c>
      <c r="BW18" s="395"/>
      <c r="BX18" s="395"/>
      <c r="BY18" s="395"/>
      <c r="BZ18" s="395"/>
      <c r="CA18" s="395"/>
      <c r="CB18" s="395"/>
      <c r="CC18" s="396"/>
      <c r="CD18" s="176"/>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63"/>
      <c r="B19" s="516" t="s">
        <v>149</v>
      </c>
      <c r="C19" s="437"/>
      <c r="D19" s="437"/>
      <c r="E19" s="517"/>
      <c r="F19" s="517"/>
      <c r="G19" s="517"/>
      <c r="H19" s="517"/>
      <c r="I19" s="517"/>
      <c r="J19" s="517"/>
      <c r="K19" s="517"/>
      <c r="L19" s="525">
        <v>847</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18365716</v>
      </c>
      <c r="BO19" s="395"/>
      <c r="BP19" s="395"/>
      <c r="BQ19" s="395"/>
      <c r="BR19" s="395"/>
      <c r="BS19" s="395"/>
      <c r="BT19" s="395"/>
      <c r="BU19" s="396"/>
      <c r="BV19" s="394">
        <v>18253460</v>
      </c>
      <c r="BW19" s="395"/>
      <c r="BX19" s="395"/>
      <c r="BY19" s="395"/>
      <c r="BZ19" s="395"/>
      <c r="CA19" s="395"/>
      <c r="CB19" s="395"/>
      <c r="CC19" s="396"/>
      <c r="CD19" s="176"/>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63"/>
      <c r="B20" s="516" t="s">
        <v>151</v>
      </c>
      <c r="C20" s="437"/>
      <c r="D20" s="437"/>
      <c r="E20" s="517"/>
      <c r="F20" s="517"/>
      <c r="G20" s="517"/>
      <c r="H20" s="517"/>
      <c r="I20" s="517"/>
      <c r="J20" s="517"/>
      <c r="K20" s="517"/>
      <c r="L20" s="525">
        <v>20588</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6"/>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6"/>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31635099</v>
      </c>
      <c r="BO22" s="358"/>
      <c r="BP22" s="358"/>
      <c r="BQ22" s="358"/>
      <c r="BR22" s="358"/>
      <c r="BS22" s="358"/>
      <c r="BT22" s="358"/>
      <c r="BU22" s="359"/>
      <c r="BV22" s="357">
        <v>30919280</v>
      </c>
      <c r="BW22" s="358"/>
      <c r="BX22" s="358"/>
      <c r="BY22" s="358"/>
      <c r="BZ22" s="358"/>
      <c r="CA22" s="358"/>
      <c r="CB22" s="358"/>
      <c r="CC22" s="359"/>
      <c r="CD22" s="176"/>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30375399</v>
      </c>
      <c r="BO23" s="395"/>
      <c r="BP23" s="395"/>
      <c r="BQ23" s="395"/>
      <c r="BR23" s="395"/>
      <c r="BS23" s="395"/>
      <c r="BT23" s="395"/>
      <c r="BU23" s="396"/>
      <c r="BV23" s="394">
        <v>29600582</v>
      </c>
      <c r="BW23" s="395"/>
      <c r="BX23" s="395"/>
      <c r="BY23" s="395"/>
      <c r="BZ23" s="395"/>
      <c r="CA23" s="395"/>
      <c r="CB23" s="395"/>
      <c r="CC23" s="396"/>
      <c r="CD23" s="176"/>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63"/>
      <c r="B24" s="565"/>
      <c r="C24" s="541"/>
      <c r="D24" s="542"/>
      <c r="E24" s="444" t="s">
        <v>161</v>
      </c>
      <c r="F24" s="424"/>
      <c r="G24" s="424"/>
      <c r="H24" s="424"/>
      <c r="I24" s="424"/>
      <c r="J24" s="424"/>
      <c r="K24" s="425"/>
      <c r="L24" s="445">
        <v>1</v>
      </c>
      <c r="M24" s="446"/>
      <c r="N24" s="446"/>
      <c r="O24" s="446"/>
      <c r="P24" s="488"/>
      <c r="Q24" s="445">
        <v>7690</v>
      </c>
      <c r="R24" s="446"/>
      <c r="S24" s="446"/>
      <c r="T24" s="446"/>
      <c r="U24" s="446"/>
      <c r="V24" s="488"/>
      <c r="W24" s="540"/>
      <c r="X24" s="541"/>
      <c r="Y24" s="542"/>
      <c r="Z24" s="444" t="s">
        <v>162</v>
      </c>
      <c r="AA24" s="424"/>
      <c r="AB24" s="424"/>
      <c r="AC24" s="424"/>
      <c r="AD24" s="424"/>
      <c r="AE24" s="424"/>
      <c r="AF24" s="424"/>
      <c r="AG24" s="425"/>
      <c r="AH24" s="445">
        <v>361</v>
      </c>
      <c r="AI24" s="446"/>
      <c r="AJ24" s="446"/>
      <c r="AK24" s="446"/>
      <c r="AL24" s="488"/>
      <c r="AM24" s="445">
        <v>1144009</v>
      </c>
      <c r="AN24" s="446"/>
      <c r="AO24" s="446"/>
      <c r="AP24" s="446"/>
      <c r="AQ24" s="446"/>
      <c r="AR24" s="488"/>
      <c r="AS24" s="445">
        <v>3169</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25568084</v>
      </c>
      <c r="BO24" s="395"/>
      <c r="BP24" s="395"/>
      <c r="BQ24" s="395"/>
      <c r="BR24" s="395"/>
      <c r="BS24" s="395"/>
      <c r="BT24" s="395"/>
      <c r="BU24" s="396"/>
      <c r="BV24" s="394">
        <v>24229135</v>
      </c>
      <c r="BW24" s="395"/>
      <c r="BX24" s="395"/>
      <c r="BY24" s="395"/>
      <c r="BZ24" s="395"/>
      <c r="CA24" s="395"/>
      <c r="CB24" s="395"/>
      <c r="CC24" s="396"/>
      <c r="CD24" s="176"/>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63"/>
      <c r="B25" s="565"/>
      <c r="C25" s="541"/>
      <c r="D25" s="542"/>
      <c r="E25" s="444" t="s">
        <v>164</v>
      </c>
      <c r="F25" s="424"/>
      <c r="G25" s="424"/>
      <c r="H25" s="424"/>
      <c r="I25" s="424"/>
      <c r="J25" s="424"/>
      <c r="K25" s="425"/>
      <c r="L25" s="445">
        <v>1</v>
      </c>
      <c r="M25" s="446"/>
      <c r="N25" s="446"/>
      <c r="O25" s="446"/>
      <c r="P25" s="488"/>
      <c r="Q25" s="445">
        <v>6720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2302800</v>
      </c>
      <c r="BO25" s="358"/>
      <c r="BP25" s="358"/>
      <c r="BQ25" s="358"/>
      <c r="BR25" s="358"/>
      <c r="BS25" s="358"/>
      <c r="BT25" s="358"/>
      <c r="BU25" s="359"/>
      <c r="BV25" s="357">
        <v>5139495</v>
      </c>
      <c r="BW25" s="358"/>
      <c r="BX25" s="358"/>
      <c r="BY25" s="358"/>
      <c r="BZ25" s="358"/>
      <c r="CA25" s="358"/>
      <c r="CB25" s="358"/>
      <c r="CC25" s="359"/>
      <c r="CD25" s="176"/>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63"/>
      <c r="B26" s="565"/>
      <c r="C26" s="541"/>
      <c r="D26" s="542"/>
      <c r="E26" s="444" t="s">
        <v>167</v>
      </c>
      <c r="F26" s="424"/>
      <c r="G26" s="424"/>
      <c r="H26" s="424"/>
      <c r="I26" s="424"/>
      <c r="J26" s="424"/>
      <c r="K26" s="425"/>
      <c r="L26" s="445">
        <v>1</v>
      </c>
      <c r="M26" s="446"/>
      <c r="N26" s="446"/>
      <c r="O26" s="446"/>
      <c r="P26" s="488"/>
      <c r="Q26" s="445">
        <v>6070</v>
      </c>
      <c r="R26" s="446"/>
      <c r="S26" s="446"/>
      <c r="T26" s="446"/>
      <c r="U26" s="446"/>
      <c r="V26" s="488"/>
      <c r="W26" s="540"/>
      <c r="X26" s="541"/>
      <c r="Y26" s="542"/>
      <c r="Z26" s="444" t="s">
        <v>168</v>
      </c>
      <c r="AA26" s="546"/>
      <c r="AB26" s="546"/>
      <c r="AC26" s="546"/>
      <c r="AD26" s="546"/>
      <c r="AE26" s="546"/>
      <c r="AF26" s="546"/>
      <c r="AG26" s="547"/>
      <c r="AH26" s="445">
        <v>20</v>
      </c>
      <c r="AI26" s="446"/>
      <c r="AJ26" s="446"/>
      <c r="AK26" s="446"/>
      <c r="AL26" s="488"/>
      <c r="AM26" s="445">
        <v>64460</v>
      </c>
      <c r="AN26" s="446"/>
      <c r="AO26" s="446"/>
      <c r="AP26" s="446"/>
      <c r="AQ26" s="446"/>
      <c r="AR26" s="488"/>
      <c r="AS26" s="445">
        <v>3223</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6"/>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63"/>
      <c r="B27" s="565"/>
      <c r="C27" s="541"/>
      <c r="D27" s="542"/>
      <c r="E27" s="444" t="s">
        <v>170</v>
      </c>
      <c r="F27" s="424"/>
      <c r="G27" s="424"/>
      <c r="H27" s="424"/>
      <c r="I27" s="424"/>
      <c r="J27" s="424"/>
      <c r="K27" s="425"/>
      <c r="L27" s="445">
        <v>1</v>
      </c>
      <c r="M27" s="446"/>
      <c r="N27" s="446"/>
      <c r="O27" s="446"/>
      <c r="P27" s="488"/>
      <c r="Q27" s="445">
        <v>4760</v>
      </c>
      <c r="R27" s="446"/>
      <c r="S27" s="446"/>
      <c r="T27" s="446"/>
      <c r="U27" s="446"/>
      <c r="V27" s="488"/>
      <c r="W27" s="540"/>
      <c r="X27" s="541"/>
      <c r="Y27" s="542"/>
      <c r="Z27" s="444" t="s">
        <v>171</v>
      </c>
      <c r="AA27" s="424"/>
      <c r="AB27" s="424"/>
      <c r="AC27" s="424"/>
      <c r="AD27" s="424"/>
      <c r="AE27" s="424"/>
      <c r="AF27" s="424"/>
      <c r="AG27" s="425"/>
      <c r="AH27" s="445">
        <v>6</v>
      </c>
      <c r="AI27" s="446"/>
      <c r="AJ27" s="446"/>
      <c r="AK27" s="446"/>
      <c r="AL27" s="488"/>
      <c r="AM27" s="445">
        <v>18788</v>
      </c>
      <c r="AN27" s="446"/>
      <c r="AO27" s="446"/>
      <c r="AP27" s="446"/>
      <c r="AQ27" s="446"/>
      <c r="AR27" s="488"/>
      <c r="AS27" s="445">
        <v>3131</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t="s">
        <v>122</v>
      </c>
      <c r="BO27" s="514"/>
      <c r="BP27" s="514"/>
      <c r="BQ27" s="514"/>
      <c r="BR27" s="514"/>
      <c r="BS27" s="514"/>
      <c r="BT27" s="514"/>
      <c r="BU27" s="515"/>
      <c r="BV27" s="513" t="s">
        <v>122</v>
      </c>
      <c r="BW27" s="514"/>
      <c r="BX27" s="514"/>
      <c r="BY27" s="514"/>
      <c r="BZ27" s="514"/>
      <c r="CA27" s="514"/>
      <c r="CB27" s="514"/>
      <c r="CC27" s="515"/>
      <c r="CD27" s="178"/>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63"/>
      <c r="B28" s="565"/>
      <c r="C28" s="541"/>
      <c r="D28" s="542"/>
      <c r="E28" s="444" t="s">
        <v>173</v>
      </c>
      <c r="F28" s="424"/>
      <c r="G28" s="424"/>
      <c r="H28" s="424"/>
      <c r="I28" s="424"/>
      <c r="J28" s="424"/>
      <c r="K28" s="425"/>
      <c r="L28" s="445">
        <v>1</v>
      </c>
      <c r="M28" s="446"/>
      <c r="N28" s="446"/>
      <c r="O28" s="446"/>
      <c r="P28" s="488"/>
      <c r="Q28" s="445">
        <v>4220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2935008</v>
      </c>
      <c r="BO28" s="358"/>
      <c r="BP28" s="358"/>
      <c r="BQ28" s="358"/>
      <c r="BR28" s="358"/>
      <c r="BS28" s="358"/>
      <c r="BT28" s="358"/>
      <c r="BU28" s="359"/>
      <c r="BV28" s="357">
        <v>2934098</v>
      </c>
      <c r="BW28" s="358"/>
      <c r="BX28" s="358"/>
      <c r="BY28" s="358"/>
      <c r="BZ28" s="358"/>
      <c r="CA28" s="358"/>
      <c r="CB28" s="358"/>
      <c r="CC28" s="359"/>
      <c r="CD28" s="176"/>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63"/>
      <c r="B29" s="565"/>
      <c r="C29" s="541"/>
      <c r="D29" s="542"/>
      <c r="E29" s="444" t="s">
        <v>176</v>
      </c>
      <c r="F29" s="424"/>
      <c r="G29" s="424"/>
      <c r="H29" s="424"/>
      <c r="I29" s="424"/>
      <c r="J29" s="424"/>
      <c r="K29" s="425"/>
      <c r="L29" s="445">
        <v>16</v>
      </c>
      <c r="M29" s="446"/>
      <c r="N29" s="446"/>
      <c r="O29" s="446"/>
      <c r="P29" s="488"/>
      <c r="Q29" s="445">
        <v>3940</v>
      </c>
      <c r="R29" s="446"/>
      <c r="S29" s="446"/>
      <c r="T29" s="446"/>
      <c r="U29" s="446"/>
      <c r="V29" s="488"/>
      <c r="W29" s="543"/>
      <c r="X29" s="544"/>
      <c r="Y29" s="545"/>
      <c r="Z29" s="444" t="s">
        <v>177</v>
      </c>
      <c r="AA29" s="424"/>
      <c r="AB29" s="424"/>
      <c r="AC29" s="424"/>
      <c r="AD29" s="424"/>
      <c r="AE29" s="424"/>
      <c r="AF29" s="424"/>
      <c r="AG29" s="425"/>
      <c r="AH29" s="445">
        <v>367</v>
      </c>
      <c r="AI29" s="446"/>
      <c r="AJ29" s="446"/>
      <c r="AK29" s="446"/>
      <c r="AL29" s="488"/>
      <c r="AM29" s="445">
        <v>1162797</v>
      </c>
      <c r="AN29" s="446"/>
      <c r="AO29" s="446"/>
      <c r="AP29" s="446"/>
      <c r="AQ29" s="446"/>
      <c r="AR29" s="488"/>
      <c r="AS29" s="445">
        <v>3168</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876356</v>
      </c>
      <c r="BO29" s="395"/>
      <c r="BP29" s="395"/>
      <c r="BQ29" s="395"/>
      <c r="BR29" s="395"/>
      <c r="BS29" s="395"/>
      <c r="BT29" s="395"/>
      <c r="BU29" s="396"/>
      <c r="BV29" s="394">
        <v>835259</v>
      </c>
      <c r="BW29" s="395"/>
      <c r="BX29" s="395"/>
      <c r="BY29" s="395"/>
      <c r="BZ29" s="395"/>
      <c r="CA29" s="395"/>
      <c r="CB29" s="395"/>
      <c r="CC29" s="396"/>
      <c r="CD29" s="178"/>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95</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12713805</v>
      </c>
      <c r="BO30" s="514"/>
      <c r="BP30" s="514"/>
      <c r="BQ30" s="514"/>
      <c r="BR30" s="514"/>
      <c r="BS30" s="514"/>
      <c r="BT30" s="514"/>
      <c r="BU30" s="515"/>
      <c r="BV30" s="513">
        <v>13059944</v>
      </c>
      <c r="BW30" s="514"/>
      <c r="BX30" s="514"/>
      <c r="BY30" s="514"/>
      <c r="BZ30" s="514"/>
      <c r="CA30" s="514"/>
      <c r="CB30" s="514"/>
      <c r="CC30" s="515"/>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2">
      <c r="A31" s="163"/>
      <c r="B31" s="185"/>
      <c r="DI31" s="186"/>
    </row>
    <row r="32" spans="1:113" ht="13.5" customHeight="1" x14ac:dyDescent="0.2">
      <c r="A32" s="163"/>
      <c r="B32" s="187"/>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6"/>
    </row>
    <row r="33" spans="1:113" ht="13.5" customHeight="1" x14ac:dyDescent="0.2">
      <c r="A33" s="163"/>
      <c r="B33" s="187"/>
      <c r="C33" s="418" t="s">
        <v>186</v>
      </c>
      <c r="D33" s="418"/>
      <c r="E33" s="383" t="s">
        <v>187</v>
      </c>
      <c r="F33" s="383"/>
      <c r="G33" s="383"/>
      <c r="H33" s="383"/>
      <c r="I33" s="383"/>
      <c r="J33" s="383"/>
      <c r="K33" s="383"/>
      <c r="L33" s="383"/>
      <c r="M33" s="383"/>
      <c r="N33" s="383"/>
      <c r="O33" s="383"/>
      <c r="P33" s="383"/>
      <c r="Q33" s="383"/>
      <c r="R33" s="383"/>
      <c r="S33" s="383"/>
      <c r="T33" s="188"/>
      <c r="U33" s="418" t="s">
        <v>186</v>
      </c>
      <c r="V33" s="418"/>
      <c r="W33" s="383" t="s">
        <v>187</v>
      </c>
      <c r="X33" s="383"/>
      <c r="Y33" s="383"/>
      <c r="Z33" s="383"/>
      <c r="AA33" s="383"/>
      <c r="AB33" s="383"/>
      <c r="AC33" s="383"/>
      <c r="AD33" s="383"/>
      <c r="AE33" s="383"/>
      <c r="AF33" s="383"/>
      <c r="AG33" s="383"/>
      <c r="AH33" s="383"/>
      <c r="AI33" s="383"/>
      <c r="AJ33" s="383"/>
      <c r="AK33" s="383"/>
      <c r="AL33" s="188"/>
      <c r="AM33" s="418" t="s">
        <v>186</v>
      </c>
      <c r="AN33" s="418"/>
      <c r="AO33" s="383" t="s">
        <v>187</v>
      </c>
      <c r="AP33" s="383"/>
      <c r="AQ33" s="383"/>
      <c r="AR33" s="383"/>
      <c r="AS33" s="383"/>
      <c r="AT33" s="383"/>
      <c r="AU33" s="383"/>
      <c r="AV33" s="383"/>
      <c r="AW33" s="383"/>
      <c r="AX33" s="383"/>
      <c r="AY33" s="383"/>
      <c r="AZ33" s="383"/>
      <c r="BA33" s="383"/>
      <c r="BB33" s="383"/>
      <c r="BC33" s="383"/>
      <c r="BD33" s="189"/>
      <c r="BE33" s="383" t="s">
        <v>188</v>
      </c>
      <c r="BF33" s="383"/>
      <c r="BG33" s="383" t="s">
        <v>189</v>
      </c>
      <c r="BH33" s="383"/>
      <c r="BI33" s="383"/>
      <c r="BJ33" s="383"/>
      <c r="BK33" s="383"/>
      <c r="BL33" s="383"/>
      <c r="BM33" s="383"/>
      <c r="BN33" s="383"/>
      <c r="BO33" s="383"/>
      <c r="BP33" s="383"/>
      <c r="BQ33" s="383"/>
      <c r="BR33" s="383"/>
      <c r="BS33" s="383"/>
      <c r="BT33" s="383"/>
      <c r="BU33" s="383"/>
      <c r="BV33" s="189"/>
      <c r="BW33" s="418" t="s">
        <v>188</v>
      </c>
      <c r="BX33" s="418"/>
      <c r="BY33" s="383" t="s">
        <v>190</v>
      </c>
      <c r="BZ33" s="383"/>
      <c r="CA33" s="383"/>
      <c r="CB33" s="383"/>
      <c r="CC33" s="383"/>
      <c r="CD33" s="383"/>
      <c r="CE33" s="383"/>
      <c r="CF33" s="383"/>
      <c r="CG33" s="383"/>
      <c r="CH33" s="383"/>
      <c r="CI33" s="383"/>
      <c r="CJ33" s="383"/>
      <c r="CK33" s="383"/>
      <c r="CL33" s="383"/>
      <c r="CM33" s="383"/>
      <c r="CN33" s="188"/>
      <c r="CO33" s="418" t="s">
        <v>186</v>
      </c>
      <c r="CP33" s="418"/>
      <c r="CQ33" s="383" t="s">
        <v>191</v>
      </c>
      <c r="CR33" s="383"/>
      <c r="CS33" s="383"/>
      <c r="CT33" s="383"/>
      <c r="CU33" s="383"/>
      <c r="CV33" s="383"/>
      <c r="CW33" s="383"/>
      <c r="CX33" s="383"/>
      <c r="CY33" s="383"/>
      <c r="CZ33" s="383"/>
      <c r="DA33" s="383"/>
      <c r="DB33" s="383"/>
      <c r="DC33" s="383"/>
      <c r="DD33" s="383"/>
      <c r="DE33" s="383"/>
      <c r="DF33" s="188"/>
      <c r="DG33" s="583" t="s">
        <v>192</v>
      </c>
      <c r="DH33" s="583"/>
      <c r="DI33" s="190"/>
    </row>
    <row r="34" spans="1:113" ht="32.25" customHeight="1" x14ac:dyDescent="0.2">
      <c r="A34" s="163"/>
      <c r="B34" s="187"/>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4</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63"/>
      <c r="AM34" s="584">
        <f>IF(AO34="","",MAX(C34:D43,U34:V43)+1)</f>
        <v>6</v>
      </c>
      <c r="AN34" s="584"/>
      <c r="AO34" s="585" t="str">
        <f>IF('各会計、関係団体の財政状況及び健全化判断比率'!B30="","",'各会計、関係団体の財政状況及び健全化判断比率'!B30)</f>
        <v>病院事業会計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7</v>
      </c>
      <c r="BX34" s="584"/>
      <c r="BY34" s="585" t="str">
        <f>IF('各会計、関係団体の財政状況及び健全化判断比率'!B68="","",'各会計、関係団体の財政状況及び健全化判断比率'!B68)</f>
        <v>田川広域水道企業団（水道事業会計）</v>
      </c>
      <c r="BZ34" s="585"/>
      <c r="CA34" s="585"/>
      <c r="CB34" s="585"/>
      <c r="CC34" s="585"/>
      <c r="CD34" s="585"/>
      <c r="CE34" s="585"/>
      <c r="CF34" s="585"/>
      <c r="CG34" s="585"/>
      <c r="CH34" s="585"/>
      <c r="CI34" s="585"/>
      <c r="CJ34" s="585"/>
      <c r="CK34" s="585"/>
      <c r="CL34" s="585"/>
      <c r="CM34" s="585"/>
      <c r="CN34" s="163"/>
      <c r="CO34" s="584">
        <f>IF(CQ34="","",MAX(C34:D43,U34:V43,AM34:AN43,BE34:BF43,BW34:BX43)+1)</f>
        <v>17</v>
      </c>
      <c r="CP34" s="584"/>
      <c r="CQ34" s="585" t="str">
        <f>IF('各会計、関係団体の財政状況及び健全化判断比率'!BS7="","",'各会計、関係団体の財政状況及び健全化判断比率'!BS7)</f>
        <v>田川市住宅管理公社</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90"/>
    </row>
    <row r="35" spans="1:113" ht="32.25" customHeight="1" x14ac:dyDescent="0.2">
      <c r="A35" s="163"/>
      <c r="B35" s="187"/>
      <c r="C35" s="584">
        <f>IF(E35="","",C34+1)</f>
        <v>2</v>
      </c>
      <c r="D35" s="584"/>
      <c r="E35" s="585" t="str">
        <f>IF('各会計、関係団体の財政状況及び健全化判断比率'!B8="","",'各会計、関係団体の財政状況及び健全化判断比率'!B8)</f>
        <v>急患医療特別会計</v>
      </c>
      <c r="F35" s="585"/>
      <c r="G35" s="585"/>
      <c r="H35" s="585"/>
      <c r="I35" s="585"/>
      <c r="J35" s="585"/>
      <c r="K35" s="585"/>
      <c r="L35" s="585"/>
      <c r="M35" s="585"/>
      <c r="N35" s="585"/>
      <c r="O35" s="585"/>
      <c r="P35" s="585"/>
      <c r="Q35" s="585"/>
      <c r="R35" s="585"/>
      <c r="S35" s="585"/>
      <c r="T35" s="163"/>
      <c r="U35" s="584">
        <f>IF(W35="","",U34+1)</f>
        <v>5</v>
      </c>
      <c r="V35" s="584"/>
      <c r="W35" s="585" t="str">
        <f>IF('各会計、関係団体の財政状況及び健全化判断比率'!B29="","",'各会計、関係団体の財政状況及び健全化判断比率'!B29)</f>
        <v>後期高齢者医療特別会計</v>
      </c>
      <c r="X35" s="585"/>
      <c r="Y35" s="585"/>
      <c r="Z35" s="585"/>
      <c r="AA35" s="585"/>
      <c r="AB35" s="585"/>
      <c r="AC35" s="585"/>
      <c r="AD35" s="585"/>
      <c r="AE35" s="585"/>
      <c r="AF35" s="585"/>
      <c r="AG35" s="585"/>
      <c r="AH35" s="585"/>
      <c r="AI35" s="585"/>
      <c r="AJ35" s="585"/>
      <c r="AK35" s="585"/>
      <c r="AL35" s="163"/>
      <c r="AM35" s="584" t="str">
        <f t="shared" ref="AM35:AM43" si="0">IF(AO35="","",AM34+1)</f>
        <v/>
      </c>
      <c r="AN35" s="584"/>
      <c r="AO35" s="585"/>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8</v>
      </c>
      <c r="BX35" s="584"/>
      <c r="BY35" s="585" t="str">
        <f>IF('各会計、関係団体の財政状況及び健全化判断比率'!B69="","",'各会計、関係団体の財政状況及び健全化判断比率'!B69)</f>
        <v>福岡県田川地区消防組合（一般会計）</v>
      </c>
      <c r="BZ35" s="585"/>
      <c r="CA35" s="585"/>
      <c r="CB35" s="585"/>
      <c r="CC35" s="585"/>
      <c r="CD35" s="585"/>
      <c r="CE35" s="585"/>
      <c r="CF35" s="585"/>
      <c r="CG35" s="585"/>
      <c r="CH35" s="585"/>
      <c r="CI35" s="585"/>
      <c r="CJ35" s="585"/>
      <c r="CK35" s="585"/>
      <c r="CL35" s="585"/>
      <c r="CM35" s="585"/>
      <c r="CN35" s="163"/>
      <c r="CO35" s="584">
        <f t="shared" ref="CO35:CO43" si="3">IF(CQ35="","",CO34+1)</f>
        <v>18</v>
      </c>
      <c r="CP35" s="584"/>
      <c r="CQ35" s="585" t="str">
        <f>IF('各会計、関係団体の財政状況及び健全化判断比率'!BS8="","",'各会計、関係団体の財政状況及び健全化判断比率'!BS8)</f>
        <v>Ｃｏｃｏテラスたがわ</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90"/>
    </row>
    <row r="36" spans="1:113" ht="32.25" customHeight="1" x14ac:dyDescent="0.2">
      <c r="A36" s="163"/>
      <c r="B36" s="187"/>
      <c r="C36" s="584">
        <f>IF(E36="","",C35+1)</f>
        <v>3</v>
      </c>
      <c r="D36" s="584"/>
      <c r="E36" s="585" t="str">
        <f>IF('各会計、関係団体の財政状況及び健全化判断比率'!B9="","",'各会計、関係団体の財政状況及び健全化判断比率'!B9)</f>
        <v>田川市等三線沿線地域交通体系整備事業基金特別会計</v>
      </c>
      <c r="F36" s="585"/>
      <c r="G36" s="585"/>
      <c r="H36" s="585"/>
      <c r="I36" s="585"/>
      <c r="J36" s="585"/>
      <c r="K36" s="585"/>
      <c r="L36" s="585"/>
      <c r="M36" s="585"/>
      <c r="N36" s="585"/>
      <c r="O36" s="585"/>
      <c r="P36" s="585"/>
      <c r="Q36" s="585"/>
      <c r="R36" s="585"/>
      <c r="S36" s="585"/>
      <c r="T36" s="163"/>
      <c r="U36" s="584" t="str">
        <f t="shared" ref="U36:U43" si="4">IF(W36="","",U35+1)</f>
        <v/>
      </c>
      <c r="V36" s="584"/>
      <c r="W36" s="585"/>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9</v>
      </c>
      <c r="BX36" s="584"/>
      <c r="BY36" s="585" t="str">
        <f>IF('各会計、関係団体の財政状況及び健全化判断比率'!B70="","",'各会計、関係団体の財政状況及び健全化判断比率'!B70)</f>
        <v>田川地区斎場組合（一般会計）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90"/>
    </row>
    <row r="37" spans="1:113" ht="32.25" customHeight="1" x14ac:dyDescent="0.2">
      <c r="A37" s="163"/>
      <c r="B37" s="187"/>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10</v>
      </c>
      <c r="BX37" s="584"/>
      <c r="BY37" s="585" t="str">
        <f>IF('各会計、関係団体の財政状況及び健全化判断比率'!B71="","",'各会計、関係団体の財政状況及び健全化判断比率'!B71)</f>
        <v>田川地区清掃施設組合（一般会計）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90"/>
    </row>
    <row r="38" spans="1:113" ht="32.25" customHeight="1" x14ac:dyDescent="0.2">
      <c r="A38" s="163"/>
      <c r="B38" s="187"/>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11</v>
      </c>
      <c r="BX38" s="584"/>
      <c r="BY38" s="585" t="str">
        <f>IF('各会計、関係団体の財政状況及び健全化判断比率'!B72="","",'各会計、関係団体の財政状況及び健全化判断比率'!B72)</f>
        <v>田川郡東部環境衛生施設組合（一般会計）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90"/>
    </row>
    <row r="39" spans="1:113" ht="32.25" customHeight="1" x14ac:dyDescent="0.2">
      <c r="A39" s="163"/>
      <c r="B39" s="187"/>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12</v>
      </c>
      <c r="BX39" s="584"/>
      <c r="BY39" s="585" t="str">
        <f>IF('各会計、関係団体の財政状況及び健全化判断比率'!B73="","",'各会計、関係団体の財政状況及び健全化判断比率'!B73)</f>
        <v>福岡県介護保険広域連合（一般会計）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90"/>
    </row>
    <row r="40" spans="1:113" ht="32.25" customHeight="1" x14ac:dyDescent="0.2">
      <c r="A40" s="163"/>
      <c r="B40" s="187"/>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13</v>
      </c>
      <c r="BX40" s="584"/>
      <c r="BY40" s="585" t="str">
        <f>IF('各会計、関係団体の財政状況及び健全化判断比率'!B74="","",'各会計、関係団体の財政状況及び健全化判断比率'!B74)</f>
        <v>福岡県介護保険広域連合（介護保険事業特別会計）</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90"/>
    </row>
    <row r="41" spans="1:113" ht="32.25" customHeight="1" x14ac:dyDescent="0.2">
      <c r="A41" s="163"/>
      <c r="B41" s="187"/>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14</v>
      </c>
      <c r="BX41" s="584"/>
      <c r="BY41" s="585" t="str">
        <f>IF('各会計、関係団体の財政状況及び健全化判断比率'!B75="","",'各会計、関係団体の財政状況及び健全化判断比率'!B75)</f>
        <v>福岡県後期高齢者医療広域連合（一般会計）</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90"/>
    </row>
    <row r="42" spans="1:113" ht="32.25" customHeight="1" x14ac:dyDescent="0.2">
      <c r="B42" s="187"/>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f t="shared" si="2"/>
        <v>15</v>
      </c>
      <c r="BX42" s="584"/>
      <c r="BY42" s="585" t="str">
        <f>IF('各会計、関係団体の財政状況及び健全化判断比率'!B76="","",'各会計、関係団体の財政状況及び健全化判断比率'!B76)</f>
        <v>福岡県後期高齢者医療広域連合（後期高齢者医療特別会計）</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90"/>
    </row>
    <row r="43" spans="1:113" ht="32.25" customHeight="1" x14ac:dyDescent="0.2">
      <c r="B43" s="187"/>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f t="shared" si="2"/>
        <v>16</v>
      </c>
      <c r="BX43" s="584"/>
      <c r="BY43" s="585" t="str">
        <f>IF('各会計、関係団体の財政状況及び健全化判断比率'!B77="","",'各会計、関係団体の財政状況及び健全化判断比率'!B77)</f>
        <v>福岡県自治振興組合（一般会計）</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90"/>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OBI/JqikmtKhaYd+ZQ9KhZALHX6epP1SulyBVSeD7xtdXk1B870wkW1u5AQn4TM/hI9/kls2rN/fig9/ft35lA==" saltValue="93NjQPsP4VA2qoBc5t6RT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2">
      <c r="A34" s="22"/>
      <c r="B34" s="31"/>
      <c r="C34" s="1136" t="s">
        <v>533</v>
      </c>
      <c r="D34" s="1136"/>
      <c r="E34" s="1137"/>
      <c r="F34" s="32">
        <v>9.19</v>
      </c>
      <c r="G34" s="33">
        <v>13.73</v>
      </c>
      <c r="H34" s="33">
        <v>16.23</v>
      </c>
      <c r="I34" s="33">
        <v>13</v>
      </c>
      <c r="J34" s="34">
        <v>8.25</v>
      </c>
      <c r="K34" s="22"/>
      <c r="L34" s="22"/>
      <c r="M34" s="22"/>
      <c r="N34" s="22"/>
      <c r="O34" s="22"/>
      <c r="P34" s="22"/>
    </row>
    <row r="35" spans="1:16" ht="39" customHeight="1" x14ac:dyDescent="0.2">
      <c r="A35" s="22"/>
      <c r="B35" s="35"/>
      <c r="C35" s="1132" t="s">
        <v>534</v>
      </c>
      <c r="D35" s="1132"/>
      <c r="E35" s="1133"/>
      <c r="F35" s="36">
        <v>2.69</v>
      </c>
      <c r="G35" s="37">
        <v>7.15</v>
      </c>
      <c r="H35" s="37">
        <v>2.89</v>
      </c>
      <c r="I35" s="37">
        <v>2.67</v>
      </c>
      <c r="J35" s="38">
        <v>1.97</v>
      </c>
      <c r="K35" s="22"/>
      <c r="L35" s="22"/>
      <c r="M35" s="22"/>
      <c r="N35" s="22"/>
      <c r="O35" s="22"/>
      <c r="P35" s="22"/>
    </row>
    <row r="36" spans="1:16" ht="39" customHeight="1" x14ac:dyDescent="0.2">
      <c r="A36" s="22"/>
      <c r="B36" s="35"/>
      <c r="C36" s="1132" t="s">
        <v>535</v>
      </c>
      <c r="D36" s="1132"/>
      <c r="E36" s="1133"/>
      <c r="F36" s="36">
        <v>0.05</v>
      </c>
      <c r="G36" s="37">
        <v>0</v>
      </c>
      <c r="H36" s="37">
        <v>0</v>
      </c>
      <c r="I36" s="37">
        <v>0.24</v>
      </c>
      <c r="J36" s="38">
        <v>0.16</v>
      </c>
      <c r="K36" s="22"/>
      <c r="L36" s="22"/>
      <c r="M36" s="22"/>
      <c r="N36" s="22"/>
      <c r="O36" s="22"/>
      <c r="P36" s="22"/>
    </row>
    <row r="37" spans="1:16" ht="39" customHeight="1" x14ac:dyDescent="0.2">
      <c r="A37" s="22"/>
      <c r="B37" s="35"/>
      <c r="C37" s="1132" t="s">
        <v>536</v>
      </c>
      <c r="D37" s="1132"/>
      <c r="E37" s="1133"/>
      <c r="F37" s="36">
        <v>0.09</v>
      </c>
      <c r="G37" s="37">
        <v>0.08</v>
      </c>
      <c r="H37" s="37">
        <v>0.08</v>
      </c>
      <c r="I37" s="37">
        <v>0.1</v>
      </c>
      <c r="J37" s="38">
        <v>0.1</v>
      </c>
      <c r="K37" s="22"/>
      <c r="L37" s="22"/>
      <c r="M37" s="22"/>
      <c r="N37" s="22"/>
      <c r="O37" s="22"/>
      <c r="P37" s="22"/>
    </row>
    <row r="38" spans="1:16" ht="39" customHeight="1" x14ac:dyDescent="0.2">
      <c r="A38" s="22"/>
      <c r="B38" s="35"/>
      <c r="C38" s="1132" t="s">
        <v>537</v>
      </c>
      <c r="D38" s="1132"/>
      <c r="E38" s="1133"/>
      <c r="F38" s="36">
        <v>2.62</v>
      </c>
      <c r="G38" s="37">
        <v>2.13</v>
      </c>
      <c r="H38" s="37">
        <v>0.96</v>
      </c>
      <c r="I38" s="37">
        <v>7.0000000000000007E-2</v>
      </c>
      <c r="J38" s="38">
        <v>0.08</v>
      </c>
      <c r="K38" s="22"/>
      <c r="L38" s="22"/>
      <c r="M38" s="22"/>
      <c r="N38" s="22"/>
      <c r="O38" s="22"/>
      <c r="P38" s="22"/>
    </row>
    <row r="39" spans="1:16" ht="39" customHeight="1" x14ac:dyDescent="0.2">
      <c r="A39" s="22"/>
      <c r="B39" s="35"/>
      <c r="C39" s="1132" t="s">
        <v>538</v>
      </c>
      <c r="D39" s="1132"/>
      <c r="E39" s="1133"/>
      <c r="F39" s="36">
        <v>0.21</v>
      </c>
      <c r="G39" s="37">
        <v>0</v>
      </c>
      <c r="H39" s="37">
        <v>0.17</v>
      </c>
      <c r="I39" s="37">
        <v>0</v>
      </c>
      <c r="J39" s="38">
        <v>0</v>
      </c>
      <c r="K39" s="22"/>
      <c r="L39" s="22"/>
      <c r="M39" s="22"/>
      <c r="N39" s="22"/>
      <c r="O39" s="22"/>
      <c r="P39" s="22"/>
    </row>
    <row r="40" spans="1:16" ht="39" customHeight="1" x14ac:dyDescent="0.2">
      <c r="A40" s="22"/>
      <c r="B40" s="35"/>
      <c r="C40" s="1132"/>
      <c r="D40" s="1132"/>
      <c r="E40" s="1133"/>
      <c r="F40" s="36"/>
      <c r="G40" s="37"/>
      <c r="H40" s="37"/>
      <c r="I40" s="37"/>
      <c r="J40" s="38"/>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539</v>
      </c>
      <c r="D42" s="1132"/>
      <c r="E42" s="1133"/>
      <c r="F42" s="36" t="s">
        <v>486</v>
      </c>
      <c r="G42" s="37" t="s">
        <v>486</v>
      </c>
      <c r="H42" s="37" t="s">
        <v>486</v>
      </c>
      <c r="I42" s="37" t="s">
        <v>486</v>
      </c>
      <c r="J42" s="38" t="s">
        <v>486</v>
      </c>
      <c r="K42" s="22"/>
      <c r="L42" s="22"/>
      <c r="M42" s="22"/>
      <c r="N42" s="22"/>
      <c r="O42" s="22"/>
      <c r="P42" s="22"/>
    </row>
    <row r="43" spans="1:16" ht="39" customHeight="1" thickBot="1" x14ac:dyDescent="0.25">
      <c r="A43" s="22"/>
      <c r="B43" s="40"/>
      <c r="C43" s="1134" t="s">
        <v>540</v>
      </c>
      <c r="D43" s="1134"/>
      <c r="E43" s="1135"/>
      <c r="F43" s="41">
        <v>0.12</v>
      </c>
      <c r="G43" s="42">
        <v>0.17</v>
      </c>
      <c r="H43" s="42">
        <v>0.2</v>
      </c>
      <c r="I43" s="42" t="s">
        <v>486</v>
      </c>
      <c r="J43" s="43" t="s">
        <v>486</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LElUwiQFVn5onFvpR/zlMFlyVy4QIiH7iVAoMCxM12NwlzggEayO4qO3gWZWZvpOEL22sNmomyM3lAU9Copysg==" saltValue="njXFsJr6fLsjolAY5zz/b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524</v>
      </c>
      <c r="L44" s="54" t="s">
        <v>525</v>
      </c>
      <c r="M44" s="54" t="s">
        <v>526</v>
      </c>
      <c r="N44" s="54" t="s">
        <v>527</v>
      </c>
      <c r="O44" s="55" t="s">
        <v>528</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2508</v>
      </c>
      <c r="L45" s="58">
        <v>2457</v>
      </c>
      <c r="M45" s="58">
        <v>2651</v>
      </c>
      <c r="N45" s="58">
        <v>2699</v>
      </c>
      <c r="O45" s="59">
        <v>2689</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486</v>
      </c>
      <c r="L46" s="62" t="s">
        <v>486</v>
      </c>
      <c r="M46" s="62" t="s">
        <v>486</v>
      </c>
      <c r="N46" s="62" t="s">
        <v>486</v>
      </c>
      <c r="O46" s="63" t="s">
        <v>486</v>
      </c>
      <c r="P46" s="46"/>
      <c r="Q46" s="46"/>
      <c r="R46" s="46"/>
      <c r="S46" s="46"/>
      <c r="T46" s="46"/>
      <c r="U46" s="46"/>
    </row>
    <row r="47" spans="1:21" ht="30.75" customHeight="1" x14ac:dyDescent="0.2">
      <c r="A47" s="46"/>
      <c r="B47" s="1140"/>
      <c r="C47" s="1141"/>
      <c r="D47" s="60"/>
      <c r="E47" s="1146" t="s">
        <v>12</v>
      </c>
      <c r="F47" s="1146"/>
      <c r="G47" s="1146"/>
      <c r="H47" s="1146"/>
      <c r="I47" s="1146"/>
      <c r="J47" s="1147"/>
      <c r="K47" s="61" t="s">
        <v>486</v>
      </c>
      <c r="L47" s="62" t="s">
        <v>486</v>
      </c>
      <c r="M47" s="62" t="s">
        <v>486</v>
      </c>
      <c r="N47" s="62" t="s">
        <v>486</v>
      </c>
      <c r="O47" s="63" t="s">
        <v>486</v>
      </c>
      <c r="P47" s="46"/>
      <c r="Q47" s="46"/>
      <c r="R47" s="46"/>
      <c r="S47" s="46"/>
      <c r="T47" s="46"/>
      <c r="U47" s="46"/>
    </row>
    <row r="48" spans="1:21" ht="30.75" customHeight="1" x14ac:dyDescent="0.2">
      <c r="A48" s="46"/>
      <c r="B48" s="1140"/>
      <c r="C48" s="1141"/>
      <c r="D48" s="60"/>
      <c r="E48" s="1146" t="s">
        <v>13</v>
      </c>
      <c r="F48" s="1146"/>
      <c r="G48" s="1146"/>
      <c r="H48" s="1146"/>
      <c r="I48" s="1146"/>
      <c r="J48" s="1147"/>
      <c r="K48" s="61">
        <v>501</v>
      </c>
      <c r="L48" s="62">
        <v>520</v>
      </c>
      <c r="M48" s="62">
        <v>525</v>
      </c>
      <c r="N48" s="62">
        <v>536</v>
      </c>
      <c r="O48" s="63">
        <v>597</v>
      </c>
      <c r="P48" s="46"/>
      <c r="Q48" s="46"/>
      <c r="R48" s="46"/>
      <c r="S48" s="46"/>
      <c r="T48" s="46"/>
      <c r="U48" s="46"/>
    </row>
    <row r="49" spans="1:21" ht="30.75" customHeight="1" x14ac:dyDescent="0.2">
      <c r="A49" s="46"/>
      <c r="B49" s="1140"/>
      <c r="C49" s="1141"/>
      <c r="D49" s="60"/>
      <c r="E49" s="1146" t="s">
        <v>14</v>
      </c>
      <c r="F49" s="1146"/>
      <c r="G49" s="1146"/>
      <c r="H49" s="1146"/>
      <c r="I49" s="1146"/>
      <c r="J49" s="1147"/>
      <c r="K49" s="61">
        <v>186</v>
      </c>
      <c r="L49" s="62">
        <v>184</v>
      </c>
      <c r="M49" s="62">
        <v>202</v>
      </c>
      <c r="N49" s="62">
        <v>103</v>
      </c>
      <c r="O49" s="63">
        <v>51</v>
      </c>
      <c r="P49" s="46"/>
      <c r="Q49" s="46"/>
      <c r="R49" s="46"/>
      <c r="S49" s="46"/>
      <c r="T49" s="46"/>
      <c r="U49" s="46"/>
    </row>
    <row r="50" spans="1:21" ht="30.75" customHeight="1" x14ac:dyDescent="0.2">
      <c r="A50" s="46"/>
      <c r="B50" s="1140"/>
      <c r="C50" s="1141"/>
      <c r="D50" s="60"/>
      <c r="E50" s="1146" t="s">
        <v>15</v>
      </c>
      <c r="F50" s="1146"/>
      <c r="G50" s="1146"/>
      <c r="H50" s="1146"/>
      <c r="I50" s="1146"/>
      <c r="J50" s="1147"/>
      <c r="K50" s="61">
        <v>42</v>
      </c>
      <c r="L50" s="62">
        <v>42</v>
      </c>
      <c r="M50" s="62">
        <v>41</v>
      </c>
      <c r="N50" s="62" t="s">
        <v>486</v>
      </c>
      <c r="O50" s="63" t="s">
        <v>486</v>
      </c>
      <c r="P50" s="46"/>
      <c r="Q50" s="46"/>
      <c r="R50" s="46"/>
      <c r="S50" s="46"/>
      <c r="T50" s="46"/>
      <c r="U50" s="46"/>
    </row>
    <row r="51" spans="1:21" ht="30.75" customHeight="1" x14ac:dyDescent="0.2">
      <c r="A51" s="46"/>
      <c r="B51" s="1142"/>
      <c r="C51" s="1143"/>
      <c r="D51" s="64"/>
      <c r="E51" s="1146" t="s">
        <v>16</v>
      </c>
      <c r="F51" s="1146"/>
      <c r="G51" s="1146"/>
      <c r="H51" s="1146"/>
      <c r="I51" s="1146"/>
      <c r="J51" s="1147"/>
      <c r="K51" s="61" t="s">
        <v>486</v>
      </c>
      <c r="L51" s="62" t="s">
        <v>486</v>
      </c>
      <c r="M51" s="62" t="s">
        <v>486</v>
      </c>
      <c r="N51" s="62" t="s">
        <v>486</v>
      </c>
      <c r="O51" s="63" t="s">
        <v>486</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2312</v>
      </c>
      <c r="L52" s="62">
        <v>2285</v>
      </c>
      <c r="M52" s="62">
        <v>2322</v>
      </c>
      <c r="N52" s="62">
        <v>2338</v>
      </c>
      <c r="O52" s="63">
        <v>2429</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925</v>
      </c>
      <c r="L53" s="67">
        <v>918</v>
      </c>
      <c r="M53" s="67">
        <v>1097</v>
      </c>
      <c r="N53" s="67">
        <v>1000</v>
      </c>
      <c r="O53" s="68">
        <v>908</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541</v>
      </c>
      <c r="L57" s="79" t="s">
        <v>542</v>
      </c>
      <c r="M57" s="79" t="s">
        <v>543</v>
      </c>
      <c r="N57" s="79" t="s">
        <v>544</v>
      </c>
      <c r="O57" s="80" t="s">
        <v>545</v>
      </c>
      <c r="P57" s="46"/>
      <c r="Q57" s="46"/>
      <c r="R57" s="46"/>
      <c r="S57" s="46"/>
      <c r="T57" s="46"/>
      <c r="U57" s="46"/>
    </row>
    <row r="58" spans="1:21" ht="31.5" customHeight="1" x14ac:dyDescent="0.2">
      <c r="B58" s="1154" t="s">
        <v>24</v>
      </c>
      <c r="C58" s="1155"/>
      <c r="D58" s="1160" t="s">
        <v>25</v>
      </c>
      <c r="E58" s="1161"/>
      <c r="F58" s="1161"/>
      <c r="G58" s="1161"/>
      <c r="H58" s="1161"/>
      <c r="I58" s="1161"/>
      <c r="J58" s="1162"/>
      <c r="K58" s="81"/>
      <c r="L58" s="82"/>
      <c r="M58" s="82"/>
      <c r="N58" s="82"/>
      <c r="O58" s="83"/>
    </row>
    <row r="59" spans="1:21" ht="31.5" customHeight="1" x14ac:dyDescent="0.2">
      <c r="B59" s="1156"/>
      <c r="C59" s="1157"/>
      <c r="D59" s="1163" t="s">
        <v>26</v>
      </c>
      <c r="E59" s="1164"/>
      <c r="F59" s="1164"/>
      <c r="G59" s="1164"/>
      <c r="H59" s="1164"/>
      <c r="I59" s="1164"/>
      <c r="J59" s="1165"/>
      <c r="K59" s="84"/>
      <c r="L59" s="85"/>
      <c r="M59" s="85"/>
      <c r="N59" s="85"/>
      <c r="O59" s="86"/>
    </row>
    <row r="60" spans="1:21" ht="31.5" customHeight="1" thickBot="1" x14ac:dyDescent="0.25">
      <c r="B60" s="1158"/>
      <c r="C60" s="1159"/>
      <c r="D60" s="1166" t="s">
        <v>27</v>
      </c>
      <c r="E60" s="1167"/>
      <c r="F60" s="1167"/>
      <c r="G60" s="1167"/>
      <c r="H60" s="1167"/>
      <c r="I60" s="1167"/>
      <c r="J60" s="1168"/>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wj0WaafW3abBXjua6YTtuk8OvJAP9wUsMxboqLUWUWNnd7JRz0TIYFxVYxRKbALhnbfoxSZPV3w/4TRd4WEPaA==" saltValue="I2YPAzaxsbHyPsEBriR+T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524</v>
      </c>
      <c r="J40" s="101" t="s">
        <v>525</v>
      </c>
      <c r="K40" s="101" t="s">
        <v>526</v>
      </c>
      <c r="L40" s="101" t="s">
        <v>527</v>
      </c>
      <c r="M40" s="102" t="s">
        <v>528</v>
      </c>
    </row>
    <row r="41" spans="2:13" ht="27.75" customHeight="1" x14ac:dyDescent="0.2">
      <c r="B41" s="1169" t="s">
        <v>30</v>
      </c>
      <c r="C41" s="1170"/>
      <c r="D41" s="103"/>
      <c r="E41" s="1175" t="s">
        <v>31</v>
      </c>
      <c r="F41" s="1175"/>
      <c r="G41" s="1175"/>
      <c r="H41" s="1176"/>
      <c r="I41" s="330">
        <v>25854</v>
      </c>
      <c r="J41" s="331">
        <v>28696</v>
      </c>
      <c r="K41" s="331">
        <v>30376</v>
      </c>
      <c r="L41" s="331">
        <v>30919</v>
      </c>
      <c r="M41" s="332">
        <v>31635</v>
      </c>
    </row>
    <row r="42" spans="2:13" ht="27.75" customHeight="1" x14ac:dyDescent="0.2">
      <c r="B42" s="1171"/>
      <c r="C42" s="1172"/>
      <c r="D42" s="104"/>
      <c r="E42" s="1177" t="s">
        <v>32</v>
      </c>
      <c r="F42" s="1177"/>
      <c r="G42" s="1177"/>
      <c r="H42" s="1178"/>
      <c r="I42" s="333">
        <v>205</v>
      </c>
      <c r="J42" s="334">
        <v>163</v>
      </c>
      <c r="K42" s="334" t="s">
        <v>486</v>
      </c>
      <c r="L42" s="334" t="s">
        <v>486</v>
      </c>
      <c r="M42" s="335" t="s">
        <v>486</v>
      </c>
    </row>
    <row r="43" spans="2:13" ht="27.75" customHeight="1" x14ac:dyDescent="0.2">
      <c r="B43" s="1171"/>
      <c r="C43" s="1172"/>
      <c r="D43" s="104"/>
      <c r="E43" s="1177" t="s">
        <v>33</v>
      </c>
      <c r="F43" s="1177"/>
      <c r="G43" s="1177"/>
      <c r="H43" s="1178"/>
      <c r="I43" s="333">
        <v>3202</v>
      </c>
      <c r="J43" s="334">
        <v>2839</v>
      </c>
      <c r="K43" s="334">
        <v>2912</v>
      </c>
      <c r="L43" s="334">
        <v>2636</v>
      </c>
      <c r="M43" s="335">
        <v>2136</v>
      </c>
    </row>
    <row r="44" spans="2:13" ht="27.75" customHeight="1" x14ac:dyDescent="0.2">
      <c r="B44" s="1171"/>
      <c r="C44" s="1172"/>
      <c r="D44" s="104"/>
      <c r="E44" s="1177" t="s">
        <v>34</v>
      </c>
      <c r="F44" s="1177"/>
      <c r="G44" s="1177"/>
      <c r="H44" s="1178"/>
      <c r="I44" s="333">
        <v>869</v>
      </c>
      <c r="J44" s="334">
        <v>670</v>
      </c>
      <c r="K44" s="334">
        <v>480</v>
      </c>
      <c r="L44" s="334">
        <v>416</v>
      </c>
      <c r="M44" s="335">
        <v>493</v>
      </c>
    </row>
    <row r="45" spans="2:13" ht="27.75" customHeight="1" x14ac:dyDescent="0.2">
      <c r="B45" s="1171"/>
      <c r="C45" s="1172"/>
      <c r="D45" s="104"/>
      <c r="E45" s="1177" t="s">
        <v>35</v>
      </c>
      <c r="F45" s="1177"/>
      <c r="G45" s="1177"/>
      <c r="H45" s="1178"/>
      <c r="I45" s="333">
        <v>3041</v>
      </c>
      <c r="J45" s="334">
        <v>3099</v>
      </c>
      <c r="K45" s="334">
        <v>3143</v>
      </c>
      <c r="L45" s="334">
        <v>3348</v>
      </c>
      <c r="M45" s="335">
        <v>3302</v>
      </c>
    </row>
    <row r="46" spans="2:13" ht="27.75" customHeight="1" x14ac:dyDescent="0.2">
      <c r="B46" s="1171"/>
      <c r="C46" s="1172"/>
      <c r="D46" s="105"/>
      <c r="E46" s="1177" t="s">
        <v>36</v>
      </c>
      <c r="F46" s="1177"/>
      <c r="G46" s="1177"/>
      <c r="H46" s="1178"/>
      <c r="I46" s="333" t="s">
        <v>486</v>
      </c>
      <c r="J46" s="334" t="s">
        <v>486</v>
      </c>
      <c r="K46" s="334" t="s">
        <v>486</v>
      </c>
      <c r="L46" s="334" t="s">
        <v>486</v>
      </c>
      <c r="M46" s="335" t="s">
        <v>486</v>
      </c>
    </row>
    <row r="47" spans="2:13" ht="27.75" customHeight="1" x14ac:dyDescent="0.2">
      <c r="B47" s="1171"/>
      <c r="C47" s="1172"/>
      <c r="D47" s="106"/>
      <c r="E47" s="1179" t="s">
        <v>37</v>
      </c>
      <c r="F47" s="1180"/>
      <c r="G47" s="1180"/>
      <c r="H47" s="1181"/>
      <c r="I47" s="333" t="s">
        <v>486</v>
      </c>
      <c r="J47" s="334" t="s">
        <v>486</v>
      </c>
      <c r="K47" s="334" t="s">
        <v>486</v>
      </c>
      <c r="L47" s="334" t="s">
        <v>486</v>
      </c>
      <c r="M47" s="335" t="s">
        <v>486</v>
      </c>
    </row>
    <row r="48" spans="2:13" ht="27.75" customHeight="1" x14ac:dyDescent="0.2">
      <c r="B48" s="1171"/>
      <c r="C48" s="1172"/>
      <c r="D48" s="104"/>
      <c r="E48" s="1177" t="s">
        <v>38</v>
      </c>
      <c r="F48" s="1177"/>
      <c r="G48" s="1177"/>
      <c r="H48" s="1178"/>
      <c r="I48" s="333" t="s">
        <v>486</v>
      </c>
      <c r="J48" s="334" t="s">
        <v>486</v>
      </c>
      <c r="K48" s="334" t="s">
        <v>486</v>
      </c>
      <c r="L48" s="334" t="s">
        <v>486</v>
      </c>
      <c r="M48" s="335" t="s">
        <v>486</v>
      </c>
    </row>
    <row r="49" spans="2:13" ht="27.75" customHeight="1" x14ac:dyDescent="0.2">
      <c r="B49" s="1173"/>
      <c r="C49" s="1174"/>
      <c r="D49" s="104"/>
      <c r="E49" s="1177" t="s">
        <v>39</v>
      </c>
      <c r="F49" s="1177"/>
      <c r="G49" s="1177"/>
      <c r="H49" s="1178"/>
      <c r="I49" s="333" t="s">
        <v>486</v>
      </c>
      <c r="J49" s="334" t="s">
        <v>486</v>
      </c>
      <c r="K49" s="334" t="s">
        <v>486</v>
      </c>
      <c r="L49" s="334" t="s">
        <v>486</v>
      </c>
      <c r="M49" s="335" t="s">
        <v>486</v>
      </c>
    </row>
    <row r="50" spans="2:13" ht="27.75" customHeight="1" x14ac:dyDescent="0.2">
      <c r="B50" s="1182" t="s">
        <v>40</v>
      </c>
      <c r="C50" s="1183"/>
      <c r="D50" s="107"/>
      <c r="E50" s="1177" t="s">
        <v>41</v>
      </c>
      <c r="F50" s="1177"/>
      <c r="G50" s="1177"/>
      <c r="H50" s="1178"/>
      <c r="I50" s="333">
        <v>16406</v>
      </c>
      <c r="J50" s="334">
        <v>16727</v>
      </c>
      <c r="K50" s="334">
        <v>17459</v>
      </c>
      <c r="L50" s="334">
        <v>17250</v>
      </c>
      <c r="M50" s="335">
        <v>16736</v>
      </c>
    </row>
    <row r="51" spans="2:13" ht="27.75" customHeight="1" x14ac:dyDescent="0.2">
      <c r="B51" s="1171"/>
      <c r="C51" s="1172"/>
      <c r="D51" s="104"/>
      <c r="E51" s="1177" t="s">
        <v>42</v>
      </c>
      <c r="F51" s="1177"/>
      <c r="G51" s="1177"/>
      <c r="H51" s="1178"/>
      <c r="I51" s="333">
        <v>3520</v>
      </c>
      <c r="J51" s="334">
        <v>3051</v>
      </c>
      <c r="K51" s="334">
        <v>2653</v>
      </c>
      <c r="L51" s="334">
        <v>2918</v>
      </c>
      <c r="M51" s="335">
        <v>3080</v>
      </c>
    </row>
    <row r="52" spans="2:13" ht="27.75" customHeight="1" x14ac:dyDescent="0.2">
      <c r="B52" s="1173"/>
      <c r="C52" s="1174"/>
      <c r="D52" s="104"/>
      <c r="E52" s="1177" t="s">
        <v>43</v>
      </c>
      <c r="F52" s="1177"/>
      <c r="G52" s="1177"/>
      <c r="H52" s="1178"/>
      <c r="I52" s="333">
        <v>17594</v>
      </c>
      <c r="J52" s="334">
        <v>20835</v>
      </c>
      <c r="K52" s="334">
        <v>22230</v>
      </c>
      <c r="L52" s="334">
        <v>22189</v>
      </c>
      <c r="M52" s="335">
        <v>22598</v>
      </c>
    </row>
    <row r="53" spans="2:13" ht="27.75" customHeight="1" thickBot="1" x14ac:dyDescent="0.25">
      <c r="B53" s="1184" t="s">
        <v>19</v>
      </c>
      <c r="C53" s="1185"/>
      <c r="D53" s="108"/>
      <c r="E53" s="1186" t="s">
        <v>44</v>
      </c>
      <c r="F53" s="1186"/>
      <c r="G53" s="1186"/>
      <c r="H53" s="1187"/>
      <c r="I53" s="336">
        <v>-4349</v>
      </c>
      <c r="J53" s="337">
        <v>-5145</v>
      </c>
      <c r="K53" s="337">
        <v>-5431</v>
      </c>
      <c r="L53" s="337">
        <v>-5036</v>
      </c>
      <c r="M53" s="338">
        <v>-4848</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C9Q4JkIy2tdBnit16tljP4NVQtr0B/2wjsCk84jmL537YYF1SGkjWViWdEUtSkbsyOZlXyOUiHVPMYAXx2Le4g==" saltValue="l1ckPv8g5vP14OH+G73TD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31"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526</v>
      </c>
      <c r="G54" s="117" t="s">
        <v>527</v>
      </c>
      <c r="H54" s="118" t="s">
        <v>528</v>
      </c>
    </row>
    <row r="55" spans="2:8" ht="52.5" customHeight="1" x14ac:dyDescent="0.2">
      <c r="B55" s="119"/>
      <c r="C55" s="1196" t="s">
        <v>46</v>
      </c>
      <c r="D55" s="1196"/>
      <c r="E55" s="1197"/>
      <c r="F55" s="339">
        <v>2784</v>
      </c>
      <c r="G55" s="339">
        <v>2934</v>
      </c>
      <c r="H55" s="340">
        <v>2935</v>
      </c>
    </row>
    <row r="56" spans="2:8" ht="52.5" customHeight="1" x14ac:dyDescent="0.2">
      <c r="B56" s="120"/>
      <c r="C56" s="1198" t="s">
        <v>47</v>
      </c>
      <c r="D56" s="1198"/>
      <c r="E56" s="1199"/>
      <c r="F56" s="341">
        <v>784</v>
      </c>
      <c r="G56" s="341">
        <v>835</v>
      </c>
      <c r="H56" s="342">
        <v>876</v>
      </c>
    </row>
    <row r="57" spans="2:8" ht="53.25" customHeight="1" x14ac:dyDescent="0.2">
      <c r="B57" s="120"/>
      <c r="C57" s="1200" t="s">
        <v>48</v>
      </c>
      <c r="D57" s="1200"/>
      <c r="E57" s="1201"/>
      <c r="F57" s="343">
        <v>13485</v>
      </c>
      <c r="G57" s="343">
        <v>13060</v>
      </c>
      <c r="H57" s="344">
        <v>12714</v>
      </c>
    </row>
    <row r="58" spans="2:8" ht="45.75" customHeight="1" x14ac:dyDescent="0.2">
      <c r="B58" s="121"/>
      <c r="C58" s="1188" t="s">
        <v>560</v>
      </c>
      <c r="D58" s="1189"/>
      <c r="E58" s="1190"/>
      <c r="F58" s="345">
        <v>7668</v>
      </c>
      <c r="G58" s="345">
        <v>7677</v>
      </c>
      <c r="H58" s="346">
        <v>7691</v>
      </c>
    </row>
    <row r="59" spans="2:8" ht="45.75" customHeight="1" x14ac:dyDescent="0.2">
      <c r="B59" s="121"/>
      <c r="C59" s="1188" t="s">
        <v>561</v>
      </c>
      <c r="D59" s="1189"/>
      <c r="E59" s="1190"/>
      <c r="F59" s="345">
        <v>1590</v>
      </c>
      <c r="G59" s="345">
        <v>1548</v>
      </c>
      <c r="H59" s="346">
        <v>1535</v>
      </c>
    </row>
    <row r="60" spans="2:8" ht="45.75" customHeight="1" x14ac:dyDescent="0.2">
      <c r="B60" s="121"/>
      <c r="C60" s="1188" t="s">
        <v>562</v>
      </c>
      <c r="D60" s="1189"/>
      <c r="E60" s="1190"/>
      <c r="F60" s="345">
        <v>951</v>
      </c>
      <c r="G60" s="345">
        <v>953</v>
      </c>
      <c r="H60" s="346">
        <v>956</v>
      </c>
    </row>
    <row r="61" spans="2:8" ht="45.75" customHeight="1" x14ac:dyDescent="0.2">
      <c r="B61" s="121"/>
      <c r="C61" s="1188" t="s">
        <v>563</v>
      </c>
      <c r="D61" s="1189"/>
      <c r="E61" s="1190"/>
      <c r="F61" s="345">
        <v>510</v>
      </c>
      <c r="G61" s="345">
        <v>723</v>
      </c>
      <c r="H61" s="346">
        <v>898</v>
      </c>
    </row>
    <row r="62" spans="2:8" ht="45.75" customHeight="1" thickBot="1" x14ac:dyDescent="0.25">
      <c r="B62" s="122"/>
      <c r="C62" s="1191" t="s">
        <v>564</v>
      </c>
      <c r="D62" s="1192"/>
      <c r="E62" s="1193"/>
      <c r="F62" s="347">
        <v>416</v>
      </c>
      <c r="G62" s="347">
        <v>410</v>
      </c>
      <c r="H62" s="348">
        <v>406</v>
      </c>
    </row>
    <row r="63" spans="2:8" ht="52.5" customHeight="1" thickBot="1" x14ac:dyDescent="0.25">
      <c r="B63" s="123"/>
      <c r="C63" s="1194" t="s">
        <v>49</v>
      </c>
      <c r="D63" s="1194"/>
      <c r="E63" s="1195"/>
      <c r="F63" s="349">
        <v>17054</v>
      </c>
      <c r="G63" s="349">
        <v>16829</v>
      </c>
      <c r="H63" s="350">
        <v>16525</v>
      </c>
    </row>
    <row r="64" spans="2:8" ht="13.2" x14ac:dyDescent="0.2"/>
  </sheetData>
  <sheetProtection algorithmName="SHA-512" hashValue="LLyTDkEHn5z71r468uEauP/rxgUsNMx32wDoz4An3SuZbFQS2SU/sWvuReXx/hWz/lBQjhyDrsNtqtFwRWDyZw==" saltValue="SUsKn41EsfdwkbUUnbzsj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523</v>
      </c>
      <c r="G2" s="137"/>
      <c r="H2" s="138"/>
    </row>
    <row r="3" spans="1:8" x14ac:dyDescent="0.2">
      <c r="A3" s="134" t="s">
        <v>516</v>
      </c>
      <c r="B3" s="139"/>
      <c r="C3" s="140"/>
      <c r="D3" s="141">
        <v>70912</v>
      </c>
      <c r="E3" s="142"/>
      <c r="F3" s="143">
        <v>84962</v>
      </c>
      <c r="G3" s="144"/>
      <c r="H3" s="145"/>
    </row>
    <row r="4" spans="1:8" x14ac:dyDescent="0.2">
      <c r="A4" s="146"/>
      <c r="B4" s="147"/>
      <c r="C4" s="148"/>
      <c r="D4" s="149">
        <v>51095</v>
      </c>
      <c r="E4" s="150"/>
      <c r="F4" s="151">
        <v>42793</v>
      </c>
      <c r="G4" s="152"/>
      <c r="H4" s="153"/>
    </row>
    <row r="5" spans="1:8" x14ac:dyDescent="0.2">
      <c r="A5" s="134" t="s">
        <v>518</v>
      </c>
      <c r="B5" s="139"/>
      <c r="C5" s="140"/>
      <c r="D5" s="141">
        <v>126560</v>
      </c>
      <c r="E5" s="142"/>
      <c r="F5" s="143">
        <v>71279</v>
      </c>
      <c r="G5" s="144"/>
      <c r="H5" s="145"/>
    </row>
    <row r="6" spans="1:8" x14ac:dyDescent="0.2">
      <c r="A6" s="146"/>
      <c r="B6" s="147"/>
      <c r="C6" s="148"/>
      <c r="D6" s="149">
        <v>80590</v>
      </c>
      <c r="E6" s="150"/>
      <c r="F6" s="151">
        <v>36731</v>
      </c>
      <c r="G6" s="152"/>
      <c r="H6" s="153"/>
    </row>
    <row r="7" spans="1:8" x14ac:dyDescent="0.2">
      <c r="A7" s="134" t="s">
        <v>519</v>
      </c>
      <c r="B7" s="139"/>
      <c r="C7" s="140"/>
      <c r="D7" s="141">
        <v>147070</v>
      </c>
      <c r="E7" s="142"/>
      <c r="F7" s="143">
        <v>74994</v>
      </c>
      <c r="G7" s="144"/>
      <c r="H7" s="145"/>
    </row>
    <row r="8" spans="1:8" x14ac:dyDescent="0.2">
      <c r="A8" s="146"/>
      <c r="B8" s="147"/>
      <c r="C8" s="148"/>
      <c r="D8" s="149">
        <v>51180</v>
      </c>
      <c r="E8" s="150"/>
      <c r="F8" s="151">
        <v>36188</v>
      </c>
      <c r="G8" s="152"/>
      <c r="H8" s="153"/>
    </row>
    <row r="9" spans="1:8" x14ac:dyDescent="0.2">
      <c r="A9" s="134" t="s">
        <v>520</v>
      </c>
      <c r="B9" s="139"/>
      <c r="C9" s="140"/>
      <c r="D9" s="141">
        <v>76936</v>
      </c>
      <c r="E9" s="142"/>
      <c r="F9" s="143">
        <v>71849</v>
      </c>
      <c r="G9" s="144"/>
      <c r="H9" s="145"/>
    </row>
    <row r="10" spans="1:8" x14ac:dyDescent="0.2">
      <c r="A10" s="146"/>
      <c r="B10" s="147"/>
      <c r="C10" s="148"/>
      <c r="D10" s="149">
        <v>38654</v>
      </c>
      <c r="E10" s="150"/>
      <c r="F10" s="151">
        <v>36144</v>
      </c>
      <c r="G10" s="152"/>
      <c r="H10" s="153"/>
    </row>
    <row r="11" spans="1:8" x14ac:dyDescent="0.2">
      <c r="A11" s="134" t="s">
        <v>521</v>
      </c>
      <c r="B11" s="139"/>
      <c r="C11" s="140"/>
      <c r="D11" s="141">
        <v>87843</v>
      </c>
      <c r="E11" s="142"/>
      <c r="F11" s="143">
        <v>82962</v>
      </c>
      <c r="G11" s="144"/>
      <c r="H11" s="145"/>
    </row>
    <row r="12" spans="1:8" x14ac:dyDescent="0.2">
      <c r="A12" s="146"/>
      <c r="B12" s="147"/>
      <c r="C12" s="154"/>
      <c r="D12" s="149">
        <v>26438</v>
      </c>
      <c r="E12" s="150"/>
      <c r="F12" s="151">
        <v>42835</v>
      </c>
      <c r="G12" s="152"/>
      <c r="H12" s="153"/>
    </row>
    <row r="13" spans="1:8" x14ac:dyDescent="0.2">
      <c r="A13" s="134"/>
      <c r="B13" s="139"/>
      <c r="C13" s="140"/>
      <c r="D13" s="141">
        <v>101864</v>
      </c>
      <c r="E13" s="142"/>
      <c r="F13" s="143">
        <v>77209</v>
      </c>
      <c r="G13" s="155"/>
      <c r="H13" s="145"/>
    </row>
    <row r="14" spans="1:8" x14ac:dyDescent="0.2">
      <c r="A14" s="146"/>
      <c r="B14" s="147"/>
      <c r="C14" s="148"/>
      <c r="D14" s="149">
        <v>49591</v>
      </c>
      <c r="E14" s="150"/>
      <c r="F14" s="151">
        <v>38938</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3.09</v>
      </c>
      <c r="C19" s="156">
        <f>ROUND(VALUE(SUBSTITUTE(実質収支比率等に係る経年分析!G$48,"▲","-")),2)</f>
        <v>7.33</v>
      </c>
      <c r="D19" s="156">
        <f>ROUND(VALUE(SUBSTITUTE(実質収支比率等に係る経年分析!H$48,"▲","-")),2)</f>
        <v>3.27</v>
      </c>
      <c r="E19" s="156">
        <f>ROUND(VALUE(SUBSTITUTE(実質収支比率等に係る経年分析!I$48,"▲","-")),2)</f>
        <v>2.92</v>
      </c>
      <c r="F19" s="156">
        <f>ROUND(VALUE(SUBSTITUTE(実質収支比率等に係る経年分析!J$48,"▲","-")),2)</f>
        <v>2.13</v>
      </c>
    </row>
    <row r="20" spans="1:11" x14ac:dyDescent="0.2">
      <c r="A20" s="156" t="s">
        <v>53</v>
      </c>
      <c r="B20" s="156">
        <f>ROUND(VALUE(SUBSTITUTE(実質収支比率等に係る経年分析!F$47,"▲","-")),2)</f>
        <v>16.91</v>
      </c>
      <c r="C20" s="156">
        <f>ROUND(VALUE(SUBSTITUTE(実質収支比率等に係る経年分析!G$47,"▲","-")),2)</f>
        <v>18.27</v>
      </c>
      <c r="D20" s="156">
        <f>ROUND(VALUE(SUBSTITUTE(実質収支比率等に係る経年分析!H$47,"▲","-")),2)</f>
        <v>20.75</v>
      </c>
      <c r="E20" s="156">
        <f>ROUND(VALUE(SUBSTITUTE(実質収支比率等に係る経年分析!I$47,"▲","-")),2)</f>
        <v>21.54</v>
      </c>
      <c r="F20" s="156">
        <f>ROUND(VALUE(SUBSTITUTE(実質収支比率等に係る経年分析!J$47,"▲","-")),2)</f>
        <v>21.04</v>
      </c>
    </row>
    <row r="21" spans="1:11" x14ac:dyDescent="0.2">
      <c r="A21" s="156" t="s">
        <v>54</v>
      </c>
      <c r="B21" s="156">
        <f>IF(ISNUMBER(VALUE(SUBSTITUTE(実質収支比率等に係る経年分析!F$49,"▲","-"))),ROUND(VALUE(SUBSTITUTE(実質収支比率等に係る経年分析!F$49,"▲","-")),2),NA())</f>
        <v>-4.9000000000000004</v>
      </c>
      <c r="C21" s="156">
        <f>IF(ISNUMBER(VALUE(SUBSTITUTE(実質収支比率等に係る経年分析!G$49,"▲","-"))),ROUND(VALUE(SUBSTITUTE(実質収支比率等に係る経年分析!G$49,"▲","-")),2),NA())</f>
        <v>4.32</v>
      </c>
      <c r="D21" s="156">
        <f>IF(ISNUMBER(VALUE(SUBSTITUTE(実質収支比率等に係る経年分析!H$49,"▲","-"))),ROUND(VALUE(SUBSTITUTE(実質収支比率等に係る経年分析!H$49,"▲","-")),2),NA())</f>
        <v>-5.64</v>
      </c>
      <c r="E21" s="156">
        <f>IF(ISNUMBER(VALUE(SUBSTITUTE(実質収支比率等に係る経年分析!I$49,"▲","-"))),ROUND(VALUE(SUBSTITUTE(実質収支比率等に係る経年分析!I$49,"▲","-")),2),NA())</f>
        <v>-1.04</v>
      </c>
      <c r="F21" s="156">
        <f>IF(ISNUMBER(VALUE(SUBSTITUTE(実質収支比率等に係る経年分析!J$49,"▲","-"))),ROUND(VALUE(SUBSTITUTE(実質収支比率等に係る経年分析!J$49,"▲","-")),2),NA())</f>
        <v>-2.14</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0.12</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0.17</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0.2</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2">
      <c r="A31" s="157" t="str">
        <f>IF(連結実質赤字比率に係る赤字・黒字の構成分析!C$39="",NA(),連結実質赤字比率に係る赤字・黒字の構成分析!C$39)</f>
        <v>田川市等三線沿線地域交通体系整備事業基金特別会計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0.21</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0.17</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v>
      </c>
    </row>
    <row r="32" spans="1:11" x14ac:dyDescent="0.2">
      <c r="A32" s="157" t="str">
        <f>IF(連結実質赤字比率に係る赤字・黒字の構成分析!C$38="",NA(),連結実質赤字比率に係る赤字・黒字の構成分析!C$38)</f>
        <v>国民健康保険特別会計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2.62</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2.13</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0.96</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7.0000000000000007E-2</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0.08</v>
      </c>
    </row>
    <row r="33" spans="1:16" x14ac:dyDescent="0.2">
      <c r="A33" s="157" t="str">
        <f>IF(連結実質赤字比率に係る赤字・黒字の構成分析!C$37="",NA(),連結実質赤字比率に係る赤字・黒字の構成分析!C$37)</f>
        <v>後期高齢者医療特別会計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0.09</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0.08</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0.08</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0.1</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0.1</v>
      </c>
    </row>
    <row r="34" spans="1:16" x14ac:dyDescent="0.2">
      <c r="A34" s="157" t="str">
        <f>IF(連結実質赤字比率に係る赤字・黒字の構成分析!C$36="",NA(),連結実質赤字比率に係る赤字・黒字の構成分析!C$36)</f>
        <v>急患医療特別会計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0.05</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0</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0</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0.24</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0.16</v>
      </c>
    </row>
    <row r="35" spans="1:16" x14ac:dyDescent="0.2">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2.69</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7.15</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2.89</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2.67</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1.97</v>
      </c>
    </row>
    <row r="36" spans="1:16" x14ac:dyDescent="0.2">
      <c r="A36" s="157" t="str">
        <f>IF(連結実質赤字比率に係る赤字・黒字の構成分析!C$34="",NA(),連結実質赤字比率に係る赤字・黒字の構成分析!C$34)</f>
        <v>病院事業会計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9.19</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13.73</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16.23</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13</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8.25</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2312</v>
      </c>
      <c r="E42" s="158"/>
      <c r="F42" s="158"/>
      <c r="G42" s="158">
        <f>'実質公債費比率（分子）の構造'!L$52</f>
        <v>2285</v>
      </c>
      <c r="H42" s="158"/>
      <c r="I42" s="158"/>
      <c r="J42" s="158">
        <f>'実質公債費比率（分子）の構造'!M$52</f>
        <v>2322</v>
      </c>
      <c r="K42" s="158"/>
      <c r="L42" s="158"/>
      <c r="M42" s="158">
        <f>'実質公債費比率（分子）の構造'!N$52</f>
        <v>2338</v>
      </c>
      <c r="N42" s="158"/>
      <c r="O42" s="158"/>
      <c r="P42" s="158">
        <f>'実質公債費比率（分子）の構造'!O$52</f>
        <v>2429</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42</v>
      </c>
      <c r="C44" s="158"/>
      <c r="D44" s="158"/>
      <c r="E44" s="158">
        <f>'実質公債費比率（分子）の構造'!L$50</f>
        <v>42</v>
      </c>
      <c r="F44" s="158"/>
      <c r="G44" s="158"/>
      <c r="H44" s="158">
        <f>'実質公債費比率（分子）の構造'!M$50</f>
        <v>41</v>
      </c>
      <c r="I44" s="158"/>
      <c r="J44" s="158"/>
      <c r="K44" s="158" t="str">
        <f>'実質公債費比率（分子）の構造'!N$50</f>
        <v>-</v>
      </c>
      <c r="L44" s="158"/>
      <c r="M44" s="158"/>
      <c r="N44" s="158" t="str">
        <f>'実質公債費比率（分子）の構造'!O$50</f>
        <v>-</v>
      </c>
      <c r="O44" s="158"/>
      <c r="P44" s="158"/>
    </row>
    <row r="45" spans="1:16" x14ac:dyDescent="0.2">
      <c r="A45" s="158" t="s">
        <v>63</v>
      </c>
      <c r="B45" s="158">
        <f>'実質公債費比率（分子）の構造'!K$49</f>
        <v>186</v>
      </c>
      <c r="C45" s="158"/>
      <c r="D45" s="158"/>
      <c r="E45" s="158">
        <f>'実質公債費比率（分子）の構造'!L$49</f>
        <v>184</v>
      </c>
      <c r="F45" s="158"/>
      <c r="G45" s="158"/>
      <c r="H45" s="158">
        <f>'実質公債費比率（分子）の構造'!M$49</f>
        <v>202</v>
      </c>
      <c r="I45" s="158"/>
      <c r="J45" s="158"/>
      <c r="K45" s="158">
        <f>'実質公債費比率（分子）の構造'!N$49</f>
        <v>103</v>
      </c>
      <c r="L45" s="158"/>
      <c r="M45" s="158"/>
      <c r="N45" s="158">
        <f>'実質公債費比率（分子）の構造'!O$49</f>
        <v>51</v>
      </c>
      <c r="O45" s="158"/>
      <c r="P45" s="158"/>
    </row>
    <row r="46" spans="1:16" x14ac:dyDescent="0.2">
      <c r="A46" s="158" t="s">
        <v>64</v>
      </c>
      <c r="B46" s="158">
        <f>'実質公債費比率（分子）の構造'!K$48</f>
        <v>501</v>
      </c>
      <c r="C46" s="158"/>
      <c r="D46" s="158"/>
      <c r="E46" s="158">
        <f>'実質公債費比率（分子）の構造'!L$48</f>
        <v>520</v>
      </c>
      <c r="F46" s="158"/>
      <c r="G46" s="158"/>
      <c r="H46" s="158">
        <f>'実質公債費比率（分子）の構造'!M$48</f>
        <v>525</v>
      </c>
      <c r="I46" s="158"/>
      <c r="J46" s="158"/>
      <c r="K46" s="158">
        <f>'実質公債費比率（分子）の構造'!N$48</f>
        <v>536</v>
      </c>
      <c r="L46" s="158"/>
      <c r="M46" s="158"/>
      <c r="N46" s="158">
        <f>'実質公債費比率（分子）の構造'!O$48</f>
        <v>597</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2508</v>
      </c>
      <c r="C49" s="158"/>
      <c r="D49" s="158"/>
      <c r="E49" s="158">
        <f>'実質公債費比率（分子）の構造'!L$45</f>
        <v>2457</v>
      </c>
      <c r="F49" s="158"/>
      <c r="G49" s="158"/>
      <c r="H49" s="158">
        <f>'実質公債費比率（分子）の構造'!M$45</f>
        <v>2651</v>
      </c>
      <c r="I49" s="158"/>
      <c r="J49" s="158"/>
      <c r="K49" s="158">
        <f>'実質公債費比率（分子）の構造'!N$45</f>
        <v>2699</v>
      </c>
      <c r="L49" s="158"/>
      <c r="M49" s="158"/>
      <c r="N49" s="158">
        <f>'実質公債費比率（分子）の構造'!O$45</f>
        <v>2689</v>
      </c>
      <c r="O49" s="158"/>
      <c r="P49" s="158"/>
    </row>
    <row r="50" spans="1:16" x14ac:dyDescent="0.2">
      <c r="A50" s="158" t="s">
        <v>67</v>
      </c>
      <c r="B50" s="158" t="e">
        <f>NA()</f>
        <v>#N/A</v>
      </c>
      <c r="C50" s="158">
        <f>IF(ISNUMBER('実質公債費比率（分子）の構造'!K$53),'実質公債費比率（分子）の構造'!K$53,NA())</f>
        <v>925</v>
      </c>
      <c r="D50" s="158" t="e">
        <f>NA()</f>
        <v>#N/A</v>
      </c>
      <c r="E50" s="158" t="e">
        <f>NA()</f>
        <v>#N/A</v>
      </c>
      <c r="F50" s="158">
        <f>IF(ISNUMBER('実質公債費比率（分子）の構造'!L$53),'実質公債費比率（分子）の構造'!L$53,NA())</f>
        <v>918</v>
      </c>
      <c r="G50" s="158" t="e">
        <f>NA()</f>
        <v>#N/A</v>
      </c>
      <c r="H50" s="158" t="e">
        <f>NA()</f>
        <v>#N/A</v>
      </c>
      <c r="I50" s="158">
        <f>IF(ISNUMBER('実質公債費比率（分子）の構造'!M$53),'実質公債費比率（分子）の構造'!M$53,NA())</f>
        <v>1097</v>
      </c>
      <c r="J50" s="158" t="e">
        <f>NA()</f>
        <v>#N/A</v>
      </c>
      <c r="K50" s="158" t="e">
        <f>NA()</f>
        <v>#N/A</v>
      </c>
      <c r="L50" s="158">
        <f>IF(ISNUMBER('実質公債費比率（分子）の構造'!N$53),'実質公債費比率（分子）の構造'!N$53,NA())</f>
        <v>1000</v>
      </c>
      <c r="M50" s="158" t="e">
        <f>NA()</f>
        <v>#N/A</v>
      </c>
      <c r="N50" s="158" t="e">
        <f>NA()</f>
        <v>#N/A</v>
      </c>
      <c r="O50" s="158">
        <f>IF(ISNUMBER('実質公債費比率（分子）の構造'!O$53),'実質公債費比率（分子）の構造'!O$53,NA())</f>
        <v>908</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17594</v>
      </c>
      <c r="E56" s="157"/>
      <c r="F56" s="157"/>
      <c r="G56" s="157">
        <f>'将来負担比率（分子）の構造'!J$52</f>
        <v>20835</v>
      </c>
      <c r="H56" s="157"/>
      <c r="I56" s="157"/>
      <c r="J56" s="157">
        <f>'将来負担比率（分子）の構造'!K$52</f>
        <v>22230</v>
      </c>
      <c r="K56" s="157"/>
      <c r="L56" s="157"/>
      <c r="M56" s="157">
        <f>'将来負担比率（分子）の構造'!L$52</f>
        <v>22189</v>
      </c>
      <c r="N56" s="157"/>
      <c r="O56" s="157"/>
      <c r="P56" s="157">
        <f>'将来負担比率（分子）の構造'!M$52</f>
        <v>22598</v>
      </c>
    </row>
    <row r="57" spans="1:16" x14ac:dyDescent="0.2">
      <c r="A57" s="157" t="s">
        <v>42</v>
      </c>
      <c r="B57" s="157"/>
      <c r="C57" s="157"/>
      <c r="D57" s="157">
        <f>'将来負担比率（分子）の構造'!I$51</f>
        <v>3520</v>
      </c>
      <c r="E57" s="157"/>
      <c r="F57" s="157"/>
      <c r="G57" s="157">
        <f>'将来負担比率（分子）の構造'!J$51</f>
        <v>3051</v>
      </c>
      <c r="H57" s="157"/>
      <c r="I57" s="157"/>
      <c r="J57" s="157">
        <f>'将来負担比率（分子）の構造'!K$51</f>
        <v>2653</v>
      </c>
      <c r="K57" s="157"/>
      <c r="L57" s="157"/>
      <c r="M57" s="157">
        <f>'将来負担比率（分子）の構造'!L$51</f>
        <v>2918</v>
      </c>
      <c r="N57" s="157"/>
      <c r="O57" s="157"/>
      <c r="P57" s="157">
        <f>'将来負担比率（分子）の構造'!M$51</f>
        <v>3080</v>
      </c>
    </row>
    <row r="58" spans="1:16" x14ac:dyDescent="0.2">
      <c r="A58" s="157" t="s">
        <v>41</v>
      </c>
      <c r="B58" s="157"/>
      <c r="C58" s="157"/>
      <c r="D58" s="157">
        <f>'将来負担比率（分子）の構造'!I$50</f>
        <v>16406</v>
      </c>
      <c r="E58" s="157"/>
      <c r="F58" s="157"/>
      <c r="G58" s="157">
        <f>'将来負担比率（分子）の構造'!J$50</f>
        <v>16727</v>
      </c>
      <c r="H58" s="157"/>
      <c r="I58" s="157"/>
      <c r="J58" s="157">
        <f>'将来負担比率（分子）の構造'!K$50</f>
        <v>17459</v>
      </c>
      <c r="K58" s="157"/>
      <c r="L58" s="157"/>
      <c r="M58" s="157">
        <f>'将来負担比率（分子）の構造'!L$50</f>
        <v>17250</v>
      </c>
      <c r="N58" s="157"/>
      <c r="O58" s="157"/>
      <c r="P58" s="157">
        <f>'将来負担比率（分子）の構造'!M$50</f>
        <v>16736</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3041</v>
      </c>
      <c r="C62" s="157"/>
      <c r="D62" s="157"/>
      <c r="E62" s="157">
        <f>'将来負担比率（分子）の構造'!J$45</f>
        <v>3099</v>
      </c>
      <c r="F62" s="157"/>
      <c r="G62" s="157"/>
      <c r="H62" s="157">
        <f>'将来負担比率（分子）の構造'!K$45</f>
        <v>3143</v>
      </c>
      <c r="I62" s="157"/>
      <c r="J62" s="157"/>
      <c r="K62" s="157">
        <f>'将来負担比率（分子）の構造'!L$45</f>
        <v>3348</v>
      </c>
      <c r="L62" s="157"/>
      <c r="M62" s="157"/>
      <c r="N62" s="157">
        <f>'将来負担比率（分子）の構造'!M$45</f>
        <v>3302</v>
      </c>
      <c r="O62" s="157"/>
      <c r="P62" s="157"/>
    </row>
    <row r="63" spans="1:16" x14ac:dyDescent="0.2">
      <c r="A63" s="157" t="s">
        <v>34</v>
      </c>
      <c r="B63" s="157">
        <f>'将来負担比率（分子）の構造'!I$44</f>
        <v>869</v>
      </c>
      <c r="C63" s="157"/>
      <c r="D63" s="157"/>
      <c r="E63" s="157">
        <f>'将来負担比率（分子）の構造'!J$44</f>
        <v>670</v>
      </c>
      <c r="F63" s="157"/>
      <c r="G63" s="157"/>
      <c r="H63" s="157">
        <f>'将来負担比率（分子）の構造'!K$44</f>
        <v>480</v>
      </c>
      <c r="I63" s="157"/>
      <c r="J63" s="157"/>
      <c r="K63" s="157">
        <f>'将来負担比率（分子）の構造'!L$44</f>
        <v>416</v>
      </c>
      <c r="L63" s="157"/>
      <c r="M63" s="157"/>
      <c r="N63" s="157">
        <f>'将来負担比率（分子）の構造'!M$44</f>
        <v>493</v>
      </c>
      <c r="O63" s="157"/>
      <c r="P63" s="157"/>
    </row>
    <row r="64" spans="1:16" x14ac:dyDescent="0.2">
      <c r="A64" s="157" t="s">
        <v>33</v>
      </c>
      <c r="B64" s="157">
        <f>'将来負担比率（分子）の構造'!I$43</f>
        <v>3202</v>
      </c>
      <c r="C64" s="157"/>
      <c r="D64" s="157"/>
      <c r="E64" s="157">
        <f>'将来負担比率（分子）の構造'!J$43</f>
        <v>2839</v>
      </c>
      <c r="F64" s="157"/>
      <c r="G64" s="157"/>
      <c r="H64" s="157">
        <f>'将来負担比率（分子）の構造'!K$43</f>
        <v>2912</v>
      </c>
      <c r="I64" s="157"/>
      <c r="J64" s="157"/>
      <c r="K64" s="157">
        <f>'将来負担比率（分子）の構造'!L$43</f>
        <v>2636</v>
      </c>
      <c r="L64" s="157"/>
      <c r="M64" s="157"/>
      <c r="N64" s="157">
        <f>'将来負担比率（分子）の構造'!M$43</f>
        <v>2136</v>
      </c>
      <c r="O64" s="157"/>
      <c r="P64" s="157"/>
    </row>
    <row r="65" spans="1:16" x14ac:dyDescent="0.2">
      <c r="A65" s="157" t="s">
        <v>32</v>
      </c>
      <c r="B65" s="157">
        <f>'将来負担比率（分子）の構造'!I$42</f>
        <v>205</v>
      </c>
      <c r="C65" s="157"/>
      <c r="D65" s="157"/>
      <c r="E65" s="157">
        <f>'将来負担比率（分子）の構造'!J$42</f>
        <v>163</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2">
      <c r="A66" s="157" t="s">
        <v>31</v>
      </c>
      <c r="B66" s="157">
        <f>'将来負担比率（分子）の構造'!I$41</f>
        <v>25854</v>
      </c>
      <c r="C66" s="157"/>
      <c r="D66" s="157"/>
      <c r="E66" s="157">
        <f>'将来負担比率（分子）の構造'!J$41</f>
        <v>28696</v>
      </c>
      <c r="F66" s="157"/>
      <c r="G66" s="157"/>
      <c r="H66" s="157">
        <f>'将来負担比率（分子）の構造'!K$41</f>
        <v>30376</v>
      </c>
      <c r="I66" s="157"/>
      <c r="J66" s="157"/>
      <c r="K66" s="157">
        <f>'将来負担比率（分子）の構造'!L$41</f>
        <v>30919</v>
      </c>
      <c r="L66" s="157"/>
      <c r="M66" s="157"/>
      <c r="N66" s="157">
        <f>'将来負担比率（分子）の構造'!M$41</f>
        <v>31635</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2784</v>
      </c>
      <c r="C72" s="161">
        <f>基金残高に係る経年分析!G55</f>
        <v>2934</v>
      </c>
      <c r="D72" s="161">
        <f>基金残高に係る経年分析!H55</f>
        <v>2935</v>
      </c>
    </row>
    <row r="73" spans="1:16" x14ac:dyDescent="0.2">
      <c r="A73" s="160" t="s">
        <v>74</v>
      </c>
      <c r="B73" s="161">
        <f>基金残高に係る経年分析!F56</f>
        <v>784</v>
      </c>
      <c r="C73" s="161">
        <f>基金残高に係る経年分析!G56</f>
        <v>835</v>
      </c>
      <c r="D73" s="161">
        <f>基金残高に係る経年分析!H56</f>
        <v>876</v>
      </c>
    </row>
    <row r="74" spans="1:16" x14ac:dyDescent="0.2">
      <c r="A74" s="160" t="s">
        <v>75</v>
      </c>
      <c r="B74" s="161">
        <f>基金残高に係る経年分析!F57</f>
        <v>13485</v>
      </c>
      <c r="C74" s="161">
        <f>基金残高に係る経年分析!G57</f>
        <v>13060</v>
      </c>
      <c r="D74" s="161">
        <f>基金残高に係る経年分析!H57</f>
        <v>12714</v>
      </c>
    </row>
  </sheetData>
  <sheetProtection algorithmName="SHA-512" hashValue="a+cMk7w6ERjUQlfBeihoVC4ykMe7OUZupClqh6K+orWFeI6NTR07f5Y10UG81nJa7rZTrHUB/8xnqu4cKcKXgA==" saltValue="TJ3HFejKJY5XSKAzDszsKQ=="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215</v>
      </c>
      <c r="C5" s="597"/>
      <c r="D5" s="597"/>
      <c r="E5" s="597"/>
      <c r="F5" s="597"/>
      <c r="G5" s="597"/>
      <c r="H5" s="597"/>
      <c r="I5" s="597"/>
      <c r="J5" s="597"/>
      <c r="K5" s="597"/>
      <c r="L5" s="597"/>
      <c r="M5" s="597"/>
      <c r="N5" s="597"/>
      <c r="O5" s="597"/>
      <c r="P5" s="597"/>
      <c r="Q5" s="598"/>
      <c r="R5" s="599">
        <v>5163796</v>
      </c>
      <c r="S5" s="600"/>
      <c r="T5" s="600"/>
      <c r="U5" s="600"/>
      <c r="V5" s="600"/>
      <c r="W5" s="600"/>
      <c r="X5" s="600"/>
      <c r="Y5" s="601"/>
      <c r="Z5" s="602">
        <v>14.2</v>
      </c>
      <c r="AA5" s="602"/>
      <c r="AB5" s="602"/>
      <c r="AC5" s="602"/>
      <c r="AD5" s="603">
        <v>5163796</v>
      </c>
      <c r="AE5" s="603"/>
      <c r="AF5" s="603"/>
      <c r="AG5" s="603"/>
      <c r="AH5" s="603"/>
      <c r="AI5" s="603"/>
      <c r="AJ5" s="603"/>
      <c r="AK5" s="603"/>
      <c r="AL5" s="604">
        <v>36</v>
      </c>
      <c r="AM5" s="605"/>
      <c r="AN5" s="605"/>
      <c r="AO5" s="606"/>
      <c r="AP5" s="596" t="s">
        <v>216</v>
      </c>
      <c r="AQ5" s="597"/>
      <c r="AR5" s="597"/>
      <c r="AS5" s="597"/>
      <c r="AT5" s="597"/>
      <c r="AU5" s="597"/>
      <c r="AV5" s="597"/>
      <c r="AW5" s="597"/>
      <c r="AX5" s="597"/>
      <c r="AY5" s="597"/>
      <c r="AZ5" s="597"/>
      <c r="BA5" s="597"/>
      <c r="BB5" s="597"/>
      <c r="BC5" s="597"/>
      <c r="BD5" s="597"/>
      <c r="BE5" s="597"/>
      <c r="BF5" s="598"/>
      <c r="BG5" s="610">
        <v>5163796</v>
      </c>
      <c r="BH5" s="611"/>
      <c r="BI5" s="611"/>
      <c r="BJ5" s="611"/>
      <c r="BK5" s="611"/>
      <c r="BL5" s="611"/>
      <c r="BM5" s="611"/>
      <c r="BN5" s="612"/>
      <c r="BO5" s="613">
        <v>100</v>
      </c>
      <c r="BP5" s="613"/>
      <c r="BQ5" s="613"/>
      <c r="BR5" s="613"/>
      <c r="BS5" s="614">
        <v>220187</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2">
      <c r="B6" s="607" t="s">
        <v>220</v>
      </c>
      <c r="C6" s="608"/>
      <c r="D6" s="608"/>
      <c r="E6" s="608"/>
      <c r="F6" s="608"/>
      <c r="G6" s="608"/>
      <c r="H6" s="608"/>
      <c r="I6" s="608"/>
      <c r="J6" s="608"/>
      <c r="K6" s="608"/>
      <c r="L6" s="608"/>
      <c r="M6" s="608"/>
      <c r="N6" s="608"/>
      <c r="O6" s="608"/>
      <c r="P6" s="608"/>
      <c r="Q6" s="609"/>
      <c r="R6" s="610">
        <v>158035</v>
      </c>
      <c r="S6" s="611"/>
      <c r="T6" s="611"/>
      <c r="U6" s="611"/>
      <c r="V6" s="611"/>
      <c r="W6" s="611"/>
      <c r="X6" s="611"/>
      <c r="Y6" s="612"/>
      <c r="Z6" s="613">
        <v>0.4</v>
      </c>
      <c r="AA6" s="613"/>
      <c r="AB6" s="613"/>
      <c r="AC6" s="613"/>
      <c r="AD6" s="614">
        <v>158035</v>
      </c>
      <c r="AE6" s="614"/>
      <c r="AF6" s="614"/>
      <c r="AG6" s="614"/>
      <c r="AH6" s="614"/>
      <c r="AI6" s="614"/>
      <c r="AJ6" s="614"/>
      <c r="AK6" s="614"/>
      <c r="AL6" s="615">
        <v>1.1000000000000001</v>
      </c>
      <c r="AM6" s="616"/>
      <c r="AN6" s="616"/>
      <c r="AO6" s="617"/>
      <c r="AP6" s="607" t="s">
        <v>221</v>
      </c>
      <c r="AQ6" s="608"/>
      <c r="AR6" s="608"/>
      <c r="AS6" s="608"/>
      <c r="AT6" s="608"/>
      <c r="AU6" s="608"/>
      <c r="AV6" s="608"/>
      <c r="AW6" s="608"/>
      <c r="AX6" s="608"/>
      <c r="AY6" s="608"/>
      <c r="AZ6" s="608"/>
      <c r="BA6" s="608"/>
      <c r="BB6" s="608"/>
      <c r="BC6" s="608"/>
      <c r="BD6" s="608"/>
      <c r="BE6" s="608"/>
      <c r="BF6" s="609"/>
      <c r="BG6" s="610">
        <v>5163796</v>
      </c>
      <c r="BH6" s="611"/>
      <c r="BI6" s="611"/>
      <c r="BJ6" s="611"/>
      <c r="BK6" s="611"/>
      <c r="BL6" s="611"/>
      <c r="BM6" s="611"/>
      <c r="BN6" s="612"/>
      <c r="BO6" s="613">
        <v>100</v>
      </c>
      <c r="BP6" s="613"/>
      <c r="BQ6" s="613"/>
      <c r="BR6" s="613"/>
      <c r="BS6" s="614">
        <v>220187</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205719</v>
      </c>
      <c r="CS6" s="611"/>
      <c r="CT6" s="611"/>
      <c r="CU6" s="611"/>
      <c r="CV6" s="611"/>
      <c r="CW6" s="611"/>
      <c r="CX6" s="611"/>
      <c r="CY6" s="612"/>
      <c r="CZ6" s="604">
        <v>0.6</v>
      </c>
      <c r="DA6" s="605"/>
      <c r="DB6" s="605"/>
      <c r="DC6" s="621"/>
      <c r="DD6" s="619" t="s">
        <v>122</v>
      </c>
      <c r="DE6" s="611"/>
      <c r="DF6" s="611"/>
      <c r="DG6" s="611"/>
      <c r="DH6" s="611"/>
      <c r="DI6" s="611"/>
      <c r="DJ6" s="611"/>
      <c r="DK6" s="611"/>
      <c r="DL6" s="611"/>
      <c r="DM6" s="611"/>
      <c r="DN6" s="611"/>
      <c r="DO6" s="611"/>
      <c r="DP6" s="612"/>
      <c r="DQ6" s="619">
        <v>205719</v>
      </c>
      <c r="DR6" s="611"/>
      <c r="DS6" s="611"/>
      <c r="DT6" s="611"/>
      <c r="DU6" s="611"/>
      <c r="DV6" s="611"/>
      <c r="DW6" s="611"/>
      <c r="DX6" s="611"/>
      <c r="DY6" s="611"/>
      <c r="DZ6" s="611"/>
      <c r="EA6" s="611"/>
      <c r="EB6" s="611"/>
      <c r="EC6" s="620"/>
    </row>
    <row r="7" spans="2:143" ht="11.25" customHeight="1" x14ac:dyDescent="0.2">
      <c r="B7" s="607" t="s">
        <v>223</v>
      </c>
      <c r="C7" s="608"/>
      <c r="D7" s="608"/>
      <c r="E7" s="608"/>
      <c r="F7" s="608"/>
      <c r="G7" s="608"/>
      <c r="H7" s="608"/>
      <c r="I7" s="608"/>
      <c r="J7" s="608"/>
      <c r="K7" s="608"/>
      <c r="L7" s="608"/>
      <c r="M7" s="608"/>
      <c r="N7" s="608"/>
      <c r="O7" s="608"/>
      <c r="P7" s="608"/>
      <c r="Q7" s="609"/>
      <c r="R7" s="610">
        <v>1658</v>
      </c>
      <c r="S7" s="611"/>
      <c r="T7" s="611"/>
      <c r="U7" s="611"/>
      <c r="V7" s="611"/>
      <c r="W7" s="611"/>
      <c r="X7" s="611"/>
      <c r="Y7" s="612"/>
      <c r="Z7" s="613">
        <v>0</v>
      </c>
      <c r="AA7" s="613"/>
      <c r="AB7" s="613"/>
      <c r="AC7" s="613"/>
      <c r="AD7" s="614">
        <v>1658</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1948981</v>
      </c>
      <c r="BH7" s="611"/>
      <c r="BI7" s="611"/>
      <c r="BJ7" s="611"/>
      <c r="BK7" s="611"/>
      <c r="BL7" s="611"/>
      <c r="BM7" s="611"/>
      <c r="BN7" s="612"/>
      <c r="BO7" s="613">
        <v>37.700000000000003</v>
      </c>
      <c r="BP7" s="613"/>
      <c r="BQ7" s="613"/>
      <c r="BR7" s="613"/>
      <c r="BS7" s="614">
        <v>59317</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4166838</v>
      </c>
      <c r="CS7" s="611"/>
      <c r="CT7" s="611"/>
      <c r="CU7" s="611"/>
      <c r="CV7" s="611"/>
      <c r="CW7" s="611"/>
      <c r="CX7" s="611"/>
      <c r="CY7" s="612"/>
      <c r="CZ7" s="613">
        <v>11.7</v>
      </c>
      <c r="DA7" s="613"/>
      <c r="DB7" s="613"/>
      <c r="DC7" s="613"/>
      <c r="DD7" s="619">
        <v>45083</v>
      </c>
      <c r="DE7" s="611"/>
      <c r="DF7" s="611"/>
      <c r="DG7" s="611"/>
      <c r="DH7" s="611"/>
      <c r="DI7" s="611"/>
      <c r="DJ7" s="611"/>
      <c r="DK7" s="611"/>
      <c r="DL7" s="611"/>
      <c r="DM7" s="611"/>
      <c r="DN7" s="611"/>
      <c r="DO7" s="611"/>
      <c r="DP7" s="612"/>
      <c r="DQ7" s="619">
        <v>3377568</v>
      </c>
      <c r="DR7" s="611"/>
      <c r="DS7" s="611"/>
      <c r="DT7" s="611"/>
      <c r="DU7" s="611"/>
      <c r="DV7" s="611"/>
      <c r="DW7" s="611"/>
      <c r="DX7" s="611"/>
      <c r="DY7" s="611"/>
      <c r="DZ7" s="611"/>
      <c r="EA7" s="611"/>
      <c r="EB7" s="611"/>
      <c r="EC7" s="620"/>
    </row>
    <row r="8" spans="2:143" ht="11.25" customHeight="1" x14ac:dyDescent="0.2">
      <c r="B8" s="607" t="s">
        <v>226</v>
      </c>
      <c r="C8" s="608"/>
      <c r="D8" s="608"/>
      <c r="E8" s="608"/>
      <c r="F8" s="608"/>
      <c r="G8" s="608"/>
      <c r="H8" s="608"/>
      <c r="I8" s="608"/>
      <c r="J8" s="608"/>
      <c r="K8" s="608"/>
      <c r="L8" s="608"/>
      <c r="M8" s="608"/>
      <c r="N8" s="608"/>
      <c r="O8" s="608"/>
      <c r="P8" s="608"/>
      <c r="Q8" s="609"/>
      <c r="R8" s="610">
        <v>34128</v>
      </c>
      <c r="S8" s="611"/>
      <c r="T8" s="611"/>
      <c r="U8" s="611"/>
      <c r="V8" s="611"/>
      <c r="W8" s="611"/>
      <c r="X8" s="611"/>
      <c r="Y8" s="612"/>
      <c r="Z8" s="613">
        <v>0.1</v>
      </c>
      <c r="AA8" s="613"/>
      <c r="AB8" s="613"/>
      <c r="AC8" s="613"/>
      <c r="AD8" s="614">
        <v>34128</v>
      </c>
      <c r="AE8" s="614"/>
      <c r="AF8" s="614"/>
      <c r="AG8" s="614"/>
      <c r="AH8" s="614"/>
      <c r="AI8" s="614"/>
      <c r="AJ8" s="614"/>
      <c r="AK8" s="614"/>
      <c r="AL8" s="615">
        <v>0.2</v>
      </c>
      <c r="AM8" s="616"/>
      <c r="AN8" s="616"/>
      <c r="AO8" s="617"/>
      <c r="AP8" s="607" t="s">
        <v>227</v>
      </c>
      <c r="AQ8" s="608"/>
      <c r="AR8" s="608"/>
      <c r="AS8" s="608"/>
      <c r="AT8" s="608"/>
      <c r="AU8" s="608"/>
      <c r="AV8" s="608"/>
      <c r="AW8" s="608"/>
      <c r="AX8" s="608"/>
      <c r="AY8" s="608"/>
      <c r="AZ8" s="608"/>
      <c r="BA8" s="608"/>
      <c r="BB8" s="608"/>
      <c r="BC8" s="608"/>
      <c r="BD8" s="608"/>
      <c r="BE8" s="608"/>
      <c r="BF8" s="609"/>
      <c r="BG8" s="610">
        <v>61424</v>
      </c>
      <c r="BH8" s="611"/>
      <c r="BI8" s="611"/>
      <c r="BJ8" s="611"/>
      <c r="BK8" s="611"/>
      <c r="BL8" s="611"/>
      <c r="BM8" s="611"/>
      <c r="BN8" s="612"/>
      <c r="BO8" s="613">
        <v>1.2</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15933470</v>
      </c>
      <c r="CS8" s="611"/>
      <c r="CT8" s="611"/>
      <c r="CU8" s="611"/>
      <c r="CV8" s="611"/>
      <c r="CW8" s="611"/>
      <c r="CX8" s="611"/>
      <c r="CY8" s="612"/>
      <c r="CZ8" s="613">
        <v>44.7</v>
      </c>
      <c r="DA8" s="613"/>
      <c r="DB8" s="613"/>
      <c r="DC8" s="613"/>
      <c r="DD8" s="619">
        <v>247737</v>
      </c>
      <c r="DE8" s="611"/>
      <c r="DF8" s="611"/>
      <c r="DG8" s="611"/>
      <c r="DH8" s="611"/>
      <c r="DI8" s="611"/>
      <c r="DJ8" s="611"/>
      <c r="DK8" s="611"/>
      <c r="DL8" s="611"/>
      <c r="DM8" s="611"/>
      <c r="DN8" s="611"/>
      <c r="DO8" s="611"/>
      <c r="DP8" s="612"/>
      <c r="DQ8" s="619">
        <v>6606620</v>
      </c>
      <c r="DR8" s="611"/>
      <c r="DS8" s="611"/>
      <c r="DT8" s="611"/>
      <c r="DU8" s="611"/>
      <c r="DV8" s="611"/>
      <c r="DW8" s="611"/>
      <c r="DX8" s="611"/>
      <c r="DY8" s="611"/>
      <c r="DZ8" s="611"/>
      <c r="EA8" s="611"/>
      <c r="EB8" s="611"/>
      <c r="EC8" s="620"/>
    </row>
    <row r="9" spans="2:143" ht="11.25" customHeight="1" x14ac:dyDescent="0.2">
      <c r="B9" s="607" t="s">
        <v>229</v>
      </c>
      <c r="C9" s="608"/>
      <c r="D9" s="608"/>
      <c r="E9" s="608"/>
      <c r="F9" s="608"/>
      <c r="G9" s="608"/>
      <c r="H9" s="608"/>
      <c r="I9" s="608"/>
      <c r="J9" s="608"/>
      <c r="K9" s="608"/>
      <c r="L9" s="608"/>
      <c r="M9" s="608"/>
      <c r="N9" s="608"/>
      <c r="O9" s="608"/>
      <c r="P9" s="608"/>
      <c r="Q9" s="609"/>
      <c r="R9" s="610">
        <v>47866</v>
      </c>
      <c r="S9" s="611"/>
      <c r="T9" s="611"/>
      <c r="U9" s="611"/>
      <c r="V9" s="611"/>
      <c r="W9" s="611"/>
      <c r="X9" s="611"/>
      <c r="Y9" s="612"/>
      <c r="Z9" s="613">
        <v>0.1</v>
      </c>
      <c r="AA9" s="613"/>
      <c r="AB9" s="613"/>
      <c r="AC9" s="613"/>
      <c r="AD9" s="614">
        <v>47866</v>
      </c>
      <c r="AE9" s="614"/>
      <c r="AF9" s="614"/>
      <c r="AG9" s="614"/>
      <c r="AH9" s="614"/>
      <c r="AI9" s="614"/>
      <c r="AJ9" s="614"/>
      <c r="AK9" s="614"/>
      <c r="AL9" s="615">
        <v>0.3</v>
      </c>
      <c r="AM9" s="616"/>
      <c r="AN9" s="616"/>
      <c r="AO9" s="617"/>
      <c r="AP9" s="607" t="s">
        <v>230</v>
      </c>
      <c r="AQ9" s="608"/>
      <c r="AR9" s="608"/>
      <c r="AS9" s="608"/>
      <c r="AT9" s="608"/>
      <c r="AU9" s="608"/>
      <c r="AV9" s="608"/>
      <c r="AW9" s="608"/>
      <c r="AX9" s="608"/>
      <c r="AY9" s="608"/>
      <c r="AZ9" s="608"/>
      <c r="BA9" s="608"/>
      <c r="BB9" s="608"/>
      <c r="BC9" s="608"/>
      <c r="BD9" s="608"/>
      <c r="BE9" s="608"/>
      <c r="BF9" s="609"/>
      <c r="BG9" s="610">
        <v>1559414</v>
      </c>
      <c r="BH9" s="611"/>
      <c r="BI9" s="611"/>
      <c r="BJ9" s="611"/>
      <c r="BK9" s="611"/>
      <c r="BL9" s="611"/>
      <c r="BM9" s="611"/>
      <c r="BN9" s="612"/>
      <c r="BO9" s="613">
        <v>30.2</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5143930</v>
      </c>
      <c r="CS9" s="611"/>
      <c r="CT9" s="611"/>
      <c r="CU9" s="611"/>
      <c r="CV9" s="611"/>
      <c r="CW9" s="611"/>
      <c r="CX9" s="611"/>
      <c r="CY9" s="612"/>
      <c r="CZ9" s="613">
        <v>14.4</v>
      </c>
      <c r="DA9" s="613"/>
      <c r="DB9" s="613"/>
      <c r="DC9" s="613"/>
      <c r="DD9" s="619">
        <v>654461</v>
      </c>
      <c r="DE9" s="611"/>
      <c r="DF9" s="611"/>
      <c r="DG9" s="611"/>
      <c r="DH9" s="611"/>
      <c r="DI9" s="611"/>
      <c r="DJ9" s="611"/>
      <c r="DK9" s="611"/>
      <c r="DL9" s="611"/>
      <c r="DM9" s="611"/>
      <c r="DN9" s="611"/>
      <c r="DO9" s="611"/>
      <c r="DP9" s="612"/>
      <c r="DQ9" s="619">
        <v>1880031</v>
      </c>
      <c r="DR9" s="611"/>
      <c r="DS9" s="611"/>
      <c r="DT9" s="611"/>
      <c r="DU9" s="611"/>
      <c r="DV9" s="611"/>
      <c r="DW9" s="611"/>
      <c r="DX9" s="611"/>
      <c r="DY9" s="611"/>
      <c r="DZ9" s="611"/>
      <c r="EA9" s="611"/>
      <c r="EB9" s="611"/>
      <c r="EC9" s="620"/>
    </row>
    <row r="10" spans="2:143" ht="11.25" customHeight="1" x14ac:dyDescent="0.2">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120625</v>
      </c>
      <c r="BH10" s="611"/>
      <c r="BI10" s="611"/>
      <c r="BJ10" s="611"/>
      <c r="BK10" s="611"/>
      <c r="BL10" s="611"/>
      <c r="BM10" s="611"/>
      <c r="BN10" s="612"/>
      <c r="BO10" s="613">
        <v>2.2999999999999998</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25813</v>
      </c>
      <c r="CS10" s="611"/>
      <c r="CT10" s="611"/>
      <c r="CU10" s="611"/>
      <c r="CV10" s="611"/>
      <c r="CW10" s="611"/>
      <c r="CX10" s="611"/>
      <c r="CY10" s="612"/>
      <c r="CZ10" s="613">
        <v>0.1</v>
      </c>
      <c r="DA10" s="613"/>
      <c r="DB10" s="613"/>
      <c r="DC10" s="613"/>
      <c r="DD10" s="619" t="s">
        <v>122</v>
      </c>
      <c r="DE10" s="611"/>
      <c r="DF10" s="611"/>
      <c r="DG10" s="611"/>
      <c r="DH10" s="611"/>
      <c r="DI10" s="611"/>
      <c r="DJ10" s="611"/>
      <c r="DK10" s="611"/>
      <c r="DL10" s="611"/>
      <c r="DM10" s="611"/>
      <c r="DN10" s="611"/>
      <c r="DO10" s="611"/>
      <c r="DP10" s="612"/>
      <c r="DQ10" s="619">
        <v>13947</v>
      </c>
      <c r="DR10" s="611"/>
      <c r="DS10" s="611"/>
      <c r="DT10" s="611"/>
      <c r="DU10" s="611"/>
      <c r="DV10" s="611"/>
      <c r="DW10" s="611"/>
      <c r="DX10" s="611"/>
      <c r="DY10" s="611"/>
      <c r="DZ10" s="611"/>
      <c r="EA10" s="611"/>
      <c r="EB10" s="611"/>
      <c r="EC10" s="620"/>
    </row>
    <row r="11" spans="2:143" ht="11.25" customHeight="1" x14ac:dyDescent="0.2">
      <c r="B11" s="607" t="s">
        <v>235</v>
      </c>
      <c r="C11" s="608"/>
      <c r="D11" s="608"/>
      <c r="E11" s="608"/>
      <c r="F11" s="608"/>
      <c r="G11" s="608"/>
      <c r="H11" s="608"/>
      <c r="I11" s="608"/>
      <c r="J11" s="608"/>
      <c r="K11" s="608"/>
      <c r="L11" s="608"/>
      <c r="M11" s="608"/>
      <c r="N11" s="608"/>
      <c r="O11" s="608"/>
      <c r="P11" s="608"/>
      <c r="Q11" s="609"/>
      <c r="R11" s="610">
        <v>1249058</v>
      </c>
      <c r="S11" s="611"/>
      <c r="T11" s="611"/>
      <c r="U11" s="611"/>
      <c r="V11" s="611"/>
      <c r="W11" s="611"/>
      <c r="X11" s="611"/>
      <c r="Y11" s="612"/>
      <c r="Z11" s="615">
        <v>3.4</v>
      </c>
      <c r="AA11" s="616"/>
      <c r="AB11" s="616"/>
      <c r="AC11" s="622"/>
      <c r="AD11" s="619">
        <v>1249058</v>
      </c>
      <c r="AE11" s="611"/>
      <c r="AF11" s="611"/>
      <c r="AG11" s="611"/>
      <c r="AH11" s="611"/>
      <c r="AI11" s="611"/>
      <c r="AJ11" s="611"/>
      <c r="AK11" s="612"/>
      <c r="AL11" s="615">
        <v>8.6999999999999993</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207518</v>
      </c>
      <c r="BH11" s="611"/>
      <c r="BI11" s="611"/>
      <c r="BJ11" s="611"/>
      <c r="BK11" s="611"/>
      <c r="BL11" s="611"/>
      <c r="BM11" s="611"/>
      <c r="BN11" s="612"/>
      <c r="BO11" s="613">
        <v>4</v>
      </c>
      <c r="BP11" s="613"/>
      <c r="BQ11" s="613"/>
      <c r="BR11" s="613"/>
      <c r="BS11" s="614">
        <v>59317</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607863</v>
      </c>
      <c r="CS11" s="611"/>
      <c r="CT11" s="611"/>
      <c r="CU11" s="611"/>
      <c r="CV11" s="611"/>
      <c r="CW11" s="611"/>
      <c r="CX11" s="611"/>
      <c r="CY11" s="612"/>
      <c r="CZ11" s="613">
        <v>1.7</v>
      </c>
      <c r="DA11" s="613"/>
      <c r="DB11" s="613"/>
      <c r="DC11" s="613"/>
      <c r="DD11" s="619">
        <v>178659</v>
      </c>
      <c r="DE11" s="611"/>
      <c r="DF11" s="611"/>
      <c r="DG11" s="611"/>
      <c r="DH11" s="611"/>
      <c r="DI11" s="611"/>
      <c r="DJ11" s="611"/>
      <c r="DK11" s="611"/>
      <c r="DL11" s="611"/>
      <c r="DM11" s="611"/>
      <c r="DN11" s="611"/>
      <c r="DO11" s="611"/>
      <c r="DP11" s="612"/>
      <c r="DQ11" s="619">
        <v>204006</v>
      </c>
      <c r="DR11" s="611"/>
      <c r="DS11" s="611"/>
      <c r="DT11" s="611"/>
      <c r="DU11" s="611"/>
      <c r="DV11" s="611"/>
      <c r="DW11" s="611"/>
      <c r="DX11" s="611"/>
      <c r="DY11" s="611"/>
      <c r="DZ11" s="611"/>
      <c r="EA11" s="611"/>
      <c r="EB11" s="611"/>
      <c r="EC11" s="620"/>
    </row>
    <row r="12" spans="2:143" ht="11.25" customHeight="1" x14ac:dyDescent="0.2">
      <c r="B12" s="607" t="s">
        <v>238</v>
      </c>
      <c r="C12" s="608"/>
      <c r="D12" s="608"/>
      <c r="E12" s="608"/>
      <c r="F12" s="608"/>
      <c r="G12" s="608"/>
      <c r="H12" s="608"/>
      <c r="I12" s="608"/>
      <c r="J12" s="608"/>
      <c r="K12" s="608"/>
      <c r="L12" s="608"/>
      <c r="M12" s="608"/>
      <c r="N12" s="608"/>
      <c r="O12" s="608"/>
      <c r="P12" s="608"/>
      <c r="Q12" s="609"/>
      <c r="R12" s="610" t="s">
        <v>122</v>
      </c>
      <c r="S12" s="611"/>
      <c r="T12" s="611"/>
      <c r="U12" s="611"/>
      <c r="V12" s="611"/>
      <c r="W12" s="611"/>
      <c r="X12" s="611"/>
      <c r="Y12" s="612"/>
      <c r="Z12" s="613" t="s">
        <v>122</v>
      </c>
      <c r="AA12" s="613"/>
      <c r="AB12" s="613"/>
      <c r="AC12" s="613"/>
      <c r="AD12" s="614" t="s">
        <v>122</v>
      </c>
      <c r="AE12" s="614"/>
      <c r="AF12" s="614"/>
      <c r="AG12" s="614"/>
      <c r="AH12" s="614"/>
      <c r="AI12" s="614"/>
      <c r="AJ12" s="614"/>
      <c r="AK12" s="614"/>
      <c r="AL12" s="615" t="s">
        <v>122</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2468254</v>
      </c>
      <c r="BH12" s="611"/>
      <c r="BI12" s="611"/>
      <c r="BJ12" s="611"/>
      <c r="BK12" s="611"/>
      <c r="BL12" s="611"/>
      <c r="BM12" s="611"/>
      <c r="BN12" s="612"/>
      <c r="BO12" s="613">
        <v>47.8</v>
      </c>
      <c r="BP12" s="613"/>
      <c r="BQ12" s="613"/>
      <c r="BR12" s="613"/>
      <c r="BS12" s="614">
        <v>160870</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317862</v>
      </c>
      <c r="CS12" s="611"/>
      <c r="CT12" s="611"/>
      <c r="CU12" s="611"/>
      <c r="CV12" s="611"/>
      <c r="CW12" s="611"/>
      <c r="CX12" s="611"/>
      <c r="CY12" s="612"/>
      <c r="CZ12" s="613">
        <v>0.9</v>
      </c>
      <c r="DA12" s="613"/>
      <c r="DB12" s="613"/>
      <c r="DC12" s="613"/>
      <c r="DD12" s="619">
        <v>714</v>
      </c>
      <c r="DE12" s="611"/>
      <c r="DF12" s="611"/>
      <c r="DG12" s="611"/>
      <c r="DH12" s="611"/>
      <c r="DI12" s="611"/>
      <c r="DJ12" s="611"/>
      <c r="DK12" s="611"/>
      <c r="DL12" s="611"/>
      <c r="DM12" s="611"/>
      <c r="DN12" s="611"/>
      <c r="DO12" s="611"/>
      <c r="DP12" s="612"/>
      <c r="DQ12" s="619">
        <v>114568</v>
      </c>
      <c r="DR12" s="611"/>
      <c r="DS12" s="611"/>
      <c r="DT12" s="611"/>
      <c r="DU12" s="611"/>
      <c r="DV12" s="611"/>
      <c r="DW12" s="611"/>
      <c r="DX12" s="611"/>
      <c r="DY12" s="611"/>
      <c r="DZ12" s="611"/>
      <c r="EA12" s="611"/>
      <c r="EB12" s="611"/>
      <c r="EC12" s="620"/>
    </row>
    <row r="13" spans="2:143" ht="11.25" customHeight="1" x14ac:dyDescent="0.2">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2437877</v>
      </c>
      <c r="BH13" s="611"/>
      <c r="BI13" s="611"/>
      <c r="BJ13" s="611"/>
      <c r="BK13" s="611"/>
      <c r="BL13" s="611"/>
      <c r="BM13" s="611"/>
      <c r="BN13" s="612"/>
      <c r="BO13" s="613">
        <v>47.2</v>
      </c>
      <c r="BP13" s="613"/>
      <c r="BQ13" s="613"/>
      <c r="BR13" s="613"/>
      <c r="BS13" s="614">
        <v>160870</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3708755</v>
      </c>
      <c r="CS13" s="611"/>
      <c r="CT13" s="611"/>
      <c r="CU13" s="611"/>
      <c r="CV13" s="611"/>
      <c r="CW13" s="611"/>
      <c r="CX13" s="611"/>
      <c r="CY13" s="612"/>
      <c r="CZ13" s="613">
        <v>10.4</v>
      </c>
      <c r="DA13" s="613"/>
      <c r="DB13" s="613"/>
      <c r="DC13" s="613"/>
      <c r="DD13" s="619">
        <v>2732327</v>
      </c>
      <c r="DE13" s="611"/>
      <c r="DF13" s="611"/>
      <c r="DG13" s="611"/>
      <c r="DH13" s="611"/>
      <c r="DI13" s="611"/>
      <c r="DJ13" s="611"/>
      <c r="DK13" s="611"/>
      <c r="DL13" s="611"/>
      <c r="DM13" s="611"/>
      <c r="DN13" s="611"/>
      <c r="DO13" s="611"/>
      <c r="DP13" s="612"/>
      <c r="DQ13" s="619">
        <v>578225</v>
      </c>
      <c r="DR13" s="611"/>
      <c r="DS13" s="611"/>
      <c r="DT13" s="611"/>
      <c r="DU13" s="611"/>
      <c r="DV13" s="611"/>
      <c r="DW13" s="611"/>
      <c r="DX13" s="611"/>
      <c r="DY13" s="611"/>
      <c r="DZ13" s="611"/>
      <c r="EA13" s="611"/>
      <c r="EB13" s="611"/>
      <c r="EC13" s="620"/>
    </row>
    <row r="14" spans="2:143" ht="11.25" customHeight="1" x14ac:dyDescent="0.2">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179988</v>
      </c>
      <c r="BH14" s="611"/>
      <c r="BI14" s="611"/>
      <c r="BJ14" s="611"/>
      <c r="BK14" s="611"/>
      <c r="BL14" s="611"/>
      <c r="BM14" s="611"/>
      <c r="BN14" s="612"/>
      <c r="BO14" s="613">
        <v>3.5</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737763</v>
      </c>
      <c r="CS14" s="611"/>
      <c r="CT14" s="611"/>
      <c r="CU14" s="611"/>
      <c r="CV14" s="611"/>
      <c r="CW14" s="611"/>
      <c r="CX14" s="611"/>
      <c r="CY14" s="612"/>
      <c r="CZ14" s="613">
        <v>2.1</v>
      </c>
      <c r="DA14" s="613"/>
      <c r="DB14" s="613"/>
      <c r="DC14" s="613"/>
      <c r="DD14" s="619">
        <v>19771</v>
      </c>
      <c r="DE14" s="611"/>
      <c r="DF14" s="611"/>
      <c r="DG14" s="611"/>
      <c r="DH14" s="611"/>
      <c r="DI14" s="611"/>
      <c r="DJ14" s="611"/>
      <c r="DK14" s="611"/>
      <c r="DL14" s="611"/>
      <c r="DM14" s="611"/>
      <c r="DN14" s="611"/>
      <c r="DO14" s="611"/>
      <c r="DP14" s="612"/>
      <c r="DQ14" s="619">
        <v>699277</v>
      </c>
      <c r="DR14" s="611"/>
      <c r="DS14" s="611"/>
      <c r="DT14" s="611"/>
      <c r="DU14" s="611"/>
      <c r="DV14" s="611"/>
      <c r="DW14" s="611"/>
      <c r="DX14" s="611"/>
      <c r="DY14" s="611"/>
      <c r="DZ14" s="611"/>
      <c r="EA14" s="611"/>
      <c r="EB14" s="611"/>
      <c r="EC14" s="620"/>
    </row>
    <row r="15" spans="2:143" ht="11.25" customHeight="1" x14ac:dyDescent="0.2">
      <c r="B15" s="607" t="s">
        <v>247</v>
      </c>
      <c r="C15" s="608"/>
      <c r="D15" s="608"/>
      <c r="E15" s="608"/>
      <c r="F15" s="608"/>
      <c r="G15" s="608"/>
      <c r="H15" s="608"/>
      <c r="I15" s="608"/>
      <c r="J15" s="608"/>
      <c r="K15" s="608"/>
      <c r="L15" s="608"/>
      <c r="M15" s="608"/>
      <c r="N15" s="608"/>
      <c r="O15" s="608"/>
      <c r="P15" s="608"/>
      <c r="Q15" s="609"/>
      <c r="R15" s="610">
        <v>29682</v>
      </c>
      <c r="S15" s="611"/>
      <c r="T15" s="611"/>
      <c r="U15" s="611"/>
      <c r="V15" s="611"/>
      <c r="W15" s="611"/>
      <c r="X15" s="611"/>
      <c r="Y15" s="612"/>
      <c r="Z15" s="613">
        <v>0.1</v>
      </c>
      <c r="AA15" s="613"/>
      <c r="AB15" s="613"/>
      <c r="AC15" s="613"/>
      <c r="AD15" s="614">
        <v>29682</v>
      </c>
      <c r="AE15" s="614"/>
      <c r="AF15" s="614"/>
      <c r="AG15" s="614"/>
      <c r="AH15" s="614"/>
      <c r="AI15" s="614"/>
      <c r="AJ15" s="614"/>
      <c r="AK15" s="614"/>
      <c r="AL15" s="615">
        <v>0.2</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563342</v>
      </c>
      <c r="BH15" s="611"/>
      <c r="BI15" s="611"/>
      <c r="BJ15" s="611"/>
      <c r="BK15" s="611"/>
      <c r="BL15" s="611"/>
      <c r="BM15" s="611"/>
      <c r="BN15" s="612"/>
      <c r="BO15" s="613">
        <v>10.9</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2055492</v>
      </c>
      <c r="CS15" s="611"/>
      <c r="CT15" s="611"/>
      <c r="CU15" s="611"/>
      <c r="CV15" s="611"/>
      <c r="CW15" s="611"/>
      <c r="CX15" s="611"/>
      <c r="CY15" s="612"/>
      <c r="CZ15" s="613">
        <v>5.8</v>
      </c>
      <c r="DA15" s="613"/>
      <c r="DB15" s="613"/>
      <c r="DC15" s="613"/>
      <c r="DD15" s="619">
        <v>60020</v>
      </c>
      <c r="DE15" s="611"/>
      <c r="DF15" s="611"/>
      <c r="DG15" s="611"/>
      <c r="DH15" s="611"/>
      <c r="DI15" s="611"/>
      <c r="DJ15" s="611"/>
      <c r="DK15" s="611"/>
      <c r="DL15" s="611"/>
      <c r="DM15" s="611"/>
      <c r="DN15" s="611"/>
      <c r="DO15" s="611"/>
      <c r="DP15" s="612"/>
      <c r="DQ15" s="619">
        <v>1718770</v>
      </c>
      <c r="DR15" s="611"/>
      <c r="DS15" s="611"/>
      <c r="DT15" s="611"/>
      <c r="DU15" s="611"/>
      <c r="DV15" s="611"/>
      <c r="DW15" s="611"/>
      <c r="DX15" s="611"/>
      <c r="DY15" s="611"/>
      <c r="DZ15" s="611"/>
      <c r="EA15" s="611"/>
      <c r="EB15" s="611"/>
      <c r="EC15" s="620"/>
    </row>
    <row r="16" spans="2:143" ht="11.25" customHeight="1" x14ac:dyDescent="0.2">
      <c r="B16" s="607" t="s">
        <v>250</v>
      </c>
      <c r="C16" s="608"/>
      <c r="D16" s="608"/>
      <c r="E16" s="608"/>
      <c r="F16" s="608"/>
      <c r="G16" s="608"/>
      <c r="H16" s="608"/>
      <c r="I16" s="608"/>
      <c r="J16" s="608"/>
      <c r="K16" s="608"/>
      <c r="L16" s="608"/>
      <c r="M16" s="608"/>
      <c r="N16" s="608"/>
      <c r="O16" s="608"/>
      <c r="P16" s="608"/>
      <c r="Q16" s="609"/>
      <c r="R16" s="610">
        <v>162970</v>
      </c>
      <c r="S16" s="611"/>
      <c r="T16" s="611"/>
      <c r="U16" s="611"/>
      <c r="V16" s="611"/>
      <c r="W16" s="611"/>
      <c r="X16" s="611"/>
      <c r="Y16" s="612"/>
      <c r="Z16" s="613">
        <v>0.4</v>
      </c>
      <c r="AA16" s="613"/>
      <c r="AB16" s="613"/>
      <c r="AC16" s="613"/>
      <c r="AD16" s="614">
        <v>162970</v>
      </c>
      <c r="AE16" s="614"/>
      <c r="AF16" s="614"/>
      <c r="AG16" s="614"/>
      <c r="AH16" s="614"/>
      <c r="AI16" s="614"/>
      <c r="AJ16" s="614"/>
      <c r="AK16" s="614"/>
      <c r="AL16" s="615">
        <v>1.1000000000000001</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v>3231</v>
      </c>
      <c r="BH16" s="611"/>
      <c r="BI16" s="611"/>
      <c r="BJ16" s="611"/>
      <c r="BK16" s="611"/>
      <c r="BL16" s="611"/>
      <c r="BM16" s="611"/>
      <c r="BN16" s="612"/>
      <c r="BO16" s="613">
        <v>0.1</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49112</v>
      </c>
      <c r="CS16" s="611"/>
      <c r="CT16" s="611"/>
      <c r="CU16" s="611"/>
      <c r="CV16" s="611"/>
      <c r="CW16" s="611"/>
      <c r="CX16" s="611"/>
      <c r="CY16" s="612"/>
      <c r="CZ16" s="613">
        <v>0.1</v>
      </c>
      <c r="DA16" s="613"/>
      <c r="DB16" s="613"/>
      <c r="DC16" s="613"/>
      <c r="DD16" s="619" t="s">
        <v>122</v>
      </c>
      <c r="DE16" s="611"/>
      <c r="DF16" s="611"/>
      <c r="DG16" s="611"/>
      <c r="DH16" s="611"/>
      <c r="DI16" s="611"/>
      <c r="DJ16" s="611"/>
      <c r="DK16" s="611"/>
      <c r="DL16" s="611"/>
      <c r="DM16" s="611"/>
      <c r="DN16" s="611"/>
      <c r="DO16" s="611"/>
      <c r="DP16" s="612"/>
      <c r="DQ16" s="619">
        <v>29046</v>
      </c>
      <c r="DR16" s="611"/>
      <c r="DS16" s="611"/>
      <c r="DT16" s="611"/>
      <c r="DU16" s="611"/>
      <c r="DV16" s="611"/>
      <c r="DW16" s="611"/>
      <c r="DX16" s="611"/>
      <c r="DY16" s="611"/>
      <c r="DZ16" s="611"/>
      <c r="EA16" s="611"/>
      <c r="EB16" s="611"/>
      <c r="EC16" s="620"/>
    </row>
    <row r="17" spans="2:133" ht="11.25" customHeight="1" x14ac:dyDescent="0.2">
      <c r="B17" s="607" t="s">
        <v>253</v>
      </c>
      <c r="C17" s="608"/>
      <c r="D17" s="608"/>
      <c r="E17" s="608"/>
      <c r="F17" s="608"/>
      <c r="G17" s="608"/>
      <c r="H17" s="608"/>
      <c r="I17" s="608"/>
      <c r="J17" s="608"/>
      <c r="K17" s="608"/>
      <c r="L17" s="608"/>
      <c r="M17" s="608"/>
      <c r="N17" s="608"/>
      <c r="O17" s="608"/>
      <c r="P17" s="608"/>
      <c r="Q17" s="609"/>
      <c r="R17" s="610">
        <v>197391</v>
      </c>
      <c r="S17" s="611"/>
      <c r="T17" s="611"/>
      <c r="U17" s="611"/>
      <c r="V17" s="611"/>
      <c r="W17" s="611"/>
      <c r="X17" s="611"/>
      <c r="Y17" s="612"/>
      <c r="Z17" s="613">
        <v>0.5</v>
      </c>
      <c r="AA17" s="613"/>
      <c r="AB17" s="613"/>
      <c r="AC17" s="613"/>
      <c r="AD17" s="614">
        <v>197391</v>
      </c>
      <c r="AE17" s="614"/>
      <c r="AF17" s="614"/>
      <c r="AG17" s="614"/>
      <c r="AH17" s="614"/>
      <c r="AI17" s="614"/>
      <c r="AJ17" s="614"/>
      <c r="AK17" s="614"/>
      <c r="AL17" s="615">
        <v>1.4</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2697247</v>
      </c>
      <c r="CS17" s="611"/>
      <c r="CT17" s="611"/>
      <c r="CU17" s="611"/>
      <c r="CV17" s="611"/>
      <c r="CW17" s="611"/>
      <c r="CX17" s="611"/>
      <c r="CY17" s="612"/>
      <c r="CZ17" s="613">
        <v>7.6</v>
      </c>
      <c r="DA17" s="613"/>
      <c r="DB17" s="613"/>
      <c r="DC17" s="613"/>
      <c r="DD17" s="619" t="s">
        <v>122</v>
      </c>
      <c r="DE17" s="611"/>
      <c r="DF17" s="611"/>
      <c r="DG17" s="611"/>
      <c r="DH17" s="611"/>
      <c r="DI17" s="611"/>
      <c r="DJ17" s="611"/>
      <c r="DK17" s="611"/>
      <c r="DL17" s="611"/>
      <c r="DM17" s="611"/>
      <c r="DN17" s="611"/>
      <c r="DO17" s="611"/>
      <c r="DP17" s="612"/>
      <c r="DQ17" s="619">
        <v>2296784</v>
      </c>
      <c r="DR17" s="611"/>
      <c r="DS17" s="611"/>
      <c r="DT17" s="611"/>
      <c r="DU17" s="611"/>
      <c r="DV17" s="611"/>
      <c r="DW17" s="611"/>
      <c r="DX17" s="611"/>
      <c r="DY17" s="611"/>
      <c r="DZ17" s="611"/>
      <c r="EA17" s="611"/>
      <c r="EB17" s="611"/>
      <c r="EC17" s="620"/>
    </row>
    <row r="18" spans="2:133" ht="11.25" customHeight="1" x14ac:dyDescent="0.2">
      <c r="B18" s="607" t="s">
        <v>256</v>
      </c>
      <c r="C18" s="608"/>
      <c r="D18" s="608"/>
      <c r="E18" s="608"/>
      <c r="F18" s="608"/>
      <c r="G18" s="608"/>
      <c r="H18" s="608"/>
      <c r="I18" s="608"/>
      <c r="J18" s="608"/>
      <c r="K18" s="608"/>
      <c r="L18" s="608"/>
      <c r="M18" s="608"/>
      <c r="N18" s="608"/>
      <c r="O18" s="608"/>
      <c r="P18" s="608"/>
      <c r="Q18" s="609"/>
      <c r="R18" s="610">
        <v>28696</v>
      </c>
      <c r="S18" s="611"/>
      <c r="T18" s="611"/>
      <c r="U18" s="611"/>
      <c r="V18" s="611"/>
      <c r="W18" s="611"/>
      <c r="X18" s="611"/>
      <c r="Y18" s="612"/>
      <c r="Z18" s="613">
        <v>0.1</v>
      </c>
      <c r="AA18" s="613"/>
      <c r="AB18" s="613"/>
      <c r="AC18" s="613"/>
      <c r="AD18" s="614">
        <v>28696</v>
      </c>
      <c r="AE18" s="614"/>
      <c r="AF18" s="614"/>
      <c r="AG18" s="614"/>
      <c r="AH18" s="614"/>
      <c r="AI18" s="614"/>
      <c r="AJ18" s="614"/>
      <c r="AK18" s="614"/>
      <c r="AL18" s="615">
        <v>0.2</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2">
      <c r="B19" s="607" t="s">
        <v>259</v>
      </c>
      <c r="C19" s="608"/>
      <c r="D19" s="608"/>
      <c r="E19" s="608"/>
      <c r="F19" s="608"/>
      <c r="G19" s="608"/>
      <c r="H19" s="608"/>
      <c r="I19" s="608"/>
      <c r="J19" s="608"/>
      <c r="K19" s="608"/>
      <c r="L19" s="608"/>
      <c r="M19" s="608"/>
      <c r="N19" s="608"/>
      <c r="O19" s="608"/>
      <c r="P19" s="608"/>
      <c r="Q19" s="609"/>
      <c r="R19" s="610">
        <v>166305</v>
      </c>
      <c r="S19" s="611"/>
      <c r="T19" s="611"/>
      <c r="U19" s="611"/>
      <c r="V19" s="611"/>
      <c r="W19" s="611"/>
      <c r="X19" s="611"/>
      <c r="Y19" s="612"/>
      <c r="Z19" s="613">
        <v>0.5</v>
      </c>
      <c r="AA19" s="613"/>
      <c r="AB19" s="613"/>
      <c r="AC19" s="613"/>
      <c r="AD19" s="614">
        <v>166305</v>
      </c>
      <c r="AE19" s="614"/>
      <c r="AF19" s="614"/>
      <c r="AG19" s="614"/>
      <c r="AH19" s="614"/>
      <c r="AI19" s="614"/>
      <c r="AJ19" s="614"/>
      <c r="AK19" s="614"/>
      <c r="AL19" s="615">
        <v>1.2</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t="s">
        <v>122</v>
      </c>
      <c r="BH19" s="611"/>
      <c r="BI19" s="611"/>
      <c r="BJ19" s="611"/>
      <c r="BK19" s="611"/>
      <c r="BL19" s="611"/>
      <c r="BM19" s="611"/>
      <c r="BN19" s="612"/>
      <c r="BO19" s="613" t="s">
        <v>122</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262</v>
      </c>
      <c r="C20" s="624"/>
      <c r="D20" s="624"/>
      <c r="E20" s="624"/>
      <c r="F20" s="624"/>
      <c r="G20" s="624"/>
      <c r="H20" s="624"/>
      <c r="I20" s="624"/>
      <c r="J20" s="624"/>
      <c r="K20" s="624"/>
      <c r="L20" s="624"/>
      <c r="M20" s="624"/>
      <c r="N20" s="624"/>
      <c r="O20" s="624"/>
      <c r="P20" s="624"/>
      <c r="Q20" s="625"/>
      <c r="R20" s="610">
        <v>2390</v>
      </c>
      <c r="S20" s="611"/>
      <c r="T20" s="611"/>
      <c r="U20" s="611"/>
      <c r="V20" s="611"/>
      <c r="W20" s="611"/>
      <c r="X20" s="611"/>
      <c r="Y20" s="612"/>
      <c r="Z20" s="613">
        <v>0</v>
      </c>
      <c r="AA20" s="613"/>
      <c r="AB20" s="613"/>
      <c r="AC20" s="613"/>
      <c r="AD20" s="614">
        <v>2390</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t="s">
        <v>122</v>
      </c>
      <c r="BH20" s="611"/>
      <c r="BI20" s="611"/>
      <c r="BJ20" s="611"/>
      <c r="BK20" s="611"/>
      <c r="BL20" s="611"/>
      <c r="BM20" s="611"/>
      <c r="BN20" s="612"/>
      <c r="BO20" s="613" t="s">
        <v>122</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35649864</v>
      </c>
      <c r="CS20" s="611"/>
      <c r="CT20" s="611"/>
      <c r="CU20" s="611"/>
      <c r="CV20" s="611"/>
      <c r="CW20" s="611"/>
      <c r="CX20" s="611"/>
      <c r="CY20" s="612"/>
      <c r="CZ20" s="613">
        <v>100</v>
      </c>
      <c r="DA20" s="613"/>
      <c r="DB20" s="613"/>
      <c r="DC20" s="613"/>
      <c r="DD20" s="619">
        <v>3938772</v>
      </c>
      <c r="DE20" s="611"/>
      <c r="DF20" s="611"/>
      <c r="DG20" s="611"/>
      <c r="DH20" s="611"/>
      <c r="DI20" s="611"/>
      <c r="DJ20" s="611"/>
      <c r="DK20" s="611"/>
      <c r="DL20" s="611"/>
      <c r="DM20" s="611"/>
      <c r="DN20" s="611"/>
      <c r="DO20" s="611"/>
      <c r="DP20" s="612"/>
      <c r="DQ20" s="619">
        <v>17724561</v>
      </c>
      <c r="DR20" s="611"/>
      <c r="DS20" s="611"/>
      <c r="DT20" s="611"/>
      <c r="DU20" s="611"/>
      <c r="DV20" s="611"/>
      <c r="DW20" s="611"/>
      <c r="DX20" s="611"/>
      <c r="DY20" s="611"/>
      <c r="DZ20" s="611"/>
      <c r="EA20" s="611"/>
      <c r="EB20" s="611"/>
      <c r="EC20" s="620"/>
    </row>
    <row r="21" spans="2:133" ht="11.25" customHeight="1" x14ac:dyDescent="0.2">
      <c r="B21" s="607" t="s">
        <v>265</v>
      </c>
      <c r="C21" s="608"/>
      <c r="D21" s="608"/>
      <c r="E21" s="608"/>
      <c r="F21" s="608"/>
      <c r="G21" s="608"/>
      <c r="H21" s="608"/>
      <c r="I21" s="608"/>
      <c r="J21" s="608"/>
      <c r="K21" s="608"/>
      <c r="L21" s="608"/>
      <c r="M21" s="608"/>
      <c r="N21" s="608"/>
      <c r="O21" s="608"/>
      <c r="P21" s="608"/>
      <c r="Q21" s="609"/>
      <c r="R21" s="610">
        <v>8358103</v>
      </c>
      <c r="S21" s="611"/>
      <c r="T21" s="611"/>
      <c r="U21" s="611"/>
      <c r="V21" s="611"/>
      <c r="W21" s="611"/>
      <c r="X21" s="611"/>
      <c r="Y21" s="612"/>
      <c r="Z21" s="613">
        <v>23</v>
      </c>
      <c r="AA21" s="613"/>
      <c r="AB21" s="613"/>
      <c r="AC21" s="613"/>
      <c r="AD21" s="614">
        <v>7252349</v>
      </c>
      <c r="AE21" s="614"/>
      <c r="AF21" s="614"/>
      <c r="AG21" s="614"/>
      <c r="AH21" s="614"/>
      <c r="AI21" s="614"/>
      <c r="AJ21" s="614"/>
      <c r="AK21" s="614"/>
      <c r="AL21" s="615">
        <v>50.5</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t="s">
        <v>122</v>
      </c>
      <c r="BH21" s="611"/>
      <c r="BI21" s="611"/>
      <c r="BJ21" s="611"/>
      <c r="BK21" s="611"/>
      <c r="BL21" s="611"/>
      <c r="BM21" s="611"/>
      <c r="BN21" s="612"/>
      <c r="BO21" s="613" t="s">
        <v>122</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267</v>
      </c>
      <c r="C22" s="608"/>
      <c r="D22" s="608"/>
      <c r="E22" s="608"/>
      <c r="F22" s="608"/>
      <c r="G22" s="608"/>
      <c r="H22" s="608"/>
      <c r="I22" s="608"/>
      <c r="J22" s="608"/>
      <c r="K22" s="608"/>
      <c r="L22" s="608"/>
      <c r="M22" s="608"/>
      <c r="N22" s="608"/>
      <c r="O22" s="608"/>
      <c r="P22" s="608"/>
      <c r="Q22" s="609"/>
      <c r="R22" s="610">
        <v>7252349</v>
      </c>
      <c r="S22" s="611"/>
      <c r="T22" s="611"/>
      <c r="U22" s="611"/>
      <c r="V22" s="611"/>
      <c r="W22" s="611"/>
      <c r="X22" s="611"/>
      <c r="Y22" s="612"/>
      <c r="Z22" s="613">
        <v>20</v>
      </c>
      <c r="AA22" s="613"/>
      <c r="AB22" s="613"/>
      <c r="AC22" s="613"/>
      <c r="AD22" s="614">
        <v>7252349</v>
      </c>
      <c r="AE22" s="614"/>
      <c r="AF22" s="614"/>
      <c r="AG22" s="614"/>
      <c r="AH22" s="614"/>
      <c r="AI22" s="614"/>
      <c r="AJ22" s="614"/>
      <c r="AK22" s="614"/>
      <c r="AL22" s="615">
        <v>50.5</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270</v>
      </c>
      <c r="C23" s="608"/>
      <c r="D23" s="608"/>
      <c r="E23" s="608"/>
      <c r="F23" s="608"/>
      <c r="G23" s="608"/>
      <c r="H23" s="608"/>
      <c r="I23" s="608"/>
      <c r="J23" s="608"/>
      <c r="K23" s="608"/>
      <c r="L23" s="608"/>
      <c r="M23" s="608"/>
      <c r="N23" s="608"/>
      <c r="O23" s="608"/>
      <c r="P23" s="608"/>
      <c r="Q23" s="609"/>
      <c r="R23" s="610">
        <v>1105754</v>
      </c>
      <c r="S23" s="611"/>
      <c r="T23" s="611"/>
      <c r="U23" s="611"/>
      <c r="V23" s="611"/>
      <c r="W23" s="611"/>
      <c r="X23" s="611"/>
      <c r="Y23" s="612"/>
      <c r="Z23" s="613">
        <v>3</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2">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18442031</v>
      </c>
      <c r="CS24" s="600"/>
      <c r="CT24" s="600"/>
      <c r="CU24" s="600"/>
      <c r="CV24" s="600"/>
      <c r="CW24" s="600"/>
      <c r="CX24" s="600"/>
      <c r="CY24" s="601"/>
      <c r="CZ24" s="604">
        <v>51.7</v>
      </c>
      <c r="DA24" s="605"/>
      <c r="DB24" s="605"/>
      <c r="DC24" s="621"/>
      <c r="DD24" s="640">
        <v>9278525</v>
      </c>
      <c r="DE24" s="600"/>
      <c r="DF24" s="600"/>
      <c r="DG24" s="600"/>
      <c r="DH24" s="600"/>
      <c r="DI24" s="600"/>
      <c r="DJ24" s="600"/>
      <c r="DK24" s="601"/>
      <c r="DL24" s="640">
        <v>8319280</v>
      </c>
      <c r="DM24" s="600"/>
      <c r="DN24" s="600"/>
      <c r="DO24" s="600"/>
      <c r="DP24" s="600"/>
      <c r="DQ24" s="600"/>
      <c r="DR24" s="600"/>
      <c r="DS24" s="600"/>
      <c r="DT24" s="600"/>
      <c r="DU24" s="600"/>
      <c r="DV24" s="601"/>
      <c r="DW24" s="604">
        <v>57.8</v>
      </c>
      <c r="DX24" s="605"/>
      <c r="DY24" s="605"/>
      <c r="DZ24" s="605"/>
      <c r="EA24" s="605"/>
      <c r="EB24" s="605"/>
      <c r="EC24" s="606"/>
    </row>
    <row r="25" spans="2:133" ht="11.25" customHeight="1" x14ac:dyDescent="0.2">
      <c r="B25" s="607" t="s">
        <v>280</v>
      </c>
      <c r="C25" s="608"/>
      <c r="D25" s="608"/>
      <c r="E25" s="608"/>
      <c r="F25" s="608"/>
      <c r="G25" s="608"/>
      <c r="H25" s="608"/>
      <c r="I25" s="608"/>
      <c r="J25" s="608"/>
      <c r="K25" s="608"/>
      <c r="L25" s="608"/>
      <c r="M25" s="608"/>
      <c r="N25" s="608"/>
      <c r="O25" s="608"/>
      <c r="P25" s="608"/>
      <c r="Q25" s="609"/>
      <c r="R25" s="610">
        <v>15402687</v>
      </c>
      <c r="S25" s="611"/>
      <c r="T25" s="611"/>
      <c r="U25" s="611"/>
      <c r="V25" s="611"/>
      <c r="W25" s="611"/>
      <c r="X25" s="611"/>
      <c r="Y25" s="612"/>
      <c r="Z25" s="613">
        <v>42.4</v>
      </c>
      <c r="AA25" s="613"/>
      <c r="AB25" s="613"/>
      <c r="AC25" s="613"/>
      <c r="AD25" s="614">
        <v>14296933</v>
      </c>
      <c r="AE25" s="614"/>
      <c r="AF25" s="614"/>
      <c r="AG25" s="614"/>
      <c r="AH25" s="614"/>
      <c r="AI25" s="614"/>
      <c r="AJ25" s="614"/>
      <c r="AK25" s="614"/>
      <c r="AL25" s="615">
        <v>99.6</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4111490</v>
      </c>
      <c r="CS25" s="643"/>
      <c r="CT25" s="643"/>
      <c r="CU25" s="643"/>
      <c r="CV25" s="643"/>
      <c r="CW25" s="643"/>
      <c r="CX25" s="643"/>
      <c r="CY25" s="644"/>
      <c r="CZ25" s="615">
        <v>11.5</v>
      </c>
      <c r="DA25" s="641"/>
      <c r="DB25" s="641"/>
      <c r="DC25" s="645"/>
      <c r="DD25" s="619">
        <v>3569350</v>
      </c>
      <c r="DE25" s="643"/>
      <c r="DF25" s="643"/>
      <c r="DG25" s="643"/>
      <c r="DH25" s="643"/>
      <c r="DI25" s="643"/>
      <c r="DJ25" s="643"/>
      <c r="DK25" s="644"/>
      <c r="DL25" s="619">
        <v>3452214</v>
      </c>
      <c r="DM25" s="643"/>
      <c r="DN25" s="643"/>
      <c r="DO25" s="643"/>
      <c r="DP25" s="643"/>
      <c r="DQ25" s="643"/>
      <c r="DR25" s="643"/>
      <c r="DS25" s="643"/>
      <c r="DT25" s="643"/>
      <c r="DU25" s="643"/>
      <c r="DV25" s="644"/>
      <c r="DW25" s="615">
        <v>24</v>
      </c>
      <c r="DX25" s="641"/>
      <c r="DY25" s="641"/>
      <c r="DZ25" s="641"/>
      <c r="EA25" s="641"/>
      <c r="EB25" s="641"/>
      <c r="EC25" s="642"/>
    </row>
    <row r="26" spans="2:133" ht="11.25" customHeight="1" x14ac:dyDescent="0.2">
      <c r="B26" s="607" t="s">
        <v>283</v>
      </c>
      <c r="C26" s="608"/>
      <c r="D26" s="608"/>
      <c r="E26" s="608"/>
      <c r="F26" s="608"/>
      <c r="G26" s="608"/>
      <c r="H26" s="608"/>
      <c r="I26" s="608"/>
      <c r="J26" s="608"/>
      <c r="K26" s="608"/>
      <c r="L26" s="608"/>
      <c r="M26" s="608"/>
      <c r="N26" s="608"/>
      <c r="O26" s="608"/>
      <c r="P26" s="608"/>
      <c r="Q26" s="609"/>
      <c r="R26" s="610">
        <v>6829</v>
      </c>
      <c r="S26" s="611"/>
      <c r="T26" s="611"/>
      <c r="U26" s="611"/>
      <c r="V26" s="611"/>
      <c r="W26" s="611"/>
      <c r="X26" s="611"/>
      <c r="Y26" s="612"/>
      <c r="Z26" s="613">
        <v>0</v>
      </c>
      <c r="AA26" s="613"/>
      <c r="AB26" s="613"/>
      <c r="AC26" s="613"/>
      <c r="AD26" s="614">
        <v>6829</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2394636</v>
      </c>
      <c r="CS26" s="611"/>
      <c r="CT26" s="611"/>
      <c r="CU26" s="611"/>
      <c r="CV26" s="611"/>
      <c r="CW26" s="611"/>
      <c r="CX26" s="611"/>
      <c r="CY26" s="612"/>
      <c r="CZ26" s="615">
        <v>6.7</v>
      </c>
      <c r="DA26" s="641"/>
      <c r="DB26" s="641"/>
      <c r="DC26" s="645"/>
      <c r="DD26" s="619">
        <v>2114727</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1"/>
      <c r="DY26" s="641"/>
      <c r="DZ26" s="641"/>
      <c r="EA26" s="641"/>
      <c r="EB26" s="641"/>
      <c r="EC26" s="642"/>
    </row>
    <row r="27" spans="2:133" ht="11.25" customHeight="1" x14ac:dyDescent="0.2">
      <c r="B27" s="607" t="s">
        <v>286</v>
      </c>
      <c r="C27" s="608"/>
      <c r="D27" s="608"/>
      <c r="E27" s="608"/>
      <c r="F27" s="608"/>
      <c r="G27" s="608"/>
      <c r="H27" s="608"/>
      <c r="I27" s="608"/>
      <c r="J27" s="608"/>
      <c r="K27" s="608"/>
      <c r="L27" s="608"/>
      <c r="M27" s="608"/>
      <c r="N27" s="608"/>
      <c r="O27" s="608"/>
      <c r="P27" s="608"/>
      <c r="Q27" s="609"/>
      <c r="R27" s="610">
        <v>545982</v>
      </c>
      <c r="S27" s="611"/>
      <c r="T27" s="611"/>
      <c r="U27" s="611"/>
      <c r="V27" s="611"/>
      <c r="W27" s="611"/>
      <c r="X27" s="611"/>
      <c r="Y27" s="612"/>
      <c r="Z27" s="613">
        <v>1.5</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5163796</v>
      </c>
      <c r="BH27" s="611"/>
      <c r="BI27" s="611"/>
      <c r="BJ27" s="611"/>
      <c r="BK27" s="611"/>
      <c r="BL27" s="611"/>
      <c r="BM27" s="611"/>
      <c r="BN27" s="612"/>
      <c r="BO27" s="613">
        <v>100</v>
      </c>
      <c r="BP27" s="613"/>
      <c r="BQ27" s="613"/>
      <c r="BR27" s="613"/>
      <c r="BS27" s="614">
        <v>220187</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11633294</v>
      </c>
      <c r="CS27" s="643"/>
      <c r="CT27" s="643"/>
      <c r="CU27" s="643"/>
      <c r="CV27" s="643"/>
      <c r="CW27" s="643"/>
      <c r="CX27" s="643"/>
      <c r="CY27" s="644"/>
      <c r="CZ27" s="615">
        <v>32.6</v>
      </c>
      <c r="DA27" s="641"/>
      <c r="DB27" s="641"/>
      <c r="DC27" s="645"/>
      <c r="DD27" s="619">
        <v>3412391</v>
      </c>
      <c r="DE27" s="643"/>
      <c r="DF27" s="643"/>
      <c r="DG27" s="643"/>
      <c r="DH27" s="643"/>
      <c r="DI27" s="643"/>
      <c r="DJ27" s="643"/>
      <c r="DK27" s="644"/>
      <c r="DL27" s="619">
        <v>2577882</v>
      </c>
      <c r="DM27" s="643"/>
      <c r="DN27" s="643"/>
      <c r="DO27" s="643"/>
      <c r="DP27" s="643"/>
      <c r="DQ27" s="643"/>
      <c r="DR27" s="643"/>
      <c r="DS27" s="643"/>
      <c r="DT27" s="643"/>
      <c r="DU27" s="643"/>
      <c r="DV27" s="644"/>
      <c r="DW27" s="615">
        <v>17.899999999999999</v>
      </c>
      <c r="DX27" s="641"/>
      <c r="DY27" s="641"/>
      <c r="DZ27" s="641"/>
      <c r="EA27" s="641"/>
      <c r="EB27" s="641"/>
      <c r="EC27" s="642"/>
    </row>
    <row r="28" spans="2:133" ht="11.25" customHeight="1" x14ac:dyDescent="0.2">
      <c r="B28" s="607" t="s">
        <v>289</v>
      </c>
      <c r="C28" s="608"/>
      <c r="D28" s="608"/>
      <c r="E28" s="608"/>
      <c r="F28" s="608"/>
      <c r="G28" s="608"/>
      <c r="H28" s="608"/>
      <c r="I28" s="608"/>
      <c r="J28" s="608"/>
      <c r="K28" s="608"/>
      <c r="L28" s="608"/>
      <c r="M28" s="608"/>
      <c r="N28" s="608"/>
      <c r="O28" s="608"/>
      <c r="P28" s="608"/>
      <c r="Q28" s="609"/>
      <c r="R28" s="610">
        <v>1022002</v>
      </c>
      <c r="S28" s="611"/>
      <c r="T28" s="611"/>
      <c r="U28" s="611"/>
      <c r="V28" s="611"/>
      <c r="W28" s="611"/>
      <c r="X28" s="611"/>
      <c r="Y28" s="612"/>
      <c r="Z28" s="613">
        <v>2.8</v>
      </c>
      <c r="AA28" s="613"/>
      <c r="AB28" s="613"/>
      <c r="AC28" s="613"/>
      <c r="AD28" s="614">
        <v>25026</v>
      </c>
      <c r="AE28" s="614"/>
      <c r="AF28" s="614"/>
      <c r="AG28" s="614"/>
      <c r="AH28" s="614"/>
      <c r="AI28" s="614"/>
      <c r="AJ28" s="614"/>
      <c r="AK28" s="614"/>
      <c r="AL28" s="615">
        <v>0.2</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2697247</v>
      </c>
      <c r="CS28" s="611"/>
      <c r="CT28" s="611"/>
      <c r="CU28" s="611"/>
      <c r="CV28" s="611"/>
      <c r="CW28" s="611"/>
      <c r="CX28" s="611"/>
      <c r="CY28" s="612"/>
      <c r="CZ28" s="615">
        <v>7.6</v>
      </c>
      <c r="DA28" s="641"/>
      <c r="DB28" s="641"/>
      <c r="DC28" s="645"/>
      <c r="DD28" s="619">
        <v>2296784</v>
      </c>
      <c r="DE28" s="611"/>
      <c r="DF28" s="611"/>
      <c r="DG28" s="611"/>
      <c r="DH28" s="611"/>
      <c r="DI28" s="611"/>
      <c r="DJ28" s="611"/>
      <c r="DK28" s="612"/>
      <c r="DL28" s="619">
        <v>2289184</v>
      </c>
      <c r="DM28" s="611"/>
      <c r="DN28" s="611"/>
      <c r="DO28" s="611"/>
      <c r="DP28" s="611"/>
      <c r="DQ28" s="611"/>
      <c r="DR28" s="611"/>
      <c r="DS28" s="611"/>
      <c r="DT28" s="611"/>
      <c r="DU28" s="611"/>
      <c r="DV28" s="612"/>
      <c r="DW28" s="615">
        <v>15.9</v>
      </c>
      <c r="DX28" s="641"/>
      <c r="DY28" s="641"/>
      <c r="DZ28" s="641"/>
      <c r="EA28" s="641"/>
      <c r="EB28" s="641"/>
      <c r="EC28" s="642"/>
    </row>
    <row r="29" spans="2:133" ht="11.25" customHeight="1" x14ac:dyDescent="0.2">
      <c r="B29" s="607" t="s">
        <v>291</v>
      </c>
      <c r="C29" s="608"/>
      <c r="D29" s="608"/>
      <c r="E29" s="608"/>
      <c r="F29" s="608"/>
      <c r="G29" s="608"/>
      <c r="H29" s="608"/>
      <c r="I29" s="608"/>
      <c r="J29" s="608"/>
      <c r="K29" s="608"/>
      <c r="L29" s="608"/>
      <c r="M29" s="608"/>
      <c r="N29" s="608"/>
      <c r="O29" s="608"/>
      <c r="P29" s="608"/>
      <c r="Q29" s="609"/>
      <c r="R29" s="610">
        <v>193360</v>
      </c>
      <c r="S29" s="611"/>
      <c r="T29" s="611"/>
      <c r="U29" s="611"/>
      <c r="V29" s="611"/>
      <c r="W29" s="611"/>
      <c r="X29" s="611"/>
      <c r="Y29" s="612"/>
      <c r="Z29" s="613">
        <v>0.5</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292</v>
      </c>
      <c r="CE29" s="647"/>
      <c r="CF29" s="607" t="s">
        <v>66</v>
      </c>
      <c r="CG29" s="608"/>
      <c r="CH29" s="608"/>
      <c r="CI29" s="608"/>
      <c r="CJ29" s="608"/>
      <c r="CK29" s="608"/>
      <c r="CL29" s="608"/>
      <c r="CM29" s="608"/>
      <c r="CN29" s="608"/>
      <c r="CO29" s="608"/>
      <c r="CP29" s="608"/>
      <c r="CQ29" s="609"/>
      <c r="CR29" s="610">
        <v>2696210</v>
      </c>
      <c r="CS29" s="643"/>
      <c r="CT29" s="643"/>
      <c r="CU29" s="643"/>
      <c r="CV29" s="643"/>
      <c r="CW29" s="643"/>
      <c r="CX29" s="643"/>
      <c r="CY29" s="644"/>
      <c r="CZ29" s="615">
        <v>7.6</v>
      </c>
      <c r="DA29" s="641"/>
      <c r="DB29" s="641"/>
      <c r="DC29" s="645"/>
      <c r="DD29" s="619">
        <v>2295747</v>
      </c>
      <c r="DE29" s="643"/>
      <c r="DF29" s="643"/>
      <c r="DG29" s="643"/>
      <c r="DH29" s="643"/>
      <c r="DI29" s="643"/>
      <c r="DJ29" s="643"/>
      <c r="DK29" s="644"/>
      <c r="DL29" s="619">
        <v>2288147</v>
      </c>
      <c r="DM29" s="643"/>
      <c r="DN29" s="643"/>
      <c r="DO29" s="643"/>
      <c r="DP29" s="643"/>
      <c r="DQ29" s="643"/>
      <c r="DR29" s="643"/>
      <c r="DS29" s="643"/>
      <c r="DT29" s="643"/>
      <c r="DU29" s="643"/>
      <c r="DV29" s="644"/>
      <c r="DW29" s="615">
        <v>15.9</v>
      </c>
      <c r="DX29" s="641"/>
      <c r="DY29" s="641"/>
      <c r="DZ29" s="641"/>
      <c r="EA29" s="641"/>
      <c r="EB29" s="641"/>
      <c r="EC29" s="642"/>
    </row>
    <row r="30" spans="2:133" ht="11.25" customHeight="1" x14ac:dyDescent="0.2">
      <c r="B30" s="607" t="s">
        <v>293</v>
      </c>
      <c r="C30" s="608"/>
      <c r="D30" s="608"/>
      <c r="E30" s="608"/>
      <c r="F30" s="608"/>
      <c r="G30" s="608"/>
      <c r="H30" s="608"/>
      <c r="I30" s="608"/>
      <c r="J30" s="608"/>
      <c r="K30" s="608"/>
      <c r="L30" s="608"/>
      <c r="M30" s="608"/>
      <c r="N30" s="608"/>
      <c r="O30" s="608"/>
      <c r="P30" s="608"/>
      <c r="Q30" s="609"/>
      <c r="R30" s="610">
        <v>9205309</v>
      </c>
      <c r="S30" s="611"/>
      <c r="T30" s="611"/>
      <c r="U30" s="611"/>
      <c r="V30" s="611"/>
      <c r="W30" s="611"/>
      <c r="X30" s="611"/>
      <c r="Y30" s="612"/>
      <c r="Z30" s="613">
        <v>25.4</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52"/>
      <c r="BI30" s="652"/>
      <c r="BJ30" s="652"/>
      <c r="BK30" s="652"/>
      <c r="BL30" s="652"/>
      <c r="BM30" s="652"/>
      <c r="BN30" s="652"/>
      <c r="BO30" s="652"/>
      <c r="BP30" s="652"/>
      <c r="BQ30" s="653"/>
      <c r="BR30" s="592" t="s">
        <v>295</v>
      </c>
      <c r="BS30" s="652"/>
      <c r="BT30" s="652"/>
      <c r="BU30" s="652"/>
      <c r="BV30" s="652"/>
      <c r="BW30" s="652"/>
      <c r="BX30" s="652"/>
      <c r="BY30" s="652"/>
      <c r="BZ30" s="652"/>
      <c r="CA30" s="652"/>
      <c r="CB30" s="653"/>
      <c r="CD30" s="648"/>
      <c r="CE30" s="649"/>
      <c r="CF30" s="607" t="s">
        <v>296</v>
      </c>
      <c r="CG30" s="608"/>
      <c r="CH30" s="608"/>
      <c r="CI30" s="608"/>
      <c r="CJ30" s="608"/>
      <c r="CK30" s="608"/>
      <c r="CL30" s="608"/>
      <c r="CM30" s="608"/>
      <c r="CN30" s="608"/>
      <c r="CO30" s="608"/>
      <c r="CP30" s="608"/>
      <c r="CQ30" s="609"/>
      <c r="CR30" s="610">
        <v>2546974</v>
      </c>
      <c r="CS30" s="611"/>
      <c r="CT30" s="611"/>
      <c r="CU30" s="611"/>
      <c r="CV30" s="611"/>
      <c r="CW30" s="611"/>
      <c r="CX30" s="611"/>
      <c r="CY30" s="612"/>
      <c r="CZ30" s="615">
        <v>7.1</v>
      </c>
      <c r="DA30" s="641"/>
      <c r="DB30" s="641"/>
      <c r="DC30" s="645"/>
      <c r="DD30" s="619">
        <v>2174612</v>
      </c>
      <c r="DE30" s="611"/>
      <c r="DF30" s="611"/>
      <c r="DG30" s="611"/>
      <c r="DH30" s="611"/>
      <c r="DI30" s="611"/>
      <c r="DJ30" s="611"/>
      <c r="DK30" s="612"/>
      <c r="DL30" s="619">
        <v>2167012</v>
      </c>
      <c r="DM30" s="611"/>
      <c r="DN30" s="611"/>
      <c r="DO30" s="611"/>
      <c r="DP30" s="611"/>
      <c r="DQ30" s="611"/>
      <c r="DR30" s="611"/>
      <c r="DS30" s="611"/>
      <c r="DT30" s="611"/>
      <c r="DU30" s="611"/>
      <c r="DV30" s="612"/>
      <c r="DW30" s="615">
        <v>15.1</v>
      </c>
      <c r="DX30" s="641"/>
      <c r="DY30" s="641"/>
      <c r="DZ30" s="641"/>
      <c r="EA30" s="641"/>
      <c r="EB30" s="641"/>
      <c r="EC30" s="642"/>
    </row>
    <row r="31" spans="2:133" ht="11.25" customHeight="1" x14ac:dyDescent="0.2">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6" t="s">
        <v>298</v>
      </c>
      <c r="AQ31" s="657"/>
      <c r="AR31" s="657"/>
      <c r="AS31" s="657"/>
      <c r="AT31" s="662" t="s">
        <v>299</v>
      </c>
      <c r="AU31" s="200"/>
      <c r="AV31" s="200"/>
      <c r="AW31" s="200"/>
      <c r="AX31" s="596" t="s">
        <v>177</v>
      </c>
      <c r="AY31" s="597"/>
      <c r="AZ31" s="597"/>
      <c r="BA31" s="597"/>
      <c r="BB31" s="597"/>
      <c r="BC31" s="597"/>
      <c r="BD31" s="597"/>
      <c r="BE31" s="597"/>
      <c r="BF31" s="598"/>
      <c r="BG31" s="666">
        <v>98.9</v>
      </c>
      <c r="BH31" s="654"/>
      <c r="BI31" s="654"/>
      <c r="BJ31" s="654"/>
      <c r="BK31" s="654"/>
      <c r="BL31" s="654"/>
      <c r="BM31" s="605">
        <v>95.4</v>
      </c>
      <c r="BN31" s="654"/>
      <c r="BO31" s="654"/>
      <c r="BP31" s="654"/>
      <c r="BQ31" s="655"/>
      <c r="BR31" s="666">
        <v>98.8</v>
      </c>
      <c r="BS31" s="654"/>
      <c r="BT31" s="654"/>
      <c r="BU31" s="654"/>
      <c r="BV31" s="654"/>
      <c r="BW31" s="654"/>
      <c r="BX31" s="605">
        <v>95.3</v>
      </c>
      <c r="BY31" s="654"/>
      <c r="BZ31" s="654"/>
      <c r="CA31" s="654"/>
      <c r="CB31" s="655"/>
      <c r="CD31" s="648"/>
      <c r="CE31" s="649"/>
      <c r="CF31" s="607" t="s">
        <v>300</v>
      </c>
      <c r="CG31" s="608"/>
      <c r="CH31" s="608"/>
      <c r="CI31" s="608"/>
      <c r="CJ31" s="608"/>
      <c r="CK31" s="608"/>
      <c r="CL31" s="608"/>
      <c r="CM31" s="608"/>
      <c r="CN31" s="608"/>
      <c r="CO31" s="608"/>
      <c r="CP31" s="608"/>
      <c r="CQ31" s="609"/>
      <c r="CR31" s="610">
        <v>149236</v>
      </c>
      <c r="CS31" s="643"/>
      <c r="CT31" s="643"/>
      <c r="CU31" s="643"/>
      <c r="CV31" s="643"/>
      <c r="CW31" s="643"/>
      <c r="CX31" s="643"/>
      <c r="CY31" s="644"/>
      <c r="CZ31" s="615">
        <v>0.4</v>
      </c>
      <c r="DA31" s="641"/>
      <c r="DB31" s="641"/>
      <c r="DC31" s="645"/>
      <c r="DD31" s="619">
        <v>121135</v>
      </c>
      <c r="DE31" s="643"/>
      <c r="DF31" s="643"/>
      <c r="DG31" s="643"/>
      <c r="DH31" s="643"/>
      <c r="DI31" s="643"/>
      <c r="DJ31" s="643"/>
      <c r="DK31" s="644"/>
      <c r="DL31" s="619">
        <v>121135</v>
      </c>
      <c r="DM31" s="643"/>
      <c r="DN31" s="643"/>
      <c r="DO31" s="643"/>
      <c r="DP31" s="643"/>
      <c r="DQ31" s="643"/>
      <c r="DR31" s="643"/>
      <c r="DS31" s="643"/>
      <c r="DT31" s="643"/>
      <c r="DU31" s="643"/>
      <c r="DV31" s="644"/>
      <c r="DW31" s="615">
        <v>0.8</v>
      </c>
      <c r="DX31" s="641"/>
      <c r="DY31" s="641"/>
      <c r="DZ31" s="641"/>
      <c r="EA31" s="641"/>
      <c r="EB31" s="641"/>
      <c r="EC31" s="642"/>
    </row>
    <row r="32" spans="2:133" ht="11.25" customHeight="1" x14ac:dyDescent="0.2">
      <c r="B32" s="607" t="s">
        <v>301</v>
      </c>
      <c r="C32" s="608"/>
      <c r="D32" s="608"/>
      <c r="E32" s="608"/>
      <c r="F32" s="608"/>
      <c r="G32" s="608"/>
      <c r="H32" s="608"/>
      <c r="I32" s="608"/>
      <c r="J32" s="608"/>
      <c r="K32" s="608"/>
      <c r="L32" s="608"/>
      <c r="M32" s="608"/>
      <c r="N32" s="608"/>
      <c r="O32" s="608"/>
      <c r="P32" s="608"/>
      <c r="Q32" s="609"/>
      <c r="R32" s="610">
        <v>2413792</v>
      </c>
      <c r="S32" s="611"/>
      <c r="T32" s="611"/>
      <c r="U32" s="611"/>
      <c r="V32" s="611"/>
      <c r="W32" s="611"/>
      <c r="X32" s="611"/>
      <c r="Y32" s="612"/>
      <c r="Z32" s="613">
        <v>6.7</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196" t="s">
        <v>302</v>
      </c>
      <c r="AX32" s="607" t="s">
        <v>303</v>
      </c>
      <c r="AY32" s="608"/>
      <c r="AZ32" s="608"/>
      <c r="BA32" s="608"/>
      <c r="BB32" s="608"/>
      <c r="BC32" s="608"/>
      <c r="BD32" s="608"/>
      <c r="BE32" s="608"/>
      <c r="BF32" s="609"/>
      <c r="BG32" s="667">
        <v>99.2</v>
      </c>
      <c r="BH32" s="643"/>
      <c r="BI32" s="643"/>
      <c r="BJ32" s="643"/>
      <c r="BK32" s="643"/>
      <c r="BL32" s="643"/>
      <c r="BM32" s="616">
        <v>97.2</v>
      </c>
      <c r="BN32" s="643"/>
      <c r="BO32" s="643"/>
      <c r="BP32" s="643"/>
      <c r="BQ32" s="665"/>
      <c r="BR32" s="667">
        <v>99.1</v>
      </c>
      <c r="BS32" s="643"/>
      <c r="BT32" s="643"/>
      <c r="BU32" s="643"/>
      <c r="BV32" s="643"/>
      <c r="BW32" s="643"/>
      <c r="BX32" s="616">
        <v>97.2</v>
      </c>
      <c r="BY32" s="643"/>
      <c r="BZ32" s="643"/>
      <c r="CA32" s="643"/>
      <c r="CB32" s="665"/>
      <c r="CD32" s="650"/>
      <c r="CE32" s="651"/>
      <c r="CF32" s="607" t="s">
        <v>304</v>
      </c>
      <c r="CG32" s="608"/>
      <c r="CH32" s="608"/>
      <c r="CI32" s="608"/>
      <c r="CJ32" s="608"/>
      <c r="CK32" s="608"/>
      <c r="CL32" s="608"/>
      <c r="CM32" s="608"/>
      <c r="CN32" s="608"/>
      <c r="CO32" s="608"/>
      <c r="CP32" s="608"/>
      <c r="CQ32" s="609"/>
      <c r="CR32" s="610">
        <v>1037</v>
      </c>
      <c r="CS32" s="611"/>
      <c r="CT32" s="611"/>
      <c r="CU32" s="611"/>
      <c r="CV32" s="611"/>
      <c r="CW32" s="611"/>
      <c r="CX32" s="611"/>
      <c r="CY32" s="612"/>
      <c r="CZ32" s="615">
        <v>0</v>
      </c>
      <c r="DA32" s="641"/>
      <c r="DB32" s="641"/>
      <c r="DC32" s="645"/>
      <c r="DD32" s="619">
        <v>1037</v>
      </c>
      <c r="DE32" s="611"/>
      <c r="DF32" s="611"/>
      <c r="DG32" s="611"/>
      <c r="DH32" s="611"/>
      <c r="DI32" s="611"/>
      <c r="DJ32" s="611"/>
      <c r="DK32" s="612"/>
      <c r="DL32" s="619">
        <v>1037</v>
      </c>
      <c r="DM32" s="611"/>
      <c r="DN32" s="611"/>
      <c r="DO32" s="611"/>
      <c r="DP32" s="611"/>
      <c r="DQ32" s="611"/>
      <c r="DR32" s="611"/>
      <c r="DS32" s="611"/>
      <c r="DT32" s="611"/>
      <c r="DU32" s="611"/>
      <c r="DV32" s="612"/>
      <c r="DW32" s="615">
        <v>0</v>
      </c>
      <c r="DX32" s="641"/>
      <c r="DY32" s="641"/>
      <c r="DZ32" s="641"/>
      <c r="EA32" s="641"/>
      <c r="EB32" s="641"/>
      <c r="EC32" s="642"/>
    </row>
    <row r="33" spans="2:133" ht="11.25" customHeight="1" x14ac:dyDescent="0.2">
      <c r="B33" s="607" t="s">
        <v>305</v>
      </c>
      <c r="C33" s="608"/>
      <c r="D33" s="608"/>
      <c r="E33" s="608"/>
      <c r="F33" s="608"/>
      <c r="G33" s="608"/>
      <c r="H33" s="608"/>
      <c r="I33" s="608"/>
      <c r="J33" s="608"/>
      <c r="K33" s="608"/>
      <c r="L33" s="608"/>
      <c r="M33" s="608"/>
      <c r="N33" s="608"/>
      <c r="O33" s="608"/>
      <c r="P33" s="608"/>
      <c r="Q33" s="609"/>
      <c r="R33" s="610">
        <v>281700</v>
      </c>
      <c r="S33" s="611"/>
      <c r="T33" s="611"/>
      <c r="U33" s="611"/>
      <c r="V33" s="611"/>
      <c r="W33" s="611"/>
      <c r="X33" s="611"/>
      <c r="Y33" s="612"/>
      <c r="Z33" s="613">
        <v>0.8</v>
      </c>
      <c r="AA33" s="613"/>
      <c r="AB33" s="613"/>
      <c r="AC33" s="613"/>
      <c r="AD33" s="614">
        <v>18885</v>
      </c>
      <c r="AE33" s="614"/>
      <c r="AF33" s="614"/>
      <c r="AG33" s="614"/>
      <c r="AH33" s="614"/>
      <c r="AI33" s="614"/>
      <c r="AJ33" s="614"/>
      <c r="AK33" s="614"/>
      <c r="AL33" s="615">
        <v>0.1</v>
      </c>
      <c r="AM33" s="616"/>
      <c r="AN33" s="616"/>
      <c r="AO33" s="617"/>
      <c r="AP33" s="660"/>
      <c r="AQ33" s="661"/>
      <c r="AR33" s="661"/>
      <c r="AS33" s="661"/>
      <c r="AT33" s="664"/>
      <c r="AU33" s="201"/>
      <c r="AV33" s="201"/>
      <c r="AW33" s="201"/>
      <c r="AX33" s="631" t="s">
        <v>306</v>
      </c>
      <c r="AY33" s="632"/>
      <c r="AZ33" s="632"/>
      <c r="BA33" s="632"/>
      <c r="BB33" s="632"/>
      <c r="BC33" s="632"/>
      <c r="BD33" s="632"/>
      <c r="BE33" s="632"/>
      <c r="BF33" s="633"/>
      <c r="BG33" s="668">
        <v>98.6</v>
      </c>
      <c r="BH33" s="669"/>
      <c r="BI33" s="669"/>
      <c r="BJ33" s="669"/>
      <c r="BK33" s="669"/>
      <c r="BL33" s="669"/>
      <c r="BM33" s="670">
        <v>93.1</v>
      </c>
      <c r="BN33" s="669"/>
      <c r="BO33" s="669"/>
      <c r="BP33" s="669"/>
      <c r="BQ33" s="671"/>
      <c r="BR33" s="668">
        <v>98.4</v>
      </c>
      <c r="BS33" s="669"/>
      <c r="BT33" s="669"/>
      <c r="BU33" s="669"/>
      <c r="BV33" s="669"/>
      <c r="BW33" s="669"/>
      <c r="BX33" s="670">
        <v>93</v>
      </c>
      <c r="BY33" s="669"/>
      <c r="BZ33" s="669"/>
      <c r="CA33" s="669"/>
      <c r="CB33" s="671"/>
      <c r="CD33" s="607" t="s">
        <v>307</v>
      </c>
      <c r="CE33" s="608"/>
      <c r="CF33" s="608"/>
      <c r="CG33" s="608"/>
      <c r="CH33" s="608"/>
      <c r="CI33" s="608"/>
      <c r="CJ33" s="608"/>
      <c r="CK33" s="608"/>
      <c r="CL33" s="608"/>
      <c r="CM33" s="608"/>
      <c r="CN33" s="608"/>
      <c r="CO33" s="608"/>
      <c r="CP33" s="608"/>
      <c r="CQ33" s="609"/>
      <c r="CR33" s="610">
        <v>13219949</v>
      </c>
      <c r="CS33" s="643"/>
      <c r="CT33" s="643"/>
      <c r="CU33" s="643"/>
      <c r="CV33" s="643"/>
      <c r="CW33" s="643"/>
      <c r="CX33" s="643"/>
      <c r="CY33" s="644"/>
      <c r="CZ33" s="615">
        <v>37.1</v>
      </c>
      <c r="DA33" s="641"/>
      <c r="DB33" s="641"/>
      <c r="DC33" s="645"/>
      <c r="DD33" s="619">
        <v>8260645</v>
      </c>
      <c r="DE33" s="643"/>
      <c r="DF33" s="643"/>
      <c r="DG33" s="643"/>
      <c r="DH33" s="643"/>
      <c r="DI33" s="643"/>
      <c r="DJ33" s="643"/>
      <c r="DK33" s="644"/>
      <c r="DL33" s="619">
        <v>5705438</v>
      </c>
      <c r="DM33" s="643"/>
      <c r="DN33" s="643"/>
      <c r="DO33" s="643"/>
      <c r="DP33" s="643"/>
      <c r="DQ33" s="643"/>
      <c r="DR33" s="643"/>
      <c r="DS33" s="643"/>
      <c r="DT33" s="643"/>
      <c r="DU33" s="643"/>
      <c r="DV33" s="644"/>
      <c r="DW33" s="615">
        <v>39.6</v>
      </c>
      <c r="DX33" s="641"/>
      <c r="DY33" s="641"/>
      <c r="DZ33" s="641"/>
      <c r="EA33" s="641"/>
      <c r="EB33" s="641"/>
      <c r="EC33" s="642"/>
    </row>
    <row r="34" spans="2:133" ht="11.25" customHeight="1" x14ac:dyDescent="0.2">
      <c r="B34" s="607" t="s">
        <v>308</v>
      </c>
      <c r="C34" s="608"/>
      <c r="D34" s="608"/>
      <c r="E34" s="608"/>
      <c r="F34" s="608"/>
      <c r="G34" s="608"/>
      <c r="H34" s="608"/>
      <c r="I34" s="608"/>
      <c r="J34" s="608"/>
      <c r="K34" s="608"/>
      <c r="L34" s="608"/>
      <c r="M34" s="608"/>
      <c r="N34" s="608"/>
      <c r="O34" s="608"/>
      <c r="P34" s="608"/>
      <c r="Q34" s="609"/>
      <c r="R34" s="610">
        <v>746735</v>
      </c>
      <c r="S34" s="611"/>
      <c r="T34" s="611"/>
      <c r="U34" s="611"/>
      <c r="V34" s="611"/>
      <c r="W34" s="611"/>
      <c r="X34" s="611"/>
      <c r="Y34" s="612"/>
      <c r="Z34" s="613">
        <v>2.1</v>
      </c>
      <c r="AA34" s="613"/>
      <c r="AB34" s="613"/>
      <c r="AC34" s="613"/>
      <c r="AD34" s="614" t="s">
        <v>122</v>
      </c>
      <c r="AE34" s="614"/>
      <c r="AF34" s="614"/>
      <c r="AG34" s="614"/>
      <c r="AH34" s="614"/>
      <c r="AI34" s="614"/>
      <c r="AJ34" s="614"/>
      <c r="AK34" s="614"/>
      <c r="AL34" s="615" t="s">
        <v>122</v>
      </c>
      <c r="AM34" s="616"/>
      <c r="AN34" s="616"/>
      <c r="AO34" s="617"/>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7" t="s">
        <v>309</v>
      </c>
      <c r="CE34" s="608"/>
      <c r="CF34" s="608"/>
      <c r="CG34" s="608"/>
      <c r="CH34" s="608"/>
      <c r="CI34" s="608"/>
      <c r="CJ34" s="608"/>
      <c r="CK34" s="608"/>
      <c r="CL34" s="608"/>
      <c r="CM34" s="608"/>
      <c r="CN34" s="608"/>
      <c r="CO34" s="608"/>
      <c r="CP34" s="608"/>
      <c r="CQ34" s="609"/>
      <c r="CR34" s="610">
        <v>3840903</v>
      </c>
      <c r="CS34" s="611"/>
      <c r="CT34" s="611"/>
      <c r="CU34" s="611"/>
      <c r="CV34" s="611"/>
      <c r="CW34" s="611"/>
      <c r="CX34" s="611"/>
      <c r="CY34" s="612"/>
      <c r="CZ34" s="615">
        <v>10.8</v>
      </c>
      <c r="DA34" s="641"/>
      <c r="DB34" s="641"/>
      <c r="DC34" s="645"/>
      <c r="DD34" s="619">
        <v>2425354</v>
      </c>
      <c r="DE34" s="611"/>
      <c r="DF34" s="611"/>
      <c r="DG34" s="611"/>
      <c r="DH34" s="611"/>
      <c r="DI34" s="611"/>
      <c r="DJ34" s="611"/>
      <c r="DK34" s="612"/>
      <c r="DL34" s="619">
        <v>1802264</v>
      </c>
      <c r="DM34" s="611"/>
      <c r="DN34" s="611"/>
      <c r="DO34" s="611"/>
      <c r="DP34" s="611"/>
      <c r="DQ34" s="611"/>
      <c r="DR34" s="611"/>
      <c r="DS34" s="611"/>
      <c r="DT34" s="611"/>
      <c r="DU34" s="611"/>
      <c r="DV34" s="612"/>
      <c r="DW34" s="615">
        <v>12.5</v>
      </c>
      <c r="DX34" s="641"/>
      <c r="DY34" s="641"/>
      <c r="DZ34" s="641"/>
      <c r="EA34" s="641"/>
      <c r="EB34" s="641"/>
      <c r="EC34" s="642"/>
    </row>
    <row r="35" spans="2:133" ht="11.25" customHeight="1" x14ac:dyDescent="0.2">
      <c r="B35" s="607" t="s">
        <v>310</v>
      </c>
      <c r="C35" s="608"/>
      <c r="D35" s="608"/>
      <c r="E35" s="608"/>
      <c r="F35" s="608"/>
      <c r="G35" s="608"/>
      <c r="H35" s="608"/>
      <c r="I35" s="608"/>
      <c r="J35" s="608"/>
      <c r="K35" s="608"/>
      <c r="L35" s="608"/>
      <c r="M35" s="608"/>
      <c r="N35" s="608"/>
      <c r="O35" s="608"/>
      <c r="P35" s="608"/>
      <c r="Q35" s="609"/>
      <c r="R35" s="610">
        <v>1664719</v>
      </c>
      <c r="S35" s="611"/>
      <c r="T35" s="611"/>
      <c r="U35" s="611"/>
      <c r="V35" s="611"/>
      <c r="W35" s="611"/>
      <c r="X35" s="611"/>
      <c r="Y35" s="612"/>
      <c r="Z35" s="613">
        <v>4.5999999999999996</v>
      </c>
      <c r="AA35" s="613"/>
      <c r="AB35" s="613"/>
      <c r="AC35" s="613"/>
      <c r="AD35" s="614" t="s">
        <v>122</v>
      </c>
      <c r="AE35" s="614"/>
      <c r="AF35" s="614"/>
      <c r="AG35" s="614"/>
      <c r="AH35" s="614"/>
      <c r="AI35" s="614"/>
      <c r="AJ35" s="614"/>
      <c r="AK35" s="614"/>
      <c r="AL35" s="615" t="s">
        <v>122</v>
      </c>
      <c r="AM35" s="616"/>
      <c r="AN35" s="616"/>
      <c r="AO35" s="617"/>
      <c r="AP35" s="204"/>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323813</v>
      </c>
      <c r="CS35" s="643"/>
      <c r="CT35" s="643"/>
      <c r="CU35" s="643"/>
      <c r="CV35" s="643"/>
      <c r="CW35" s="643"/>
      <c r="CX35" s="643"/>
      <c r="CY35" s="644"/>
      <c r="CZ35" s="615">
        <v>0.9</v>
      </c>
      <c r="DA35" s="641"/>
      <c r="DB35" s="641"/>
      <c r="DC35" s="645"/>
      <c r="DD35" s="619">
        <v>187505</v>
      </c>
      <c r="DE35" s="643"/>
      <c r="DF35" s="643"/>
      <c r="DG35" s="643"/>
      <c r="DH35" s="643"/>
      <c r="DI35" s="643"/>
      <c r="DJ35" s="643"/>
      <c r="DK35" s="644"/>
      <c r="DL35" s="619">
        <v>187415</v>
      </c>
      <c r="DM35" s="643"/>
      <c r="DN35" s="643"/>
      <c r="DO35" s="643"/>
      <c r="DP35" s="643"/>
      <c r="DQ35" s="643"/>
      <c r="DR35" s="643"/>
      <c r="DS35" s="643"/>
      <c r="DT35" s="643"/>
      <c r="DU35" s="643"/>
      <c r="DV35" s="644"/>
      <c r="DW35" s="615">
        <v>1.3</v>
      </c>
      <c r="DX35" s="641"/>
      <c r="DY35" s="641"/>
      <c r="DZ35" s="641"/>
      <c r="EA35" s="641"/>
      <c r="EB35" s="641"/>
      <c r="EC35" s="642"/>
    </row>
    <row r="36" spans="2:133" ht="11.25" customHeight="1" x14ac:dyDescent="0.2">
      <c r="B36" s="607" t="s">
        <v>314</v>
      </c>
      <c r="C36" s="608"/>
      <c r="D36" s="608"/>
      <c r="E36" s="608"/>
      <c r="F36" s="608"/>
      <c r="G36" s="608"/>
      <c r="H36" s="608"/>
      <c r="I36" s="608"/>
      <c r="J36" s="608"/>
      <c r="K36" s="608"/>
      <c r="L36" s="608"/>
      <c r="M36" s="608"/>
      <c r="N36" s="608"/>
      <c r="O36" s="608"/>
      <c r="P36" s="608"/>
      <c r="Q36" s="609"/>
      <c r="R36" s="610">
        <v>712348</v>
      </c>
      <c r="S36" s="611"/>
      <c r="T36" s="611"/>
      <c r="U36" s="611"/>
      <c r="V36" s="611"/>
      <c r="W36" s="611"/>
      <c r="X36" s="611"/>
      <c r="Y36" s="612"/>
      <c r="Z36" s="613">
        <v>2</v>
      </c>
      <c r="AA36" s="613"/>
      <c r="AB36" s="613"/>
      <c r="AC36" s="613"/>
      <c r="AD36" s="614" t="s">
        <v>122</v>
      </c>
      <c r="AE36" s="614"/>
      <c r="AF36" s="614"/>
      <c r="AG36" s="614"/>
      <c r="AH36" s="614"/>
      <c r="AI36" s="614"/>
      <c r="AJ36" s="614"/>
      <c r="AK36" s="614"/>
      <c r="AL36" s="615" t="s">
        <v>122</v>
      </c>
      <c r="AM36" s="616"/>
      <c r="AN36" s="616"/>
      <c r="AO36" s="617"/>
      <c r="AP36" s="204"/>
      <c r="AQ36" s="676" t="s">
        <v>315</v>
      </c>
      <c r="AR36" s="677"/>
      <c r="AS36" s="677"/>
      <c r="AT36" s="677"/>
      <c r="AU36" s="677"/>
      <c r="AV36" s="677"/>
      <c r="AW36" s="677"/>
      <c r="AX36" s="677"/>
      <c r="AY36" s="678"/>
      <c r="AZ36" s="599">
        <v>5083761</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12523</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3647465</v>
      </c>
      <c r="CS36" s="611"/>
      <c r="CT36" s="611"/>
      <c r="CU36" s="611"/>
      <c r="CV36" s="611"/>
      <c r="CW36" s="611"/>
      <c r="CX36" s="611"/>
      <c r="CY36" s="612"/>
      <c r="CZ36" s="615">
        <v>10.199999999999999</v>
      </c>
      <c r="DA36" s="641"/>
      <c r="DB36" s="641"/>
      <c r="DC36" s="645"/>
      <c r="DD36" s="619">
        <v>2682910</v>
      </c>
      <c r="DE36" s="611"/>
      <c r="DF36" s="611"/>
      <c r="DG36" s="611"/>
      <c r="DH36" s="611"/>
      <c r="DI36" s="611"/>
      <c r="DJ36" s="611"/>
      <c r="DK36" s="612"/>
      <c r="DL36" s="619">
        <v>1860648</v>
      </c>
      <c r="DM36" s="611"/>
      <c r="DN36" s="611"/>
      <c r="DO36" s="611"/>
      <c r="DP36" s="611"/>
      <c r="DQ36" s="611"/>
      <c r="DR36" s="611"/>
      <c r="DS36" s="611"/>
      <c r="DT36" s="611"/>
      <c r="DU36" s="611"/>
      <c r="DV36" s="612"/>
      <c r="DW36" s="615">
        <v>12.9</v>
      </c>
      <c r="DX36" s="641"/>
      <c r="DY36" s="641"/>
      <c r="DZ36" s="641"/>
      <c r="EA36" s="641"/>
      <c r="EB36" s="641"/>
      <c r="EC36" s="642"/>
    </row>
    <row r="37" spans="2:133" ht="11.25" customHeight="1" x14ac:dyDescent="0.2">
      <c r="B37" s="607" t="s">
        <v>318</v>
      </c>
      <c r="C37" s="608"/>
      <c r="D37" s="608"/>
      <c r="E37" s="608"/>
      <c r="F37" s="608"/>
      <c r="G37" s="608"/>
      <c r="H37" s="608"/>
      <c r="I37" s="608"/>
      <c r="J37" s="608"/>
      <c r="K37" s="608"/>
      <c r="L37" s="608"/>
      <c r="M37" s="608"/>
      <c r="N37" s="608"/>
      <c r="O37" s="608"/>
      <c r="P37" s="608"/>
      <c r="Q37" s="609"/>
      <c r="R37" s="610">
        <v>832763</v>
      </c>
      <c r="S37" s="611"/>
      <c r="T37" s="611"/>
      <c r="U37" s="611"/>
      <c r="V37" s="611"/>
      <c r="W37" s="611"/>
      <c r="X37" s="611"/>
      <c r="Y37" s="612"/>
      <c r="Z37" s="613">
        <v>2.2999999999999998</v>
      </c>
      <c r="AA37" s="613"/>
      <c r="AB37" s="613"/>
      <c r="AC37" s="613"/>
      <c r="AD37" s="614">
        <v>3874</v>
      </c>
      <c r="AE37" s="614"/>
      <c r="AF37" s="614"/>
      <c r="AG37" s="614"/>
      <c r="AH37" s="614"/>
      <c r="AI37" s="614"/>
      <c r="AJ37" s="614"/>
      <c r="AK37" s="614"/>
      <c r="AL37" s="615">
        <v>0</v>
      </c>
      <c r="AM37" s="616"/>
      <c r="AN37" s="616"/>
      <c r="AO37" s="617"/>
      <c r="AQ37" s="673" t="s">
        <v>319</v>
      </c>
      <c r="AR37" s="674"/>
      <c r="AS37" s="674"/>
      <c r="AT37" s="674"/>
      <c r="AU37" s="674"/>
      <c r="AV37" s="674"/>
      <c r="AW37" s="674"/>
      <c r="AX37" s="674"/>
      <c r="AY37" s="675"/>
      <c r="AZ37" s="610">
        <v>1718204</v>
      </c>
      <c r="BA37" s="611"/>
      <c r="BB37" s="611"/>
      <c r="BC37" s="611"/>
      <c r="BD37" s="643"/>
      <c r="BE37" s="643"/>
      <c r="BF37" s="665"/>
      <c r="BG37" s="607" t="s">
        <v>320</v>
      </c>
      <c r="BH37" s="608"/>
      <c r="BI37" s="608"/>
      <c r="BJ37" s="608"/>
      <c r="BK37" s="608"/>
      <c r="BL37" s="608"/>
      <c r="BM37" s="608"/>
      <c r="BN37" s="608"/>
      <c r="BO37" s="608"/>
      <c r="BP37" s="608"/>
      <c r="BQ37" s="608"/>
      <c r="BR37" s="608"/>
      <c r="BS37" s="608"/>
      <c r="BT37" s="608"/>
      <c r="BU37" s="609"/>
      <c r="BV37" s="610">
        <v>-77387</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1206516</v>
      </c>
      <c r="CS37" s="643"/>
      <c r="CT37" s="643"/>
      <c r="CU37" s="643"/>
      <c r="CV37" s="643"/>
      <c r="CW37" s="643"/>
      <c r="CX37" s="643"/>
      <c r="CY37" s="644"/>
      <c r="CZ37" s="615">
        <v>3.4</v>
      </c>
      <c r="DA37" s="641"/>
      <c r="DB37" s="641"/>
      <c r="DC37" s="645"/>
      <c r="DD37" s="619">
        <v>1169493</v>
      </c>
      <c r="DE37" s="643"/>
      <c r="DF37" s="643"/>
      <c r="DG37" s="643"/>
      <c r="DH37" s="643"/>
      <c r="DI37" s="643"/>
      <c r="DJ37" s="643"/>
      <c r="DK37" s="644"/>
      <c r="DL37" s="619">
        <v>958787</v>
      </c>
      <c r="DM37" s="643"/>
      <c r="DN37" s="643"/>
      <c r="DO37" s="643"/>
      <c r="DP37" s="643"/>
      <c r="DQ37" s="643"/>
      <c r="DR37" s="643"/>
      <c r="DS37" s="643"/>
      <c r="DT37" s="643"/>
      <c r="DU37" s="643"/>
      <c r="DV37" s="644"/>
      <c r="DW37" s="615">
        <v>6.7</v>
      </c>
      <c r="DX37" s="641"/>
      <c r="DY37" s="641"/>
      <c r="DZ37" s="641"/>
      <c r="EA37" s="641"/>
      <c r="EB37" s="641"/>
      <c r="EC37" s="642"/>
    </row>
    <row r="38" spans="2:133" ht="11.25" customHeight="1" x14ac:dyDescent="0.2">
      <c r="B38" s="607" t="s">
        <v>322</v>
      </c>
      <c r="C38" s="608"/>
      <c r="D38" s="608"/>
      <c r="E38" s="608"/>
      <c r="F38" s="608"/>
      <c r="G38" s="608"/>
      <c r="H38" s="608"/>
      <c r="I38" s="608"/>
      <c r="J38" s="608"/>
      <c r="K38" s="608"/>
      <c r="L38" s="608"/>
      <c r="M38" s="608"/>
      <c r="N38" s="608"/>
      <c r="O38" s="608"/>
      <c r="P38" s="608"/>
      <c r="Q38" s="609"/>
      <c r="R38" s="610">
        <v>3262793</v>
      </c>
      <c r="S38" s="611"/>
      <c r="T38" s="611"/>
      <c r="U38" s="611"/>
      <c r="V38" s="611"/>
      <c r="W38" s="611"/>
      <c r="X38" s="611"/>
      <c r="Y38" s="612"/>
      <c r="Z38" s="613">
        <v>9</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988238</v>
      </c>
      <c r="BA38" s="611"/>
      <c r="BB38" s="611"/>
      <c r="BC38" s="611"/>
      <c r="BD38" s="643"/>
      <c r="BE38" s="643"/>
      <c r="BF38" s="665"/>
      <c r="BG38" s="607" t="s">
        <v>324</v>
      </c>
      <c r="BH38" s="608"/>
      <c r="BI38" s="608"/>
      <c r="BJ38" s="608"/>
      <c r="BK38" s="608"/>
      <c r="BL38" s="608"/>
      <c r="BM38" s="608"/>
      <c r="BN38" s="608"/>
      <c r="BO38" s="608"/>
      <c r="BP38" s="608"/>
      <c r="BQ38" s="608"/>
      <c r="BR38" s="608"/>
      <c r="BS38" s="608"/>
      <c r="BT38" s="608"/>
      <c r="BU38" s="609"/>
      <c r="BV38" s="610">
        <v>5852</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2377319</v>
      </c>
      <c r="CS38" s="611"/>
      <c r="CT38" s="611"/>
      <c r="CU38" s="611"/>
      <c r="CV38" s="611"/>
      <c r="CW38" s="611"/>
      <c r="CX38" s="611"/>
      <c r="CY38" s="612"/>
      <c r="CZ38" s="615">
        <v>6.7</v>
      </c>
      <c r="DA38" s="641"/>
      <c r="DB38" s="641"/>
      <c r="DC38" s="645"/>
      <c r="DD38" s="619">
        <v>1961761</v>
      </c>
      <c r="DE38" s="611"/>
      <c r="DF38" s="611"/>
      <c r="DG38" s="611"/>
      <c r="DH38" s="611"/>
      <c r="DI38" s="611"/>
      <c r="DJ38" s="611"/>
      <c r="DK38" s="612"/>
      <c r="DL38" s="619">
        <v>1855111</v>
      </c>
      <c r="DM38" s="611"/>
      <c r="DN38" s="611"/>
      <c r="DO38" s="611"/>
      <c r="DP38" s="611"/>
      <c r="DQ38" s="611"/>
      <c r="DR38" s="611"/>
      <c r="DS38" s="611"/>
      <c r="DT38" s="611"/>
      <c r="DU38" s="611"/>
      <c r="DV38" s="612"/>
      <c r="DW38" s="615">
        <v>12.9</v>
      </c>
      <c r="DX38" s="641"/>
      <c r="DY38" s="641"/>
      <c r="DZ38" s="641"/>
      <c r="EA38" s="641"/>
      <c r="EB38" s="641"/>
      <c r="EC38" s="642"/>
    </row>
    <row r="39" spans="2:133" ht="11.25" customHeight="1" x14ac:dyDescent="0.2">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t="s">
        <v>122</v>
      </c>
      <c r="BA39" s="611"/>
      <c r="BB39" s="611"/>
      <c r="BC39" s="611"/>
      <c r="BD39" s="643"/>
      <c r="BE39" s="643"/>
      <c r="BF39" s="665"/>
      <c r="BG39" s="607" t="s">
        <v>328</v>
      </c>
      <c r="BH39" s="608"/>
      <c r="BI39" s="608"/>
      <c r="BJ39" s="608"/>
      <c r="BK39" s="608"/>
      <c r="BL39" s="608"/>
      <c r="BM39" s="608"/>
      <c r="BN39" s="608"/>
      <c r="BO39" s="608"/>
      <c r="BP39" s="608"/>
      <c r="BQ39" s="608"/>
      <c r="BR39" s="608"/>
      <c r="BS39" s="608"/>
      <c r="BT39" s="608"/>
      <c r="BU39" s="609"/>
      <c r="BV39" s="610">
        <v>8528</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1160589</v>
      </c>
      <c r="CS39" s="643"/>
      <c r="CT39" s="643"/>
      <c r="CU39" s="643"/>
      <c r="CV39" s="643"/>
      <c r="CW39" s="643"/>
      <c r="CX39" s="643"/>
      <c r="CY39" s="644"/>
      <c r="CZ39" s="615">
        <v>3.3</v>
      </c>
      <c r="DA39" s="641"/>
      <c r="DB39" s="641"/>
      <c r="DC39" s="645"/>
      <c r="DD39" s="619">
        <v>1003115</v>
      </c>
      <c r="DE39" s="643"/>
      <c r="DF39" s="643"/>
      <c r="DG39" s="643"/>
      <c r="DH39" s="643"/>
      <c r="DI39" s="643"/>
      <c r="DJ39" s="643"/>
      <c r="DK39" s="644"/>
      <c r="DL39" s="619" t="s">
        <v>122</v>
      </c>
      <c r="DM39" s="643"/>
      <c r="DN39" s="643"/>
      <c r="DO39" s="643"/>
      <c r="DP39" s="643"/>
      <c r="DQ39" s="643"/>
      <c r="DR39" s="643"/>
      <c r="DS39" s="643"/>
      <c r="DT39" s="643"/>
      <c r="DU39" s="643"/>
      <c r="DV39" s="644"/>
      <c r="DW39" s="615" t="s">
        <v>122</v>
      </c>
      <c r="DX39" s="641"/>
      <c r="DY39" s="641"/>
      <c r="DZ39" s="641"/>
      <c r="EA39" s="641"/>
      <c r="EB39" s="641"/>
      <c r="EC39" s="642"/>
    </row>
    <row r="40" spans="2:133" ht="11.25" customHeight="1" x14ac:dyDescent="0.2">
      <c r="B40" s="607" t="s">
        <v>330</v>
      </c>
      <c r="C40" s="608"/>
      <c r="D40" s="608"/>
      <c r="E40" s="608"/>
      <c r="F40" s="608"/>
      <c r="G40" s="608"/>
      <c r="H40" s="608"/>
      <c r="I40" s="608"/>
      <c r="J40" s="608"/>
      <c r="K40" s="608"/>
      <c r="L40" s="608"/>
      <c r="M40" s="608"/>
      <c r="N40" s="608"/>
      <c r="O40" s="608"/>
      <c r="P40" s="608"/>
      <c r="Q40" s="609"/>
      <c r="R40" s="610">
        <v>41693</v>
      </c>
      <c r="S40" s="611"/>
      <c r="T40" s="611"/>
      <c r="U40" s="611"/>
      <c r="V40" s="611"/>
      <c r="W40" s="611"/>
      <c r="X40" s="611"/>
      <c r="Y40" s="612"/>
      <c r="Z40" s="613">
        <v>0.1</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t="s">
        <v>122</v>
      </c>
      <c r="BA40" s="611"/>
      <c r="BB40" s="611"/>
      <c r="BC40" s="611"/>
      <c r="BD40" s="643"/>
      <c r="BE40" s="643"/>
      <c r="BF40" s="665"/>
      <c r="BG40" s="658" t="s">
        <v>332</v>
      </c>
      <c r="BH40" s="659"/>
      <c r="BI40" s="659"/>
      <c r="BJ40" s="659"/>
      <c r="BK40" s="659"/>
      <c r="BL40" s="205"/>
      <c r="BM40" s="608" t="s">
        <v>333</v>
      </c>
      <c r="BN40" s="608"/>
      <c r="BO40" s="608"/>
      <c r="BP40" s="608"/>
      <c r="BQ40" s="608"/>
      <c r="BR40" s="608"/>
      <c r="BS40" s="608"/>
      <c r="BT40" s="608"/>
      <c r="BU40" s="609"/>
      <c r="BV40" s="610">
        <v>72</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1869860</v>
      </c>
      <c r="CS40" s="611"/>
      <c r="CT40" s="611"/>
      <c r="CU40" s="611"/>
      <c r="CV40" s="611"/>
      <c r="CW40" s="611"/>
      <c r="CX40" s="611"/>
      <c r="CY40" s="612"/>
      <c r="CZ40" s="615">
        <v>5.2</v>
      </c>
      <c r="DA40" s="641"/>
      <c r="DB40" s="641"/>
      <c r="DC40" s="645"/>
      <c r="DD40" s="619" t="s">
        <v>122</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1"/>
      <c r="DY40" s="641"/>
      <c r="DZ40" s="641"/>
      <c r="EA40" s="641"/>
      <c r="EB40" s="641"/>
      <c r="EC40" s="642"/>
    </row>
    <row r="41" spans="2:133" ht="11.25" customHeight="1" x14ac:dyDescent="0.2">
      <c r="B41" s="631" t="s">
        <v>335</v>
      </c>
      <c r="C41" s="632"/>
      <c r="D41" s="632"/>
      <c r="E41" s="632"/>
      <c r="F41" s="632"/>
      <c r="G41" s="632"/>
      <c r="H41" s="632"/>
      <c r="I41" s="632"/>
      <c r="J41" s="632"/>
      <c r="K41" s="632"/>
      <c r="L41" s="632"/>
      <c r="M41" s="632"/>
      <c r="N41" s="632"/>
      <c r="O41" s="632"/>
      <c r="P41" s="632"/>
      <c r="Q41" s="633"/>
      <c r="R41" s="682">
        <v>36291019</v>
      </c>
      <c r="S41" s="683"/>
      <c r="T41" s="683"/>
      <c r="U41" s="683"/>
      <c r="V41" s="683"/>
      <c r="W41" s="683"/>
      <c r="X41" s="683"/>
      <c r="Y41" s="687"/>
      <c r="Z41" s="688">
        <v>100</v>
      </c>
      <c r="AA41" s="688"/>
      <c r="AB41" s="688"/>
      <c r="AC41" s="688"/>
      <c r="AD41" s="689">
        <v>14351547</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484787</v>
      </c>
      <c r="BA41" s="611"/>
      <c r="BB41" s="611"/>
      <c r="BC41" s="611"/>
      <c r="BD41" s="643"/>
      <c r="BE41" s="643"/>
      <c r="BF41" s="665"/>
      <c r="BG41" s="658"/>
      <c r="BH41" s="659"/>
      <c r="BI41" s="659"/>
      <c r="BJ41" s="659"/>
      <c r="BK41" s="659"/>
      <c r="BL41" s="205"/>
      <c r="BM41" s="608" t="s">
        <v>337</v>
      </c>
      <c r="BN41" s="608"/>
      <c r="BO41" s="608"/>
      <c r="BP41" s="608"/>
      <c r="BQ41" s="608"/>
      <c r="BR41" s="608"/>
      <c r="BS41" s="608"/>
      <c r="BT41" s="608"/>
      <c r="BU41" s="609"/>
      <c r="BV41" s="610">
        <v>1</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3"/>
      <c r="CT41" s="643"/>
      <c r="CU41" s="643"/>
      <c r="CV41" s="643"/>
      <c r="CW41" s="643"/>
      <c r="CX41" s="643"/>
      <c r="CY41" s="644"/>
      <c r="CZ41" s="615" t="s">
        <v>122</v>
      </c>
      <c r="DA41" s="641"/>
      <c r="DB41" s="641"/>
      <c r="DC41" s="645"/>
      <c r="DD41" s="619" t="s">
        <v>122</v>
      </c>
      <c r="DE41" s="643"/>
      <c r="DF41" s="643"/>
      <c r="DG41" s="643"/>
      <c r="DH41" s="643"/>
      <c r="DI41" s="643"/>
      <c r="DJ41" s="643"/>
      <c r="DK41" s="644"/>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339</v>
      </c>
      <c r="AR42" s="680"/>
      <c r="AS42" s="680"/>
      <c r="AT42" s="680"/>
      <c r="AU42" s="680"/>
      <c r="AV42" s="680"/>
      <c r="AW42" s="680"/>
      <c r="AX42" s="680"/>
      <c r="AY42" s="681"/>
      <c r="AZ42" s="682">
        <v>1892532</v>
      </c>
      <c r="BA42" s="683"/>
      <c r="BB42" s="683"/>
      <c r="BC42" s="683"/>
      <c r="BD42" s="669"/>
      <c r="BE42" s="669"/>
      <c r="BF42" s="671"/>
      <c r="BG42" s="660"/>
      <c r="BH42" s="661"/>
      <c r="BI42" s="661"/>
      <c r="BJ42" s="661"/>
      <c r="BK42" s="661"/>
      <c r="BL42" s="206"/>
      <c r="BM42" s="632" t="s">
        <v>340</v>
      </c>
      <c r="BN42" s="632"/>
      <c r="BO42" s="632"/>
      <c r="BP42" s="632"/>
      <c r="BQ42" s="632"/>
      <c r="BR42" s="632"/>
      <c r="BS42" s="632"/>
      <c r="BT42" s="632"/>
      <c r="BU42" s="633"/>
      <c r="BV42" s="682">
        <v>392</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3987884</v>
      </c>
      <c r="CS42" s="643"/>
      <c r="CT42" s="643"/>
      <c r="CU42" s="643"/>
      <c r="CV42" s="643"/>
      <c r="CW42" s="643"/>
      <c r="CX42" s="643"/>
      <c r="CY42" s="644"/>
      <c r="CZ42" s="615">
        <v>11.2</v>
      </c>
      <c r="DA42" s="641"/>
      <c r="DB42" s="641"/>
      <c r="DC42" s="645"/>
      <c r="DD42" s="619">
        <v>185391</v>
      </c>
      <c r="DE42" s="643"/>
      <c r="DF42" s="643"/>
      <c r="DG42" s="643"/>
      <c r="DH42" s="643"/>
      <c r="DI42" s="643"/>
      <c r="DJ42" s="643"/>
      <c r="DK42" s="644"/>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196" t="s">
        <v>342</v>
      </c>
      <c r="CD43" s="607" t="s">
        <v>343</v>
      </c>
      <c r="CE43" s="608"/>
      <c r="CF43" s="608"/>
      <c r="CG43" s="608"/>
      <c r="CH43" s="608"/>
      <c r="CI43" s="608"/>
      <c r="CJ43" s="608"/>
      <c r="CK43" s="608"/>
      <c r="CL43" s="608"/>
      <c r="CM43" s="608"/>
      <c r="CN43" s="608"/>
      <c r="CO43" s="608"/>
      <c r="CP43" s="608"/>
      <c r="CQ43" s="609"/>
      <c r="CR43" s="610">
        <v>26364</v>
      </c>
      <c r="CS43" s="643"/>
      <c r="CT43" s="643"/>
      <c r="CU43" s="643"/>
      <c r="CV43" s="643"/>
      <c r="CW43" s="643"/>
      <c r="CX43" s="643"/>
      <c r="CY43" s="644"/>
      <c r="CZ43" s="615">
        <v>0.1</v>
      </c>
      <c r="DA43" s="641"/>
      <c r="DB43" s="641"/>
      <c r="DC43" s="645"/>
      <c r="DD43" s="619">
        <v>1016</v>
      </c>
      <c r="DE43" s="643"/>
      <c r="DF43" s="643"/>
      <c r="DG43" s="643"/>
      <c r="DH43" s="643"/>
      <c r="DI43" s="643"/>
      <c r="DJ43" s="643"/>
      <c r="DK43" s="644"/>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292</v>
      </c>
      <c r="CE44" s="647"/>
      <c r="CF44" s="607" t="s">
        <v>345</v>
      </c>
      <c r="CG44" s="608"/>
      <c r="CH44" s="608"/>
      <c r="CI44" s="608"/>
      <c r="CJ44" s="608"/>
      <c r="CK44" s="608"/>
      <c r="CL44" s="608"/>
      <c r="CM44" s="608"/>
      <c r="CN44" s="608"/>
      <c r="CO44" s="608"/>
      <c r="CP44" s="608"/>
      <c r="CQ44" s="609"/>
      <c r="CR44" s="610">
        <v>3938772</v>
      </c>
      <c r="CS44" s="611"/>
      <c r="CT44" s="611"/>
      <c r="CU44" s="611"/>
      <c r="CV44" s="611"/>
      <c r="CW44" s="611"/>
      <c r="CX44" s="611"/>
      <c r="CY44" s="612"/>
      <c r="CZ44" s="615">
        <v>11</v>
      </c>
      <c r="DA44" s="616"/>
      <c r="DB44" s="616"/>
      <c r="DC44" s="622"/>
      <c r="DD44" s="619">
        <v>156345</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347</v>
      </c>
      <c r="CG45" s="608"/>
      <c r="CH45" s="608"/>
      <c r="CI45" s="608"/>
      <c r="CJ45" s="608"/>
      <c r="CK45" s="608"/>
      <c r="CL45" s="608"/>
      <c r="CM45" s="608"/>
      <c r="CN45" s="608"/>
      <c r="CO45" s="608"/>
      <c r="CP45" s="608"/>
      <c r="CQ45" s="609"/>
      <c r="CR45" s="610">
        <v>2679160</v>
      </c>
      <c r="CS45" s="643"/>
      <c r="CT45" s="643"/>
      <c r="CU45" s="643"/>
      <c r="CV45" s="643"/>
      <c r="CW45" s="643"/>
      <c r="CX45" s="643"/>
      <c r="CY45" s="644"/>
      <c r="CZ45" s="615">
        <v>7.5</v>
      </c>
      <c r="DA45" s="641"/>
      <c r="DB45" s="641"/>
      <c r="DC45" s="645"/>
      <c r="DD45" s="619">
        <v>54205</v>
      </c>
      <c r="DE45" s="643"/>
      <c r="DF45" s="643"/>
      <c r="DG45" s="643"/>
      <c r="DH45" s="643"/>
      <c r="DI45" s="643"/>
      <c r="DJ45" s="643"/>
      <c r="DK45" s="644"/>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07"/>
      <c r="CD46" s="648"/>
      <c r="CE46" s="649"/>
      <c r="CF46" s="607" t="s">
        <v>348</v>
      </c>
      <c r="CG46" s="608"/>
      <c r="CH46" s="608"/>
      <c r="CI46" s="608"/>
      <c r="CJ46" s="608"/>
      <c r="CK46" s="608"/>
      <c r="CL46" s="608"/>
      <c r="CM46" s="608"/>
      <c r="CN46" s="608"/>
      <c r="CO46" s="608"/>
      <c r="CP46" s="608"/>
      <c r="CQ46" s="609"/>
      <c r="CR46" s="610">
        <v>1185446</v>
      </c>
      <c r="CS46" s="611"/>
      <c r="CT46" s="611"/>
      <c r="CU46" s="611"/>
      <c r="CV46" s="611"/>
      <c r="CW46" s="611"/>
      <c r="CX46" s="611"/>
      <c r="CY46" s="612"/>
      <c r="CZ46" s="615">
        <v>3.3</v>
      </c>
      <c r="DA46" s="616"/>
      <c r="DB46" s="616"/>
      <c r="DC46" s="622"/>
      <c r="DD46" s="619">
        <v>94749</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07"/>
      <c r="CD47" s="648"/>
      <c r="CE47" s="649"/>
      <c r="CF47" s="607" t="s">
        <v>349</v>
      </c>
      <c r="CG47" s="608"/>
      <c r="CH47" s="608"/>
      <c r="CI47" s="608"/>
      <c r="CJ47" s="608"/>
      <c r="CK47" s="608"/>
      <c r="CL47" s="608"/>
      <c r="CM47" s="608"/>
      <c r="CN47" s="608"/>
      <c r="CO47" s="608"/>
      <c r="CP47" s="608"/>
      <c r="CQ47" s="609"/>
      <c r="CR47" s="610">
        <v>49112</v>
      </c>
      <c r="CS47" s="643"/>
      <c r="CT47" s="643"/>
      <c r="CU47" s="643"/>
      <c r="CV47" s="643"/>
      <c r="CW47" s="643"/>
      <c r="CX47" s="643"/>
      <c r="CY47" s="644"/>
      <c r="CZ47" s="615">
        <v>0.1</v>
      </c>
      <c r="DA47" s="641"/>
      <c r="DB47" s="641"/>
      <c r="DC47" s="645"/>
      <c r="DD47" s="619">
        <v>29046</v>
      </c>
      <c r="DE47" s="643"/>
      <c r="DF47" s="643"/>
      <c r="DG47" s="643"/>
      <c r="DH47" s="643"/>
      <c r="DI47" s="643"/>
      <c r="DJ47" s="643"/>
      <c r="DK47" s="644"/>
      <c r="DL47" s="693"/>
      <c r="DM47" s="694"/>
      <c r="DN47" s="694"/>
      <c r="DO47" s="694"/>
      <c r="DP47" s="694"/>
      <c r="DQ47" s="694"/>
      <c r="DR47" s="694"/>
      <c r="DS47" s="694"/>
      <c r="DT47" s="694"/>
      <c r="DU47" s="694"/>
      <c r="DV47" s="695"/>
      <c r="DW47" s="684"/>
      <c r="DX47" s="685"/>
      <c r="DY47" s="685"/>
      <c r="DZ47" s="685"/>
      <c r="EA47" s="685"/>
      <c r="EB47" s="685"/>
      <c r="EC47" s="686"/>
    </row>
    <row r="48" spans="2:133" ht="10.8" x14ac:dyDescent="0.2">
      <c r="B48" s="207"/>
      <c r="CD48" s="650"/>
      <c r="CE48" s="651"/>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07"/>
      <c r="CD49" s="631" t="s">
        <v>351</v>
      </c>
      <c r="CE49" s="632"/>
      <c r="CF49" s="632"/>
      <c r="CG49" s="632"/>
      <c r="CH49" s="632"/>
      <c r="CI49" s="632"/>
      <c r="CJ49" s="632"/>
      <c r="CK49" s="632"/>
      <c r="CL49" s="632"/>
      <c r="CM49" s="632"/>
      <c r="CN49" s="632"/>
      <c r="CO49" s="632"/>
      <c r="CP49" s="632"/>
      <c r="CQ49" s="633"/>
      <c r="CR49" s="682">
        <v>35649864</v>
      </c>
      <c r="CS49" s="669"/>
      <c r="CT49" s="669"/>
      <c r="CU49" s="669"/>
      <c r="CV49" s="669"/>
      <c r="CW49" s="669"/>
      <c r="CX49" s="669"/>
      <c r="CY49" s="698"/>
      <c r="CZ49" s="690">
        <v>100</v>
      </c>
      <c r="DA49" s="699"/>
      <c r="DB49" s="699"/>
      <c r="DC49" s="700"/>
      <c r="DD49" s="701">
        <v>17724561</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W1wNpNtwWliaSGn++0/pKaaUvoqOr84YH0RazvJyZJp5SllGO9Yr1kODp4wwSqp3n2B1zJCyEd7z54xaInXR/g==" saltValue="2HNbtN+zO1Ld61y0eAgIL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5">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6"/>
    </row>
    <row r="5" spans="1:131" s="217" customFormat="1" ht="26.25" customHeight="1" x14ac:dyDescent="0.2">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6"/>
    </row>
    <row r="6" spans="1:131" s="217"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6"/>
    </row>
    <row r="7" spans="1:131" s="217" customFormat="1" ht="26.25" customHeight="1" thickTop="1" x14ac:dyDescent="0.2">
      <c r="A7" s="218">
        <v>1</v>
      </c>
      <c r="B7" s="736" t="s">
        <v>374</v>
      </c>
      <c r="C7" s="737"/>
      <c r="D7" s="737"/>
      <c r="E7" s="737"/>
      <c r="F7" s="737"/>
      <c r="G7" s="737"/>
      <c r="H7" s="737"/>
      <c r="I7" s="737"/>
      <c r="J7" s="737"/>
      <c r="K7" s="737"/>
      <c r="L7" s="737"/>
      <c r="M7" s="737"/>
      <c r="N7" s="737"/>
      <c r="O7" s="737"/>
      <c r="P7" s="738"/>
      <c r="Q7" s="739">
        <v>35875</v>
      </c>
      <c r="R7" s="740"/>
      <c r="S7" s="740"/>
      <c r="T7" s="740"/>
      <c r="U7" s="740"/>
      <c r="V7" s="740">
        <v>35257</v>
      </c>
      <c r="W7" s="740"/>
      <c r="X7" s="740"/>
      <c r="Y7" s="740"/>
      <c r="Z7" s="740"/>
      <c r="AA7" s="740">
        <v>619</v>
      </c>
      <c r="AB7" s="740"/>
      <c r="AC7" s="740"/>
      <c r="AD7" s="740"/>
      <c r="AE7" s="741"/>
      <c r="AF7" s="742">
        <v>275</v>
      </c>
      <c r="AG7" s="743"/>
      <c r="AH7" s="743"/>
      <c r="AI7" s="743"/>
      <c r="AJ7" s="744"/>
      <c r="AK7" s="745">
        <v>1663</v>
      </c>
      <c r="AL7" s="746"/>
      <c r="AM7" s="746"/>
      <c r="AN7" s="746"/>
      <c r="AO7" s="746"/>
      <c r="AP7" s="746">
        <v>31623</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8">
        <v>1</v>
      </c>
      <c r="BR7" s="219"/>
      <c r="BS7" s="733" t="s">
        <v>558</v>
      </c>
      <c r="BT7" s="734"/>
      <c r="BU7" s="734"/>
      <c r="BV7" s="734"/>
      <c r="BW7" s="734"/>
      <c r="BX7" s="734"/>
      <c r="BY7" s="734"/>
      <c r="BZ7" s="734"/>
      <c r="CA7" s="734"/>
      <c r="CB7" s="734"/>
      <c r="CC7" s="734"/>
      <c r="CD7" s="734"/>
      <c r="CE7" s="734"/>
      <c r="CF7" s="734"/>
      <c r="CG7" s="749"/>
      <c r="CH7" s="730">
        <v>0</v>
      </c>
      <c r="CI7" s="731"/>
      <c r="CJ7" s="731"/>
      <c r="CK7" s="731"/>
      <c r="CL7" s="732"/>
      <c r="CM7" s="730">
        <v>105</v>
      </c>
      <c r="CN7" s="731"/>
      <c r="CO7" s="731"/>
      <c r="CP7" s="731"/>
      <c r="CQ7" s="732"/>
      <c r="CR7" s="730">
        <v>100</v>
      </c>
      <c r="CS7" s="731"/>
      <c r="CT7" s="731"/>
      <c r="CU7" s="731"/>
      <c r="CV7" s="732"/>
      <c r="CW7" s="730" t="s">
        <v>486</v>
      </c>
      <c r="CX7" s="731"/>
      <c r="CY7" s="731"/>
      <c r="CZ7" s="731"/>
      <c r="DA7" s="732"/>
      <c r="DB7" s="730" t="s">
        <v>486</v>
      </c>
      <c r="DC7" s="731"/>
      <c r="DD7" s="731"/>
      <c r="DE7" s="731"/>
      <c r="DF7" s="732"/>
      <c r="DG7" s="730" t="s">
        <v>486</v>
      </c>
      <c r="DH7" s="731"/>
      <c r="DI7" s="731"/>
      <c r="DJ7" s="731"/>
      <c r="DK7" s="732"/>
      <c r="DL7" s="730" t="s">
        <v>486</v>
      </c>
      <c r="DM7" s="731"/>
      <c r="DN7" s="731"/>
      <c r="DO7" s="731"/>
      <c r="DP7" s="732"/>
      <c r="DQ7" s="730" t="s">
        <v>486</v>
      </c>
      <c r="DR7" s="731"/>
      <c r="DS7" s="731"/>
      <c r="DT7" s="731"/>
      <c r="DU7" s="732"/>
      <c r="DV7" s="733"/>
      <c r="DW7" s="734"/>
      <c r="DX7" s="734"/>
      <c r="DY7" s="734"/>
      <c r="DZ7" s="735"/>
      <c r="EA7" s="216"/>
    </row>
    <row r="8" spans="1:131" s="217" customFormat="1" ht="26.25" customHeight="1" x14ac:dyDescent="0.2">
      <c r="A8" s="220">
        <v>2</v>
      </c>
      <c r="B8" s="767" t="s">
        <v>375</v>
      </c>
      <c r="C8" s="768"/>
      <c r="D8" s="768"/>
      <c r="E8" s="768"/>
      <c r="F8" s="768"/>
      <c r="G8" s="768"/>
      <c r="H8" s="768"/>
      <c r="I8" s="768"/>
      <c r="J8" s="768"/>
      <c r="K8" s="768"/>
      <c r="L8" s="768"/>
      <c r="M8" s="768"/>
      <c r="N8" s="768"/>
      <c r="O8" s="768"/>
      <c r="P8" s="769"/>
      <c r="Q8" s="770">
        <v>211</v>
      </c>
      <c r="R8" s="771"/>
      <c r="S8" s="771"/>
      <c r="T8" s="771"/>
      <c r="U8" s="771"/>
      <c r="V8" s="771">
        <v>189</v>
      </c>
      <c r="W8" s="771"/>
      <c r="X8" s="771"/>
      <c r="Y8" s="771"/>
      <c r="Z8" s="771"/>
      <c r="AA8" s="771">
        <v>23</v>
      </c>
      <c r="AB8" s="771"/>
      <c r="AC8" s="771"/>
      <c r="AD8" s="771"/>
      <c r="AE8" s="772"/>
      <c r="AF8" s="773">
        <v>23</v>
      </c>
      <c r="AG8" s="774"/>
      <c r="AH8" s="774"/>
      <c r="AI8" s="774"/>
      <c r="AJ8" s="775"/>
      <c r="AK8" s="756">
        <v>31</v>
      </c>
      <c r="AL8" s="757"/>
      <c r="AM8" s="757"/>
      <c r="AN8" s="757"/>
      <c r="AO8" s="757"/>
      <c r="AP8" s="757" t="s">
        <v>486</v>
      </c>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0">
        <v>2</v>
      </c>
      <c r="BR8" s="221"/>
      <c r="BS8" s="760" t="s">
        <v>559</v>
      </c>
      <c r="BT8" s="761"/>
      <c r="BU8" s="761"/>
      <c r="BV8" s="761"/>
      <c r="BW8" s="761"/>
      <c r="BX8" s="761"/>
      <c r="BY8" s="761"/>
      <c r="BZ8" s="761"/>
      <c r="CA8" s="761"/>
      <c r="CB8" s="761"/>
      <c r="CC8" s="761"/>
      <c r="CD8" s="761"/>
      <c r="CE8" s="761"/>
      <c r="CF8" s="761"/>
      <c r="CG8" s="762"/>
      <c r="CH8" s="763">
        <v>10</v>
      </c>
      <c r="CI8" s="764"/>
      <c r="CJ8" s="764"/>
      <c r="CK8" s="764"/>
      <c r="CL8" s="765"/>
      <c r="CM8" s="763">
        <v>75</v>
      </c>
      <c r="CN8" s="764"/>
      <c r="CO8" s="764"/>
      <c r="CP8" s="764"/>
      <c r="CQ8" s="765"/>
      <c r="CR8" s="763">
        <v>3</v>
      </c>
      <c r="CS8" s="764"/>
      <c r="CT8" s="764"/>
      <c r="CU8" s="764"/>
      <c r="CV8" s="765"/>
      <c r="CW8" s="763" t="s">
        <v>486</v>
      </c>
      <c r="CX8" s="764"/>
      <c r="CY8" s="764"/>
      <c r="CZ8" s="764"/>
      <c r="DA8" s="765"/>
      <c r="DB8" s="763" t="s">
        <v>486</v>
      </c>
      <c r="DC8" s="764"/>
      <c r="DD8" s="764"/>
      <c r="DE8" s="764"/>
      <c r="DF8" s="765"/>
      <c r="DG8" s="763" t="s">
        <v>486</v>
      </c>
      <c r="DH8" s="764"/>
      <c r="DI8" s="764"/>
      <c r="DJ8" s="764"/>
      <c r="DK8" s="765"/>
      <c r="DL8" s="763" t="s">
        <v>486</v>
      </c>
      <c r="DM8" s="764"/>
      <c r="DN8" s="764"/>
      <c r="DO8" s="764"/>
      <c r="DP8" s="765"/>
      <c r="DQ8" s="763" t="s">
        <v>486</v>
      </c>
      <c r="DR8" s="764"/>
      <c r="DS8" s="764"/>
      <c r="DT8" s="764"/>
      <c r="DU8" s="765"/>
      <c r="DV8" s="760"/>
      <c r="DW8" s="761"/>
      <c r="DX8" s="761"/>
      <c r="DY8" s="761"/>
      <c r="DZ8" s="766"/>
      <c r="EA8" s="216"/>
    </row>
    <row r="9" spans="1:131" s="217" customFormat="1" ht="26.25" customHeight="1" x14ac:dyDescent="0.2">
      <c r="A9" s="220">
        <v>3</v>
      </c>
      <c r="B9" s="767" t="s">
        <v>376</v>
      </c>
      <c r="C9" s="768"/>
      <c r="D9" s="768"/>
      <c r="E9" s="768"/>
      <c r="F9" s="768"/>
      <c r="G9" s="768"/>
      <c r="H9" s="768"/>
      <c r="I9" s="768"/>
      <c r="J9" s="768"/>
      <c r="K9" s="768"/>
      <c r="L9" s="768"/>
      <c r="M9" s="768"/>
      <c r="N9" s="768"/>
      <c r="O9" s="768"/>
      <c r="P9" s="769"/>
      <c r="Q9" s="770">
        <v>307</v>
      </c>
      <c r="R9" s="771"/>
      <c r="S9" s="771"/>
      <c r="T9" s="771"/>
      <c r="U9" s="771"/>
      <c r="V9" s="771">
        <v>307</v>
      </c>
      <c r="W9" s="771"/>
      <c r="X9" s="771"/>
      <c r="Y9" s="771"/>
      <c r="Z9" s="771"/>
      <c r="AA9" s="771" t="s">
        <v>486</v>
      </c>
      <c r="AB9" s="771"/>
      <c r="AC9" s="771"/>
      <c r="AD9" s="771"/>
      <c r="AE9" s="772"/>
      <c r="AF9" s="773" t="s">
        <v>486</v>
      </c>
      <c r="AG9" s="774"/>
      <c r="AH9" s="774"/>
      <c r="AI9" s="774"/>
      <c r="AJ9" s="775"/>
      <c r="AK9" s="756">
        <v>73</v>
      </c>
      <c r="AL9" s="757"/>
      <c r="AM9" s="757"/>
      <c r="AN9" s="757"/>
      <c r="AO9" s="757"/>
      <c r="AP9" s="757">
        <v>12</v>
      </c>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0">
        <v>3</v>
      </c>
      <c r="BR9" s="221"/>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6"/>
    </row>
    <row r="10" spans="1:131" s="217" customFormat="1" ht="26.25" customHeight="1" x14ac:dyDescent="0.2">
      <c r="A10" s="220">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0">
        <v>4</v>
      </c>
      <c r="BR10" s="221"/>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6"/>
    </row>
    <row r="11" spans="1:131" s="217" customFormat="1" ht="26.25" customHeight="1" x14ac:dyDescent="0.2">
      <c r="A11" s="220">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0">
        <v>5</v>
      </c>
      <c r="BR11" s="221"/>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6"/>
    </row>
    <row r="12" spans="1:131" s="217" customFormat="1" ht="26.25" customHeight="1" x14ac:dyDescent="0.2">
      <c r="A12" s="220">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0">
        <v>6</v>
      </c>
      <c r="BR12" s="221"/>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6"/>
    </row>
    <row r="13" spans="1:131" s="217" customFormat="1" ht="26.25" customHeight="1" x14ac:dyDescent="0.2">
      <c r="A13" s="220">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0">
        <v>7</v>
      </c>
      <c r="BR13" s="221"/>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6"/>
    </row>
    <row r="14" spans="1:131" s="217" customFormat="1" ht="26.25" customHeight="1" x14ac:dyDescent="0.2">
      <c r="A14" s="220">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0">
        <v>8</v>
      </c>
      <c r="BR14" s="221"/>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6"/>
    </row>
    <row r="15" spans="1:131" s="217" customFormat="1" ht="26.25" customHeight="1" x14ac:dyDescent="0.2">
      <c r="A15" s="220">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0">
        <v>9</v>
      </c>
      <c r="BR15" s="221"/>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6"/>
    </row>
    <row r="16" spans="1:131" s="217" customFormat="1" ht="26.25" customHeight="1" x14ac:dyDescent="0.2">
      <c r="A16" s="220">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0">
        <v>10</v>
      </c>
      <c r="BR16" s="221"/>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6"/>
    </row>
    <row r="17" spans="1:131" s="217" customFormat="1" ht="26.25" customHeight="1" x14ac:dyDescent="0.2">
      <c r="A17" s="220">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0">
        <v>11</v>
      </c>
      <c r="BR17" s="221"/>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6"/>
    </row>
    <row r="18" spans="1:131" s="217" customFormat="1" ht="26.25" customHeight="1" x14ac:dyDescent="0.2">
      <c r="A18" s="220">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0">
        <v>12</v>
      </c>
      <c r="BR18" s="221"/>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6"/>
    </row>
    <row r="19" spans="1:131" s="217" customFormat="1" ht="26.25" customHeight="1" x14ac:dyDescent="0.2">
      <c r="A19" s="220">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0">
        <v>13</v>
      </c>
      <c r="BR19" s="221"/>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6"/>
    </row>
    <row r="20" spans="1:131" s="217" customFormat="1" ht="26.25" customHeight="1" x14ac:dyDescent="0.2">
      <c r="A20" s="220">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0">
        <v>14</v>
      </c>
      <c r="BR20" s="221"/>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6"/>
    </row>
    <row r="21" spans="1:131" s="217" customFormat="1" ht="26.25" customHeight="1" thickBot="1" x14ac:dyDescent="0.25">
      <c r="A21" s="220">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0">
        <v>15</v>
      </c>
      <c r="BR21" s="221"/>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6"/>
    </row>
    <row r="22" spans="1:131" s="217" customFormat="1" ht="26.25" customHeight="1" x14ac:dyDescent="0.2">
      <c r="A22" s="220">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377</v>
      </c>
      <c r="BA22" s="793"/>
      <c r="BB22" s="793"/>
      <c r="BC22" s="793"/>
      <c r="BD22" s="794"/>
      <c r="BE22" s="215"/>
      <c r="BF22" s="215"/>
      <c r="BG22" s="215"/>
      <c r="BH22" s="215"/>
      <c r="BI22" s="215"/>
      <c r="BJ22" s="215"/>
      <c r="BK22" s="215"/>
      <c r="BL22" s="215"/>
      <c r="BM22" s="215"/>
      <c r="BN22" s="215"/>
      <c r="BO22" s="215"/>
      <c r="BP22" s="215"/>
      <c r="BQ22" s="220">
        <v>16</v>
      </c>
      <c r="BR22" s="221"/>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6"/>
    </row>
    <row r="23" spans="1:131" s="217" customFormat="1" ht="26.25" customHeight="1" thickBot="1" x14ac:dyDescent="0.25">
      <c r="A23" s="222" t="s">
        <v>378</v>
      </c>
      <c r="B23" s="776" t="s">
        <v>379</v>
      </c>
      <c r="C23" s="777"/>
      <c r="D23" s="777"/>
      <c r="E23" s="777"/>
      <c r="F23" s="777"/>
      <c r="G23" s="777"/>
      <c r="H23" s="777"/>
      <c r="I23" s="777"/>
      <c r="J23" s="777"/>
      <c r="K23" s="777"/>
      <c r="L23" s="777"/>
      <c r="M23" s="777"/>
      <c r="N23" s="777"/>
      <c r="O23" s="777"/>
      <c r="P23" s="778"/>
      <c r="Q23" s="779">
        <v>36291</v>
      </c>
      <c r="R23" s="780"/>
      <c r="S23" s="780"/>
      <c r="T23" s="780"/>
      <c r="U23" s="780"/>
      <c r="V23" s="780">
        <v>35650</v>
      </c>
      <c r="W23" s="780"/>
      <c r="X23" s="780"/>
      <c r="Y23" s="780"/>
      <c r="Z23" s="780"/>
      <c r="AA23" s="780">
        <v>641</v>
      </c>
      <c r="AB23" s="780"/>
      <c r="AC23" s="780"/>
      <c r="AD23" s="780"/>
      <c r="AE23" s="781"/>
      <c r="AF23" s="782">
        <v>298</v>
      </c>
      <c r="AG23" s="780"/>
      <c r="AH23" s="780"/>
      <c r="AI23" s="780"/>
      <c r="AJ23" s="783"/>
      <c r="AK23" s="784"/>
      <c r="AL23" s="785"/>
      <c r="AM23" s="785"/>
      <c r="AN23" s="785"/>
      <c r="AO23" s="785"/>
      <c r="AP23" s="780">
        <v>31635</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0">
        <v>17</v>
      </c>
      <c r="BR23" s="221"/>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6"/>
    </row>
    <row r="24" spans="1:131" s="217" customFormat="1" ht="26.25" customHeight="1" x14ac:dyDescent="0.2">
      <c r="A24" s="795" t="s">
        <v>380</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0">
        <v>18</v>
      </c>
      <c r="BR24" s="221"/>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6"/>
    </row>
    <row r="25" spans="1:131" ht="26.25" customHeight="1" thickBot="1" x14ac:dyDescent="0.25">
      <c r="A25" s="712" t="s">
        <v>381</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3"/>
      <c r="BP25" s="223"/>
      <c r="BQ25" s="220">
        <v>19</v>
      </c>
      <c r="BR25" s="221"/>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2">
      <c r="A26" s="714" t="s">
        <v>357</v>
      </c>
      <c r="B26" s="715"/>
      <c r="C26" s="715"/>
      <c r="D26" s="715"/>
      <c r="E26" s="715"/>
      <c r="F26" s="715"/>
      <c r="G26" s="715"/>
      <c r="H26" s="715"/>
      <c r="I26" s="715"/>
      <c r="J26" s="715"/>
      <c r="K26" s="715"/>
      <c r="L26" s="715"/>
      <c r="M26" s="715"/>
      <c r="N26" s="715"/>
      <c r="O26" s="715"/>
      <c r="P26" s="716"/>
      <c r="Q26" s="720" t="s">
        <v>382</v>
      </c>
      <c r="R26" s="721"/>
      <c r="S26" s="721"/>
      <c r="T26" s="721"/>
      <c r="U26" s="722"/>
      <c r="V26" s="720" t="s">
        <v>383</v>
      </c>
      <c r="W26" s="721"/>
      <c r="X26" s="721"/>
      <c r="Y26" s="721"/>
      <c r="Z26" s="722"/>
      <c r="AA26" s="720" t="s">
        <v>384</v>
      </c>
      <c r="AB26" s="721"/>
      <c r="AC26" s="721"/>
      <c r="AD26" s="721"/>
      <c r="AE26" s="721"/>
      <c r="AF26" s="801" t="s">
        <v>385</v>
      </c>
      <c r="AG26" s="802"/>
      <c r="AH26" s="802"/>
      <c r="AI26" s="802"/>
      <c r="AJ26" s="803"/>
      <c r="AK26" s="721" t="s">
        <v>386</v>
      </c>
      <c r="AL26" s="721"/>
      <c r="AM26" s="721"/>
      <c r="AN26" s="721"/>
      <c r="AO26" s="722"/>
      <c r="AP26" s="720" t="s">
        <v>387</v>
      </c>
      <c r="AQ26" s="721"/>
      <c r="AR26" s="721"/>
      <c r="AS26" s="721"/>
      <c r="AT26" s="722"/>
      <c r="AU26" s="720" t="s">
        <v>388</v>
      </c>
      <c r="AV26" s="721"/>
      <c r="AW26" s="721"/>
      <c r="AX26" s="721"/>
      <c r="AY26" s="722"/>
      <c r="AZ26" s="720" t="s">
        <v>389</v>
      </c>
      <c r="BA26" s="721"/>
      <c r="BB26" s="721"/>
      <c r="BC26" s="721"/>
      <c r="BD26" s="722"/>
      <c r="BE26" s="720" t="s">
        <v>364</v>
      </c>
      <c r="BF26" s="721"/>
      <c r="BG26" s="721"/>
      <c r="BH26" s="721"/>
      <c r="BI26" s="727"/>
      <c r="BJ26" s="214"/>
      <c r="BK26" s="214"/>
      <c r="BL26" s="214"/>
      <c r="BM26" s="214"/>
      <c r="BN26" s="214"/>
      <c r="BO26" s="223"/>
      <c r="BP26" s="223"/>
      <c r="BQ26" s="220">
        <v>20</v>
      </c>
      <c r="BR26" s="221"/>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3"/>
      <c r="BP27" s="223"/>
      <c r="BQ27" s="220">
        <v>21</v>
      </c>
      <c r="BR27" s="221"/>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2">
      <c r="A28" s="224">
        <v>1</v>
      </c>
      <c r="B28" s="736" t="s">
        <v>390</v>
      </c>
      <c r="C28" s="737"/>
      <c r="D28" s="737"/>
      <c r="E28" s="737"/>
      <c r="F28" s="737"/>
      <c r="G28" s="737"/>
      <c r="H28" s="737"/>
      <c r="I28" s="737"/>
      <c r="J28" s="737"/>
      <c r="K28" s="737"/>
      <c r="L28" s="737"/>
      <c r="M28" s="737"/>
      <c r="N28" s="737"/>
      <c r="O28" s="737"/>
      <c r="P28" s="738"/>
      <c r="Q28" s="809">
        <v>4825</v>
      </c>
      <c r="R28" s="810"/>
      <c r="S28" s="810"/>
      <c r="T28" s="810"/>
      <c r="U28" s="810"/>
      <c r="V28" s="810">
        <v>4813</v>
      </c>
      <c r="W28" s="810"/>
      <c r="X28" s="810"/>
      <c r="Y28" s="810"/>
      <c r="Z28" s="810"/>
      <c r="AA28" s="810">
        <v>13</v>
      </c>
      <c r="AB28" s="810"/>
      <c r="AC28" s="810"/>
      <c r="AD28" s="810"/>
      <c r="AE28" s="811"/>
      <c r="AF28" s="812">
        <v>13</v>
      </c>
      <c r="AG28" s="810"/>
      <c r="AH28" s="810"/>
      <c r="AI28" s="810"/>
      <c r="AJ28" s="813"/>
      <c r="AK28" s="814">
        <v>684</v>
      </c>
      <c r="AL28" s="815"/>
      <c r="AM28" s="815"/>
      <c r="AN28" s="815"/>
      <c r="AO28" s="815"/>
      <c r="AP28" s="815" t="s">
        <v>486</v>
      </c>
      <c r="AQ28" s="815"/>
      <c r="AR28" s="815"/>
      <c r="AS28" s="815"/>
      <c r="AT28" s="815"/>
      <c r="AU28" s="815" t="s">
        <v>486</v>
      </c>
      <c r="AV28" s="815"/>
      <c r="AW28" s="815"/>
      <c r="AX28" s="815"/>
      <c r="AY28" s="815"/>
      <c r="AZ28" s="816" t="s">
        <v>486</v>
      </c>
      <c r="BA28" s="816"/>
      <c r="BB28" s="816"/>
      <c r="BC28" s="816"/>
      <c r="BD28" s="816"/>
      <c r="BE28" s="807"/>
      <c r="BF28" s="807"/>
      <c r="BG28" s="807"/>
      <c r="BH28" s="807"/>
      <c r="BI28" s="808"/>
      <c r="BJ28" s="214"/>
      <c r="BK28" s="214"/>
      <c r="BL28" s="214"/>
      <c r="BM28" s="214"/>
      <c r="BN28" s="214"/>
      <c r="BO28" s="223"/>
      <c r="BP28" s="223"/>
      <c r="BQ28" s="220">
        <v>22</v>
      </c>
      <c r="BR28" s="221"/>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2">
      <c r="A29" s="224">
        <v>2</v>
      </c>
      <c r="B29" s="767" t="s">
        <v>391</v>
      </c>
      <c r="C29" s="768"/>
      <c r="D29" s="768"/>
      <c r="E29" s="768"/>
      <c r="F29" s="768"/>
      <c r="G29" s="768"/>
      <c r="H29" s="768"/>
      <c r="I29" s="768"/>
      <c r="J29" s="768"/>
      <c r="K29" s="768"/>
      <c r="L29" s="768"/>
      <c r="M29" s="768"/>
      <c r="N29" s="768"/>
      <c r="O29" s="768"/>
      <c r="P29" s="769"/>
      <c r="Q29" s="770">
        <v>858</v>
      </c>
      <c r="R29" s="771"/>
      <c r="S29" s="771"/>
      <c r="T29" s="771"/>
      <c r="U29" s="771"/>
      <c r="V29" s="771">
        <v>844</v>
      </c>
      <c r="W29" s="771"/>
      <c r="X29" s="771"/>
      <c r="Y29" s="771"/>
      <c r="Z29" s="771"/>
      <c r="AA29" s="771">
        <v>14</v>
      </c>
      <c r="AB29" s="771"/>
      <c r="AC29" s="771"/>
      <c r="AD29" s="771"/>
      <c r="AE29" s="772"/>
      <c r="AF29" s="773">
        <v>14</v>
      </c>
      <c r="AG29" s="774"/>
      <c r="AH29" s="774"/>
      <c r="AI29" s="774"/>
      <c r="AJ29" s="775"/>
      <c r="AK29" s="821">
        <v>268</v>
      </c>
      <c r="AL29" s="817"/>
      <c r="AM29" s="817"/>
      <c r="AN29" s="817"/>
      <c r="AO29" s="817"/>
      <c r="AP29" s="817" t="s">
        <v>486</v>
      </c>
      <c r="AQ29" s="817"/>
      <c r="AR29" s="817"/>
      <c r="AS29" s="817"/>
      <c r="AT29" s="817"/>
      <c r="AU29" s="817" t="s">
        <v>486</v>
      </c>
      <c r="AV29" s="817"/>
      <c r="AW29" s="817"/>
      <c r="AX29" s="817"/>
      <c r="AY29" s="817"/>
      <c r="AZ29" s="818" t="s">
        <v>486</v>
      </c>
      <c r="BA29" s="818"/>
      <c r="BB29" s="818"/>
      <c r="BC29" s="818"/>
      <c r="BD29" s="818"/>
      <c r="BE29" s="819"/>
      <c r="BF29" s="819"/>
      <c r="BG29" s="819"/>
      <c r="BH29" s="819"/>
      <c r="BI29" s="820"/>
      <c r="BJ29" s="214"/>
      <c r="BK29" s="214"/>
      <c r="BL29" s="214"/>
      <c r="BM29" s="214"/>
      <c r="BN29" s="214"/>
      <c r="BO29" s="223"/>
      <c r="BP29" s="223"/>
      <c r="BQ29" s="220">
        <v>23</v>
      </c>
      <c r="BR29" s="221"/>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2">
      <c r="A30" s="224">
        <v>3</v>
      </c>
      <c r="B30" s="767" t="s">
        <v>392</v>
      </c>
      <c r="C30" s="768"/>
      <c r="D30" s="768"/>
      <c r="E30" s="768"/>
      <c r="F30" s="768"/>
      <c r="G30" s="768"/>
      <c r="H30" s="768"/>
      <c r="I30" s="768"/>
      <c r="J30" s="768"/>
      <c r="K30" s="768"/>
      <c r="L30" s="768"/>
      <c r="M30" s="768"/>
      <c r="N30" s="768"/>
      <c r="O30" s="768"/>
      <c r="P30" s="769"/>
      <c r="Q30" s="770">
        <v>5737</v>
      </c>
      <c r="R30" s="771"/>
      <c r="S30" s="771"/>
      <c r="T30" s="771"/>
      <c r="U30" s="771"/>
      <c r="V30" s="771">
        <v>6346</v>
      </c>
      <c r="W30" s="771"/>
      <c r="X30" s="771"/>
      <c r="Y30" s="771"/>
      <c r="Z30" s="771"/>
      <c r="AA30" s="771">
        <v>-608</v>
      </c>
      <c r="AB30" s="771"/>
      <c r="AC30" s="771"/>
      <c r="AD30" s="771"/>
      <c r="AE30" s="772"/>
      <c r="AF30" s="773">
        <v>1151</v>
      </c>
      <c r="AG30" s="774"/>
      <c r="AH30" s="774"/>
      <c r="AI30" s="774"/>
      <c r="AJ30" s="775"/>
      <c r="AK30" s="821">
        <v>988</v>
      </c>
      <c r="AL30" s="817"/>
      <c r="AM30" s="817"/>
      <c r="AN30" s="817"/>
      <c r="AO30" s="817"/>
      <c r="AP30" s="817">
        <v>3192</v>
      </c>
      <c r="AQ30" s="817"/>
      <c r="AR30" s="817"/>
      <c r="AS30" s="817"/>
      <c r="AT30" s="817"/>
      <c r="AU30" s="817">
        <v>2136</v>
      </c>
      <c r="AV30" s="817"/>
      <c r="AW30" s="817"/>
      <c r="AX30" s="817"/>
      <c r="AY30" s="817"/>
      <c r="AZ30" s="818" t="s">
        <v>486</v>
      </c>
      <c r="BA30" s="818"/>
      <c r="BB30" s="818"/>
      <c r="BC30" s="818"/>
      <c r="BD30" s="818"/>
      <c r="BE30" s="819" t="s">
        <v>393</v>
      </c>
      <c r="BF30" s="819"/>
      <c r="BG30" s="819"/>
      <c r="BH30" s="819"/>
      <c r="BI30" s="820"/>
      <c r="BJ30" s="214"/>
      <c r="BK30" s="214"/>
      <c r="BL30" s="214"/>
      <c r="BM30" s="214"/>
      <c r="BN30" s="214"/>
      <c r="BO30" s="223"/>
      <c r="BP30" s="223"/>
      <c r="BQ30" s="220">
        <v>24</v>
      </c>
      <c r="BR30" s="221"/>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2">
      <c r="A31" s="224">
        <v>4</v>
      </c>
      <c r="B31" s="767"/>
      <c r="C31" s="768"/>
      <c r="D31" s="768"/>
      <c r="E31" s="768"/>
      <c r="F31" s="768"/>
      <c r="G31" s="768"/>
      <c r="H31" s="768"/>
      <c r="I31" s="768"/>
      <c r="J31" s="768"/>
      <c r="K31" s="768"/>
      <c r="L31" s="768"/>
      <c r="M31" s="768"/>
      <c r="N31" s="768"/>
      <c r="O31" s="768"/>
      <c r="P31" s="769"/>
      <c r="Q31" s="770"/>
      <c r="R31" s="771"/>
      <c r="S31" s="771"/>
      <c r="T31" s="771"/>
      <c r="U31" s="771"/>
      <c r="V31" s="771"/>
      <c r="W31" s="771"/>
      <c r="X31" s="771"/>
      <c r="Y31" s="771"/>
      <c r="Z31" s="771"/>
      <c r="AA31" s="771"/>
      <c r="AB31" s="771"/>
      <c r="AC31" s="771"/>
      <c r="AD31" s="771"/>
      <c r="AE31" s="772"/>
      <c r="AF31" s="773"/>
      <c r="AG31" s="774"/>
      <c r="AH31" s="774"/>
      <c r="AI31" s="774"/>
      <c r="AJ31" s="775"/>
      <c r="AK31" s="821"/>
      <c r="AL31" s="817"/>
      <c r="AM31" s="817"/>
      <c r="AN31" s="817"/>
      <c r="AO31" s="817"/>
      <c r="AP31" s="817"/>
      <c r="AQ31" s="817"/>
      <c r="AR31" s="817"/>
      <c r="AS31" s="817"/>
      <c r="AT31" s="817"/>
      <c r="AU31" s="817"/>
      <c r="AV31" s="817"/>
      <c r="AW31" s="817"/>
      <c r="AX31" s="817"/>
      <c r="AY31" s="817"/>
      <c r="AZ31" s="818"/>
      <c r="BA31" s="818"/>
      <c r="BB31" s="818"/>
      <c r="BC31" s="818"/>
      <c r="BD31" s="818"/>
      <c r="BE31" s="819"/>
      <c r="BF31" s="819"/>
      <c r="BG31" s="819"/>
      <c r="BH31" s="819"/>
      <c r="BI31" s="820"/>
      <c r="BJ31" s="214"/>
      <c r="BK31" s="214"/>
      <c r="BL31" s="214"/>
      <c r="BM31" s="214"/>
      <c r="BN31" s="214"/>
      <c r="BO31" s="223"/>
      <c r="BP31" s="223"/>
      <c r="BQ31" s="220">
        <v>25</v>
      </c>
      <c r="BR31" s="221"/>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2">
      <c r="A32" s="224">
        <v>5</v>
      </c>
      <c r="B32" s="767"/>
      <c r="C32" s="768"/>
      <c r="D32" s="768"/>
      <c r="E32" s="768"/>
      <c r="F32" s="768"/>
      <c r="G32" s="768"/>
      <c r="H32" s="768"/>
      <c r="I32" s="768"/>
      <c r="J32" s="768"/>
      <c r="K32" s="768"/>
      <c r="L32" s="768"/>
      <c r="M32" s="768"/>
      <c r="N32" s="768"/>
      <c r="O32" s="768"/>
      <c r="P32" s="769"/>
      <c r="Q32" s="770"/>
      <c r="R32" s="771"/>
      <c r="S32" s="771"/>
      <c r="T32" s="771"/>
      <c r="U32" s="771"/>
      <c r="V32" s="771"/>
      <c r="W32" s="771"/>
      <c r="X32" s="771"/>
      <c r="Y32" s="771"/>
      <c r="Z32" s="771"/>
      <c r="AA32" s="771"/>
      <c r="AB32" s="771"/>
      <c r="AC32" s="771"/>
      <c r="AD32" s="771"/>
      <c r="AE32" s="772"/>
      <c r="AF32" s="773"/>
      <c r="AG32" s="774"/>
      <c r="AH32" s="774"/>
      <c r="AI32" s="774"/>
      <c r="AJ32" s="775"/>
      <c r="AK32" s="821"/>
      <c r="AL32" s="817"/>
      <c r="AM32" s="817"/>
      <c r="AN32" s="817"/>
      <c r="AO32" s="817"/>
      <c r="AP32" s="817"/>
      <c r="AQ32" s="817"/>
      <c r="AR32" s="817"/>
      <c r="AS32" s="817"/>
      <c r="AT32" s="817"/>
      <c r="AU32" s="817"/>
      <c r="AV32" s="817"/>
      <c r="AW32" s="817"/>
      <c r="AX32" s="817"/>
      <c r="AY32" s="817"/>
      <c r="AZ32" s="818"/>
      <c r="BA32" s="818"/>
      <c r="BB32" s="818"/>
      <c r="BC32" s="818"/>
      <c r="BD32" s="818"/>
      <c r="BE32" s="819"/>
      <c r="BF32" s="819"/>
      <c r="BG32" s="819"/>
      <c r="BH32" s="819"/>
      <c r="BI32" s="820"/>
      <c r="BJ32" s="214"/>
      <c r="BK32" s="214"/>
      <c r="BL32" s="214"/>
      <c r="BM32" s="214"/>
      <c r="BN32" s="214"/>
      <c r="BO32" s="223"/>
      <c r="BP32" s="223"/>
      <c r="BQ32" s="220">
        <v>26</v>
      </c>
      <c r="BR32" s="221"/>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2">
      <c r="A33" s="224">
        <v>6</v>
      </c>
      <c r="B33" s="767"/>
      <c r="C33" s="768"/>
      <c r="D33" s="768"/>
      <c r="E33" s="768"/>
      <c r="F33" s="768"/>
      <c r="G33" s="768"/>
      <c r="H33" s="768"/>
      <c r="I33" s="768"/>
      <c r="J33" s="768"/>
      <c r="K33" s="768"/>
      <c r="L33" s="768"/>
      <c r="M33" s="768"/>
      <c r="N33" s="768"/>
      <c r="O33" s="768"/>
      <c r="P33" s="769"/>
      <c r="Q33" s="770"/>
      <c r="R33" s="771"/>
      <c r="S33" s="771"/>
      <c r="T33" s="771"/>
      <c r="U33" s="771"/>
      <c r="V33" s="771"/>
      <c r="W33" s="771"/>
      <c r="X33" s="771"/>
      <c r="Y33" s="771"/>
      <c r="Z33" s="771"/>
      <c r="AA33" s="771"/>
      <c r="AB33" s="771"/>
      <c r="AC33" s="771"/>
      <c r="AD33" s="771"/>
      <c r="AE33" s="772"/>
      <c r="AF33" s="773"/>
      <c r="AG33" s="774"/>
      <c r="AH33" s="774"/>
      <c r="AI33" s="774"/>
      <c r="AJ33" s="775"/>
      <c r="AK33" s="821"/>
      <c r="AL33" s="817"/>
      <c r="AM33" s="817"/>
      <c r="AN33" s="817"/>
      <c r="AO33" s="817"/>
      <c r="AP33" s="817"/>
      <c r="AQ33" s="817"/>
      <c r="AR33" s="817"/>
      <c r="AS33" s="817"/>
      <c r="AT33" s="817"/>
      <c r="AU33" s="817"/>
      <c r="AV33" s="817"/>
      <c r="AW33" s="817"/>
      <c r="AX33" s="817"/>
      <c r="AY33" s="817"/>
      <c r="AZ33" s="818"/>
      <c r="BA33" s="818"/>
      <c r="BB33" s="818"/>
      <c r="BC33" s="818"/>
      <c r="BD33" s="818"/>
      <c r="BE33" s="819"/>
      <c r="BF33" s="819"/>
      <c r="BG33" s="819"/>
      <c r="BH33" s="819"/>
      <c r="BI33" s="820"/>
      <c r="BJ33" s="214"/>
      <c r="BK33" s="214"/>
      <c r="BL33" s="214"/>
      <c r="BM33" s="214"/>
      <c r="BN33" s="214"/>
      <c r="BO33" s="223"/>
      <c r="BP33" s="223"/>
      <c r="BQ33" s="220">
        <v>27</v>
      </c>
      <c r="BR33" s="221"/>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2">
      <c r="A34" s="224">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3"/>
      <c r="BP34" s="223"/>
      <c r="BQ34" s="220">
        <v>28</v>
      </c>
      <c r="BR34" s="221"/>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2">
      <c r="A35" s="224">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3"/>
      <c r="BP35" s="223"/>
      <c r="BQ35" s="220">
        <v>29</v>
      </c>
      <c r="BR35" s="221"/>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2">
      <c r="A36" s="224">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3"/>
      <c r="BP36" s="223"/>
      <c r="BQ36" s="220">
        <v>30</v>
      </c>
      <c r="BR36" s="221"/>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2">
      <c r="A37" s="224">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3"/>
      <c r="BP37" s="223"/>
      <c r="BQ37" s="220">
        <v>31</v>
      </c>
      <c r="BR37" s="221"/>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2">
      <c r="A38" s="224">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3"/>
      <c r="BP38" s="223"/>
      <c r="BQ38" s="220">
        <v>32</v>
      </c>
      <c r="BR38" s="221"/>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2">
      <c r="A39" s="224">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3"/>
      <c r="BP39" s="223"/>
      <c r="BQ39" s="220">
        <v>33</v>
      </c>
      <c r="BR39" s="221"/>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2">
      <c r="A40" s="220">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3"/>
      <c r="BP40" s="223"/>
      <c r="BQ40" s="220">
        <v>34</v>
      </c>
      <c r="BR40" s="221"/>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2">
      <c r="A41" s="220">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3"/>
      <c r="BP41" s="223"/>
      <c r="BQ41" s="220">
        <v>35</v>
      </c>
      <c r="BR41" s="221"/>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2">
      <c r="A42" s="220">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3"/>
      <c r="BP42" s="223"/>
      <c r="BQ42" s="220">
        <v>36</v>
      </c>
      <c r="BR42" s="221"/>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2">
      <c r="A43" s="220">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3"/>
      <c r="BP43" s="223"/>
      <c r="BQ43" s="220">
        <v>37</v>
      </c>
      <c r="BR43" s="221"/>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2">
      <c r="A44" s="220">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3"/>
      <c r="BP44" s="223"/>
      <c r="BQ44" s="220">
        <v>38</v>
      </c>
      <c r="BR44" s="221"/>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2">
      <c r="A45" s="220">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3"/>
      <c r="BP45" s="223"/>
      <c r="BQ45" s="220">
        <v>39</v>
      </c>
      <c r="BR45" s="221"/>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2">
      <c r="A46" s="220">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3"/>
      <c r="BP46" s="223"/>
      <c r="BQ46" s="220">
        <v>40</v>
      </c>
      <c r="BR46" s="221"/>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2">
      <c r="A47" s="220">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3"/>
      <c r="BP47" s="223"/>
      <c r="BQ47" s="220">
        <v>41</v>
      </c>
      <c r="BR47" s="221"/>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2">
      <c r="A48" s="220">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3"/>
      <c r="BP48" s="223"/>
      <c r="BQ48" s="220">
        <v>42</v>
      </c>
      <c r="BR48" s="221"/>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2">
      <c r="A49" s="220">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3"/>
      <c r="BP49" s="223"/>
      <c r="BQ49" s="220">
        <v>43</v>
      </c>
      <c r="BR49" s="221"/>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2">
      <c r="A50" s="220">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3"/>
      <c r="BP50" s="223"/>
      <c r="BQ50" s="220">
        <v>44</v>
      </c>
      <c r="BR50" s="221"/>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2">
      <c r="A51" s="220">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3"/>
      <c r="BP51" s="223"/>
      <c r="BQ51" s="220">
        <v>45</v>
      </c>
      <c r="BR51" s="221"/>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2">
      <c r="A52" s="220">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3"/>
      <c r="BP52" s="223"/>
      <c r="BQ52" s="220">
        <v>46</v>
      </c>
      <c r="BR52" s="221"/>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2">
      <c r="A53" s="220">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3"/>
      <c r="BP53" s="223"/>
      <c r="BQ53" s="220">
        <v>47</v>
      </c>
      <c r="BR53" s="221"/>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2">
      <c r="A54" s="220">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3"/>
      <c r="BP54" s="223"/>
      <c r="BQ54" s="220">
        <v>48</v>
      </c>
      <c r="BR54" s="221"/>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2">
      <c r="A55" s="220">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3"/>
      <c r="BP55" s="223"/>
      <c r="BQ55" s="220">
        <v>49</v>
      </c>
      <c r="BR55" s="221"/>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2">
      <c r="A56" s="220">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3"/>
      <c r="BP56" s="223"/>
      <c r="BQ56" s="220">
        <v>50</v>
      </c>
      <c r="BR56" s="221"/>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2">
      <c r="A57" s="220">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3"/>
      <c r="BP57" s="223"/>
      <c r="BQ57" s="220">
        <v>51</v>
      </c>
      <c r="BR57" s="221"/>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2">
      <c r="A58" s="220">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3"/>
      <c r="BP58" s="223"/>
      <c r="BQ58" s="220">
        <v>52</v>
      </c>
      <c r="BR58" s="221"/>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2">
      <c r="A59" s="220">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3"/>
      <c r="BP59" s="223"/>
      <c r="BQ59" s="220">
        <v>53</v>
      </c>
      <c r="BR59" s="221"/>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2">
      <c r="A60" s="220">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3"/>
      <c r="BP60" s="223"/>
      <c r="BQ60" s="220">
        <v>54</v>
      </c>
      <c r="BR60" s="221"/>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5">
      <c r="A61" s="220">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3"/>
      <c r="BP61" s="223"/>
      <c r="BQ61" s="220">
        <v>55</v>
      </c>
      <c r="BR61" s="221"/>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2">
      <c r="A62" s="220">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394</v>
      </c>
      <c r="BK62" s="793"/>
      <c r="BL62" s="793"/>
      <c r="BM62" s="793"/>
      <c r="BN62" s="794"/>
      <c r="BO62" s="223"/>
      <c r="BP62" s="223"/>
      <c r="BQ62" s="220">
        <v>56</v>
      </c>
      <c r="BR62" s="221"/>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5">
      <c r="A63" s="222" t="s">
        <v>378</v>
      </c>
      <c r="B63" s="776" t="s">
        <v>395</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1178</v>
      </c>
      <c r="AG63" s="831"/>
      <c r="AH63" s="831"/>
      <c r="AI63" s="831"/>
      <c r="AJ63" s="832"/>
      <c r="AK63" s="833"/>
      <c r="AL63" s="828"/>
      <c r="AM63" s="828"/>
      <c r="AN63" s="828"/>
      <c r="AO63" s="828"/>
      <c r="AP63" s="831">
        <v>3192</v>
      </c>
      <c r="AQ63" s="831"/>
      <c r="AR63" s="831"/>
      <c r="AS63" s="831"/>
      <c r="AT63" s="831"/>
      <c r="AU63" s="831">
        <v>2136</v>
      </c>
      <c r="AV63" s="831"/>
      <c r="AW63" s="831"/>
      <c r="AX63" s="831"/>
      <c r="AY63" s="831"/>
      <c r="AZ63" s="835"/>
      <c r="BA63" s="835"/>
      <c r="BB63" s="835"/>
      <c r="BC63" s="835"/>
      <c r="BD63" s="835"/>
      <c r="BE63" s="836"/>
      <c r="BF63" s="836"/>
      <c r="BG63" s="836"/>
      <c r="BH63" s="836"/>
      <c r="BI63" s="837"/>
      <c r="BJ63" s="838" t="s">
        <v>122</v>
      </c>
      <c r="BK63" s="839"/>
      <c r="BL63" s="839"/>
      <c r="BM63" s="839"/>
      <c r="BN63" s="840"/>
      <c r="BO63" s="223"/>
      <c r="BP63" s="223"/>
      <c r="BQ63" s="220">
        <v>57</v>
      </c>
      <c r="BR63" s="221"/>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2">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5">
      <c r="A65" s="214" t="s">
        <v>396</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2">
      <c r="A66" s="714" t="s">
        <v>397</v>
      </c>
      <c r="B66" s="715"/>
      <c r="C66" s="715"/>
      <c r="D66" s="715"/>
      <c r="E66" s="715"/>
      <c r="F66" s="715"/>
      <c r="G66" s="715"/>
      <c r="H66" s="715"/>
      <c r="I66" s="715"/>
      <c r="J66" s="715"/>
      <c r="K66" s="715"/>
      <c r="L66" s="715"/>
      <c r="M66" s="715"/>
      <c r="N66" s="715"/>
      <c r="O66" s="715"/>
      <c r="P66" s="716"/>
      <c r="Q66" s="720" t="s">
        <v>382</v>
      </c>
      <c r="R66" s="721"/>
      <c r="S66" s="721"/>
      <c r="T66" s="721"/>
      <c r="U66" s="722"/>
      <c r="V66" s="720" t="s">
        <v>383</v>
      </c>
      <c r="W66" s="721"/>
      <c r="X66" s="721"/>
      <c r="Y66" s="721"/>
      <c r="Z66" s="722"/>
      <c r="AA66" s="720" t="s">
        <v>384</v>
      </c>
      <c r="AB66" s="721"/>
      <c r="AC66" s="721"/>
      <c r="AD66" s="721"/>
      <c r="AE66" s="722"/>
      <c r="AF66" s="841" t="s">
        <v>385</v>
      </c>
      <c r="AG66" s="802"/>
      <c r="AH66" s="802"/>
      <c r="AI66" s="802"/>
      <c r="AJ66" s="842"/>
      <c r="AK66" s="720" t="s">
        <v>386</v>
      </c>
      <c r="AL66" s="715"/>
      <c r="AM66" s="715"/>
      <c r="AN66" s="715"/>
      <c r="AO66" s="716"/>
      <c r="AP66" s="720" t="s">
        <v>387</v>
      </c>
      <c r="AQ66" s="721"/>
      <c r="AR66" s="721"/>
      <c r="AS66" s="721"/>
      <c r="AT66" s="722"/>
      <c r="AU66" s="720" t="s">
        <v>398</v>
      </c>
      <c r="AV66" s="721"/>
      <c r="AW66" s="721"/>
      <c r="AX66" s="721"/>
      <c r="AY66" s="722"/>
      <c r="AZ66" s="720" t="s">
        <v>364</v>
      </c>
      <c r="BA66" s="721"/>
      <c r="BB66" s="721"/>
      <c r="BC66" s="721"/>
      <c r="BD66" s="727"/>
      <c r="BE66" s="223"/>
      <c r="BF66" s="223"/>
      <c r="BG66" s="223"/>
      <c r="BH66" s="223"/>
      <c r="BI66" s="223"/>
      <c r="BJ66" s="223"/>
      <c r="BK66" s="223"/>
      <c r="BL66" s="223"/>
      <c r="BM66" s="223"/>
      <c r="BN66" s="223"/>
      <c r="BO66" s="223"/>
      <c r="BP66" s="223"/>
      <c r="BQ66" s="220">
        <v>60</v>
      </c>
      <c r="BR66" s="225"/>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3"/>
      <c r="BF67" s="223"/>
      <c r="BG67" s="223"/>
      <c r="BH67" s="223"/>
      <c r="BI67" s="223"/>
      <c r="BJ67" s="223"/>
      <c r="BK67" s="223"/>
      <c r="BL67" s="223"/>
      <c r="BM67" s="223"/>
      <c r="BN67" s="223"/>
      <c r="BO67" s="223"/>
      <c r="BP67" s="223"/>
      <c r="BQ67" s="220">
        <v>61</v>
      </c>
      <c r="BR67" s="225"/>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2">
      <c r="A68" s="218">
        <v>1</v>
      </c>
      <c r="B68" s="856" t="s">
        <v>546</v>
      </c>
      <c r="C68" s="857"/>
      <c r="D68" s="857"/>
      <c r="E68" s="857"/>
      <c r="F68" s="857"/>
      <c r="G68" s="857"/>
      <c r="H68" s="857"/>
      <c r="I68" s="857"/>
      <c r="J68" s="857"/>
      <c r="K68" s="857"/>
      <c r="L68" s="857"/>
      <c r="M68" s="857"/>
      <c r="N68" s="857"/>
      <c r="O68" s="857"/>
      <c r="P68" s="858"/>
      <c r="Q68" s="859">
        <v>2370</v>
      </c>
      <c r="R68" s="853"/>
      <c r="S68" s="853"/>
      <c r="T68" s="853"/>
      <c r="U68" s="853"/>
      <c r="V68" s="853">
        <v>2589</v>
      </c>
      <c r="W68" s="853"/>
      <c r="X68" s="853"/>
      <c r="Y68" s="853"/>
      <c r="Z68" s="853"/>
      <c r="AA68" s="853">
        <v>-219</v>
      </c>
      <c r="AB68" s="853"/>
      <c r="AC68" s="853"/>
      <c r="AD68" s="853"/>
      <c r="AE68" s="853"/>
      <c r="AF68" s="853">
        <v>4999</v>
      </c>
      <c r="AG68" s="853"/>
      <c r="AH68" s="853"/>
      <c r="AI68" s="853"/>
      <c r="AJ68" s="853"/>
      <c r="AK68" s="853">
        <v>2992</v>
      </c>
      <c r="AL68" s="853"/>
      <c r="AM68" s="853"/>
      <c r="AN68" s="853"/>
      <c r="AO68" s="853"/>
      <c r="AP68" s="853">
        <v>11549</v>
      </c>
      <c r="AQ68" s="853"/>
      <c r="AR68" s="853"/>
      <c r="AS68" s="853"/>
      <c r="AT68" s="853"/>
      <c r="AU68" s="853" t="s">
        <v>565</v>
      </c>
      <c r="AV68" s="853"/>
      <c r="AW68" s="853"/>
      <c r="AX68" s="853"/>
      <c r="AY68" s="853"/>
      <c r="AZ68" s="854" t="s">
        <v>566</v>
      </c>
      <c r="BA68" s="854"/>
      <c r="BB68" s="854"/>
      <c r="BC68" s="854"/>
      <c r="BD68" s="855"/>
      <c r="BE68" s="223"/>
      <c r="BF68" s="223"/>
      <c r="BG68" s="223"/>
      <c r="BH68" s="223"/>
      <c r="BI68" s="223"/>
      <c r="BJ68" s="223"/>
      <c r="BK68" s="223"/>
      <c r="BL68" s="223"/>
      <c r="BM68" s="223"/>
      <c r="BN68" s="223"/>
      <c r="BO68" s="223"/>
      <c r="BP68" s="223"/>
      <c r="BQ68" s="220">
        <v>62</v>
      </c>
      <c r="BR68" s="225"/>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2">
      <c r="A69" s="220">
        <v>2</v>
      </c>
      <c r="B69" s="860" t="s">
        <v>547</v>
      </c>
      <c r="C69" s="861"/>
      <c r="D69" s="861"/>
      <c r="E69" s="861"/>
      <c r="F69" s="861"/>
      <c r="G69" s="861"/>
      <c r="H69" s="861"/>
      <c r="I69" s="861"/>
      <c r="J69" s="861"/>
      <c r="K69" s="861"/>
      <c r="L69" s="861"/>
      <c r="M69" s="861"/>
      <c r="N69" s="861"/>
      <c r="O69" s="861"/>
      <c r="P69" s="862"/>
      <c r="Q69" s="863">
        <v>2304</v>
      </c>
      <c r="R69" s="817"/>
      <c r="S69" s="817"/>
      <c r="T69" s="817"/>
      <c r="U69" s="817"/>
      <c r="V69" s="817">
        <v>2217</v>
      </c>
      <c r="W69" s="817"/>
      <c r="X69" s="817"/>
      <c r="Y69" s="817"/>
      <c r="Z69" s="817"/>
      <c r="AA69" s="817">
        <v>87</v>
      </c>
      <c r="AB69" s="817"/>
      <c r="AC69" s="817"/>
      <c r="AD69" s="817"/>
      <c r="AE69" s="817"/>
      <c r="AF69" s="817">
        <v>23</v>
      </c>
      <c r="AG69" s="817"/>
      <c r="AH69" s="817"/>
      <c r="AI69" s="817"/>
      <c r="AJ69" s="817"/>
      <c r="AK69" s="817">
        <v>20</v>
      </c>
      <c r="AL69" s="817"/>
      <c r="AM69" s="817"/>
      <c r="AN69" s="817"/>
      <c r="AO69" s="817"/>
      <c r="AP69" s="817">
        <v>1298</v>
      </c>
      <c r="AQ69" s="817"/>
      <c r="AR69" s="817"/>
      <c r="AS69" s="817"/>
      <c r="AT69" s="817"/>
      <c r="AU69" s="817">
        <v>493</v>
      </c>
      <c r="AV69" s="817"/>
      <c r="AW69" s="817"/>
      <c r="AX69" s="817"/>
      <c r="AY69" s="817"/>
      <c r="AZ69" s="819"/>
      <c r="BA69" s="819"/>
      <c r="BB69" s="819"/>
      <c r="BC69" s="819"/>
      <c r="BD69" s="820"/>
      <c r="BE69" s="223"/>
      <c r="BF69" s="223"/>
      <c r="BG69" s="223"/>
      <c r="BH69" s="223"/>
      <c r="BI69" s="223"/>
      <c r="BJ69" s="223"/>
      <c r="BK69" s="223"/>
      <c r="BL69" s="223"/>
      <c r="BM69" s="223"/>
      <c r="BN69" s="223"/>
      <c r="BO69" s="223"/>
      <c r="BP69" s="223"/>
      <c r="BQ69" s="220">
        <v>63</v>
      </c>
      <c r="BR69" s="225"/>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2">
      <c r="A70" s="220">
        <v>3</v>
      </c>
      <c r="B70" s="860" t="s">
        <v>548</v>
      </c>
      <c r="C70" s="861"/>
      <c r="D70" s="861"/>
      <c r="E70" s="861"/>
      <c r="F70" s="861"/>
      <c r="G70" s="861"/>
      <c r="H70" s="861"/>
      <c r="I70" s="861"/>
      <c r="J70" s="861"/>
      <c r="K70" s="861"/>
      <c r="L70" s="861"/>
      <c r="M70" s="861"/>
      <c r="N70" s="861"/>
      <c r="O70" s="861"/>
      <c r="P70" s="862"/>
      <c r="Q70" s="863">
        <v>220</v>
      </c>
      <c r="R70" s="817"/>
      <c r="S70" s="817"/>
      <c r="T70" s="817"/>
      <c r="U70" s="817"/>
      <c r="V70" s="817">
        <v>202</v>
      </c>
      <c r="W70" s="817"/>
      <c r="X70" s="817"/>
      <c r="Y70" s="817"/>
      <c r="Z70" s="817"/>
      <c r="AA70" s="817">
        <v>18</v>
      </c>
      <c r="AB70" s="817"/>
      <c r="AC70" s="817"/>
      <c r="AD70" s="817"/>
      <c r="AE70" s="817"/>
      <c r="AF70" s="817">
        <v>17</v>
      </c>
      <c r="AG70" s="817"/>
      <c r="AH70" s="817"/>
      <c r="AI70" s="817"/>
      <c r="AJ70" s="817"/>
      <c r="AK70" s="817" t="s">
        <v>565</v>
      </c>
      <c r="AL70" s="817"/>
      <c r="AM70" s="817"/>
      <c r="AN70" s="817"/>
      <c r="AO70" s="817"/>
      <c r="AP70" s="817" t="s">
        <v>565</v>
      </c>
      <c r="AQ70" s="817"/>
      <c r="AR70" s="817"/>
      <c r="AS70" s="817"/>
      <c r="AT70" s="817"/>
      <c r="AU70" s="817" t="s">
        <v>565</v>
      </c>
      <c r="AV70" s="817"/>
      <c r="AW70" s="817"/>
      <c r="AX70" s="817"/>
      <c r="AY70" s="817"/>
      <c r="AZ70" s="819"/>
      <c r="BA70" s="819"/>
      <c r="BB70" s="819"/>
      <c r="BC70" s="819"/>
      <c r="BD70" s="820"/>
      <c r="BE70" s="223"/>
      <c r="BF70" s="223"/>
      <c r="BG70" s="223"/>
      <c r="BH70" s="223"/>
      <c r="BI70" s="223"/>
      <c r="BJ70" s="223"/>
      <c r="BK70" s="223"/>
      <c r="BL70" s="223"/>
      <c r="BM70" s="223"/>
      <c r="BN70" s="223"/>
      <c r="BO70" s="223"/>
      <c r="BP70" s="223"/>
      <c r="BQ70" s="220">
        <v>64</v>
      </c>
      <c r="BR70" s="225"/>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2">
      <c r="A71" s="220">
        <v>4</v>
      </c>
      <c r="B71" s="860" t="s">
        <v>549</v>
      </c>
      <c r="C71" s="861"/>
      <c r="D71" s="861"/>
      <c r="E71" s="861"/>
      <c r="F71" s="861"/>
      <c r="G71" s="861"/>
      <c r="H71" s="861"/>
      <c r="I71" s="861"/>
      <c r="J71" s="861"/>
      <c r="K71" s="861"/>
      <c r="L71" s="861"/>
      <c r="M71" s="861"/>
      <c r="N71" s="861"/>
      <c r="O71" s="861"/>
      <c r="P71" s="862"/>
      <c r="Q71" s="864">
        <v>443</v>
      </c>
      <c r="R71" s="865"/>
      <c r="S71" s="865"/>
      <c r="T71" s="865"/>
      <c r="U71" s="821"/>
      <c r="V71" s="866">
        <v>443</v>
      </c>
      <c r="W71" s="865"/>
      <c r="X71" s="865"/>
      <c r="Y71" s="865"/>
      <c r="Z71" s="821"/>
      <c r="AA71" s="866" t="s">
        <v>565</v>
      </c>
      <c r="AB71" s="865"/>
      <c r="AC71" s="865"/>
      <c r="AD71" s="865"/>
      <c r="AE71" s="821"/>
      <c r="AF71" s="866" t="s">
        <v>565</v>
      </c>
      <c r="AG71" s="865"/>
      <c r="AH71" s="865"/>
      <c r="AI71" s="865"/>
      <c r="AJ71" s="821"/>
      <c r="AK71" s="866" t="s">
        <v>565</v>
      </c>
      <c r="AL71" s="865"/>
      <c r="AM71" s="865"/>
      <c r="AN71" s="865"/>
      <c r="AO71" s="821"/>
      <c r="AP71" s="866" t="s">
        <v>565</v>
      </c>
      <c r="AQ71" s="865"/>
      <c r="AR71" s="865"/>
      <c r="AS71" s="865"/>
      <c r="AT71" s="821"/>
      <c r="AU71" s="817" t="s">
        <v>565</v>
      </c>
      <c r="AV71" s="817"/>
      <c r="AW71" s="817"/>
      <c r="AX71" s="817"/>
      <c r="AY71" s="817"/>
      <c r="AZ71" s="819"/>
      <c r="BA71" s="819"/>
      <c r="BB71" s="819"/>
      <c r="BC71" s="819"/>
      <c r="BD71" s="820"/>
      <c r="BE71" s="223"/>
      <c r="BF71" s="223"/>
      <c r="BG71" s="223"/>
      <c r="BH71" s="223"/>
      <c r="BI71" s="223"/>
      <c r="BJ71" s="223"/>
      <c r="BK71" s="223"/>
      <c r="BL71" s="223"/>
      <c r="BM71" s="223"/>
      <c r="BN71" s="223"/>
      <c r="BO71" s="223"/>
      <c r="BP71" s="223"/>
      <c r="BQ71" s="220">
        <v>65</v>
      </c>
      <c r="BR71" s="225"/>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2">
      <c r="A72" s="220">
        <v>5</v>
      </c>
      <c r="B72" s="860" t="s">
        <v>550</v>
      </c>
      <c r="C72" s="861"/>
      <c r="D72" s="861"/>
      <c r="E72" s="861"/>
      <c r="F72" s="861"/>
      <c r="G72" s="861"/>
      <c r="H72" s="861"/>
      <c r="I72" s="861"/>
      <c r="J72" s="861"/>
      <c r="K72" s="861"/>
      <c r="L72" s="861"/>
      <c r="M72" s="861"/>
      <c r="N72" s="861"/>
      <c r="O72" s="861"/>
      <c r="P72" s="862"/>
      <c r="Q72" s="863">
        <v>366</v>
      </c>
      <c r="R72" s="817"/>
      <c r="S72" s="817"/>
      <c r="T72" s="817"/>
      <c r="U72" s="817"/>
      <c r="V72" s="817">
        <v>295</v>
      </c>
      <c r="W72" s="817"/>
      <c r="X72" s="817"/>
      <c r="Y72" s="817"/>
      <c r="Z72" s="817"/>
      <c r="AA72" s="817">
        <v>70</v>
      </c>
      <c r="AB72" s="817"/>
      <c r="AC72" s="817"/>
      <c r="AD72" s="817"/>
      <c r="AE72" s="817"/>
      <c r="AF72" s="817">
        <v>70</v>
      </c>
      <c r="AG72" s="817"/>
      <c r="AH72" s="817"/>
      <c r="AI72" s="817"/>
      <c r="AJ72" s="817"/>
      <c r="AK72" s="817">
        <v>73</v>
      </c>
      <c r="AL72" s="817"/>
      <c r="AM72" s="817"/>
      <c r="AN72" s="817"/>
      <c r="AO72" s="817"/>
      <c r="AP72" s="817" t="s">
        <v>565</v>
      </c>
      <c r="AQ72" s="817"/>
      <c r="AR72" s="817"/>
      <c r="AS72" s="817"/>
      <c r="AT72" s="817"/>
      <c r="AU72" s="817" t="s">
        <v>565</v>
      </c>
      <c r="AV72" s="817"/>
      <c r="AW72" s="817"/>
      <c r="AX72" s="817"/>
      <c r="AY72" s="817"/>
      <c r="AZ72" s="819"/>
      <c r="BA72" s="819"/>
      <c r="BB72" s="819"/>
      <c r="BC72" s="819"/>
      <c r="BD72" s="820"/>
      <c r="BE72" s="223"/>
      <c r="BF72" s="223"/>
      <c r="BG72" s="223"/>
      <c r="BH72" s="223"/>
      <c r="BI72" s="223"/>
      <c r="BJ72" s="223"/>
      <c r="BK72" s="223"/>
      <c r="BL72" s="223"/>
      <c r="BM72" s="223"/>
      <c r="BN72" s="223"/>
      <c r="BO72" s="223"/>
      <c r="BP72" s="223"/>
      <c r="BQ72" s="220">
        <v>66</v>
      </c>
      <c r="BR72" s="225"/>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2">
      <c r="A73" s="220">
        <v>6</v>
      </c>
      <c r="B73" s="860" t="s">
        <v>551</v>
      </c>
      <c r="C73" s="861"/>
      <c r="D73" s="861"/>
      <c r="E73" s="861"/>
      <c r="F73" s="861"/>
      <c r="G73" s="861"/>
      <c r="H73" s="861"/>
      <c r="I73" s="861"/>
      <c r="J73" s="861"/>
      <c r="K73" s="861"/>
      <c r="L73" s="861"/>
      <c r="M73" s="861"/>
      <c r="N73" s="861"/>
      <c r="O73" s="861"/>
      <c r="P73" s="862"/>
      <c r="Q73" s="863">
        <v>1716</v>
      </c>
      <c r="R73" s="817"/>
      <c r="S73" s="817"/>
      <c r="T73" s="817"/>
      <c r="U73" s="817"/>
      <c r="V73" s="817">
        <v>1668</v>
      </c>
      <c r="W73" s="817"/>
      <c r="X73" s="817"/>
      <c r="Y73" s="817"/>
      <c r="Z73" s="817"/>
      <c r="AA73" s="817">
        <v>48</v>
      </c>
      <c r="AB73" s="817"/>
      <c r="AC73" s="817"/>
      <c r="AD73" s="817"/>
      <c r="AE73" s="817"/>
      <c r="AF73" s="817">
        <v>48</v>
      </c>
      <c r="AG73" s="817"/>
      <c r="AH73" s="817"/>
      <c r="AI73" s="817"/>
      <c r="AJ73" s="817"/>
      <c r="AK73" s="817" t="s">
        <v>565</v>
      </c>
      <c r="AL73" s="817"/>
      <c r="AM73" s="817"/>
      <c r="AN73" s="817"/>
      <c r="AO73" s="817"/>
      <c r="AP73" s="817" t="s">
        <v>565</v>
      </c>
      <c r="AQ73" s="817"/>
      <c r="AR73" s="817"/>
      <c r="AS73" s="817"/>
      <c r="AT73" s="817"/>
      <c r="AU73" s="817" t="s">
        <v>565</v>
      </c>
      <c r="AV73" s="817"/>
      <c r="AW73" s="817"/>
      <c r="AX73" s="817"/>
      <c r="AY73" s="817"/>
      <c r="AZ73" s="819"/>
      <c r="BA73" s="819"/>
      <c r="BB73" s="819"/>
      <c r="BC73" s="819"/>
      <c r="BD73" s="820"/>
      <c r="BE73" s="223"/>
      <c r="BF73" s="223"/>
      <c r="BG73" s="223"/>
      <c r="BH73" s="223"/>
      <c r="BI73" s="223"/>
      <c r="BJ73" s="223"/>
      <c r="BK73" s="223"/>
      <c r="BL73" s="223"/>
      <c r="BM73" s="223"/>
      <c r="BN73" s="223"/>
      <c r="BO73" s="223"/>
      <c r="BP73" s="223"/>
      <c r="BQ73" s="220">
        <v>67</v>
      </c>
      <c r="BR73" s="225"/>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2">
      <c r="A74" s="220">
        <v>7</v>
      </c>
      <c r="B74" s="860" t="s">
        <v>552</v>
      </c>
      <c r="C74" s="861"/>
      <c r="D74" s="861"/>
      <c r="E74" s="861"/>
      <c r="F74" s="861"/>
      <c r="G74" s="861"/>
      <c r="H74" s="861"/>
      <c r="I74" s="861"/>
      <c r="J74" s="861"/>
      <c r="K74" s="861"/>
      <c r="L74" s="861"/>
      <c r="M74" s="861"/>
      <c r="N74" s="861"/>
      <c r="O74" s="861"/>
      <c r="P74" s="862"/>
      <c r="Q74" s="863">
        <v>75239</v>
      </c>
      <c r="R74" s="817"/>
      <c r="S74" s="817"/>
      <c r="T74" s="817"/>
      <c r="U74" s="817"/>
      <c r="V74" s="817">
        <v>72711</v>
      </c>
      <c r="W74" s="817"/>
      <c r="X74" s="817"/>
      <c r="Y74" s="817"/>
      <c r="Z74" s="817"/>
      <c r="AA74" s="817">
        <v>2528</v>
      </c>
      <c r="AB74" s="817"/>
      <c r="AC74" s="817"/>
      <c r="AD74" s="817"/>
      <c r="AE74" s="817"/>
      <c r="AF74" s="817">
        <v>2528</v>
      </c>
      <c r="AG74" s="817"/>
      <c r="AH74" s="817"/>
      <c r="AI74" s="817"/>
      <c r="AJ74" s="817"/>
      <c r="AK74" s="817">
        <v>2373</v>
      </c>
      <c r="AL74" s="817"/>
      <c r="AM74" s="817"/>
      <c r="AN74" s="817"/>
      <c r="AO74" s="817"/>
      <c r="AP74" s="817" t="s">
        <v>565</v>
      </c>
      <c r="AQ74" s="817"/>
      <c r="AR74" s="817"/>
      <c r="AS74" s="817"/>
      <c r="AT74" s="817"/>
      <c r="AU74" s="817" t="s">
        <v>565</v>
      </c>
      <c r="AV74" s="817"/>
      <c r="AW74" s="817"/>
      <c r="AX74" s="817"/>
      <c r="AY74" s="817"/>
      <c r="AZ74" s="819"/>
      <c r="BA74" s="819"/>
      <c r="BB74" s="819"/>
      <c r="BC74" s="819"/>
      <c r="BD74" s="820"/>
      <c r="BE74" s="223"/>
      <c r="BF74" s="223"/>
      <c r="BG74" s="223"/>
      <c r="BH74" s="223"/>
      <c r="BI74" s="223"/>
      <c r="BJ74" s="223"/>
      <c r="BK74" s="223"/>
      <c r="BL74" s="223"/>
      <c r="BM74" s="223"/>
      <c r="BN74" s="223"/>
      <c r="BO74" s="223"/>
      <c r="BP74" s="223"/>
      <c r="BQ74" s="220">
        <v>68</v>
      </c>
      <c r="BR74" s="225"/>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2">
      <c r="A75" s="220">
        <v>8</v>
      </c>
      <c r="B75" s="860" t="s">
        <v>553</v>
      </c>
      <c r="C75" s="861"/>
      <c r="D75" s="861"/>
      <c r="E75" s="861"/>
      <c r="F75" s="861"/>
      <c r="G75" s="861"/>
      <c r="H75" s="861"/>
      <c r="I75" s="861"/>
      <c r="J75" s="861"/>
      <c r="K75" s="861"/>
      <c r="L75" s="861"/>
      <c r="M75" s="861"/>
      <c r="N75" s="861"/>
      <c r="O75" s="861"/>
      <c r="P75" s="862"/>
      <c r="Q75" s="864">
        <v>295</v>
      </c>
      <c r="R75" s="865"/>
      <c r="S75" s="865"/>
      <c r="T75" s="865"/>
      <c r="U75" s="821"/>
      <c r="V75" s="866">
        <v>258</v>
      </c>
      <c r="W75" s="865"/>
      <c r="X75" s="865"/>
      <c r="Y75" s="865"/>
      <c r="Z75" s="821"/>
      <c r="AA75" s="866">
        <v>37</v>
      </c>
      <c r="AB75" s="865"/>
      <c r="AC75" s="865"/>
      <c r="AD75" s="865"/>
      <c r="AE75" s="821"/>
      <c r="AF75" s="866">
        <v>37</v>
      </c>
      <c r="AG75" s="865"/>
      <c r="AH75" s="865"/>
      <c r="AI75" s="865"/>
      <c r="AJ75" s="821"/>
      <c r="AK75" s="866" t="s">
        <v>565</v>
      </c>
      <c r="AL75" s="865"/>
      <c r="AM75" s="865"/>
      <c r="AN75" s="865"/>
      <c r="AO75" s="821"/>
      <c r="AP75" s="866" t="s">
        <v>565</v>
      </c>
      <c r="AQ75" s="865"/>
      <c r="AR75" s="865"/>
      <c r="AS75" s="865"/>
      <c r="AT75" s="821"/>
      <c r="AU75" s="866" t="s">
        <v>565</v>
      </c>
      <c r="AV75" s="865"/>
      <c r="AW75" s="865"/>
      <c r="AX75" s="865"/>
      <c r="AY75" s="821"/>
      <c r="AZ75" s="819"/>
      <c r="BA75" s="819"/>
      <c r="BB75" s="819"/>
      <c r="BC75" s="819"/>
      <c r="BD75" s="820"/>
      <c r="BE75" s="223"/>
      <c r="BF75" s="223"/>
      <c r="BG75" s="223"/>
      <c r="BH75" s="223"/>
      <c r="BI75" s="223"/>
      <c r="BJ75" s="223"/>
      <c r="BK75" s="223"/>
      <c r="BL75" s="223"/>
      <c r="BM75" s="223"/>
      <c r="BN75" s="223"/>
      <c r="BO75" s="223"/>
      <c r="BP75" s="223"/>
      <c r="BQ75" s="220">
        <v>69</v>
      </c>
      <c r="BR75" s="225"/>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2">
      <c r="A76" s="220">
        <v>9</v>
      </c>
      <c r="B76" s="860" t="s">
        <v>554</v>
      </c>
      <c r="C76" s="861"/>
      <c r="D76" s="861"/>
      <c r="E76" s="861"/>
      <c r="F76" s="861"/>
      <c r="G76" s="861"/>
      <c r="H76" s="861"/>
      <c r="I76" s="861"/>
      <c r="J76" s="861"/>
      <c r="K76" s="861"/>
      <c r="L76" s="861"/>
      <c r="M76" s="861"/>
      <c r="N76" s="861"/>
      <c r="O76" s="861"/>
      <c r="P76" s="862"/>
      <c r="Q76" s="864">
        <v>881857</v>
      </c>
      <c r="R76" s="865"/>
      <c r="S76" s="865"/>
      <c r="T76" s="865"/>
      <c r="U76" s="821"/>
      <c r="V76" s="866">
        <v>868577</v>
      </c>
      <c r="W76" s="865"/>
      <c r="X76" s="865"/>
      <c r="Y76" s="865"/>
      <c r="Z76" s="821"/>
      <c r="AA76" s="866">
        <v>13281</v>
      </c>
      <c r="AB76" s="865"/>
      <c r="AC76" s="865"/>
      <c r="AD76" s="865"/>
      <c r="AE76" s="821"/>
      <c r="AF76" s="866">
        <v>13281</v>
      </c>
      <c r="AG76" s="865"/>
      <c r="AH76" s="865"/>
      <c r="AI76" s="865"/>
      <c r="AJ76" s="821"/>
      <c r="AK76" s="866" t="s">
        <v>565</v>
      </c>
      <c r="AL76" s="865"/>
      <c r="AM76" s="865"/>
      <c r="AN76" s="865"/>
      <c r="AO76" s="821"/>
      <c r="AP76" s="866" t="s">
        <v>565</v>
      </c>
      <c r="AQ76" s="865"/>
      <c r="AR76" s="865"/>
      <c r="AS76" s="865"/>
      <c r="AT76" s="821"/>
      <c r="AU76" s="866" t="s">
        <v>565</v>
      </c>
      <c r="AV76" s="865"/>
      <c r="AW76" s="865"/>
      <c r="AX76" s="865"/>
      <c r="AY76" s="821"/>
      <c r="AZ76" s="819"/>
      <c r="BA76" s="819"/>
      <c r="BB76" s="819"/>
      <c r="BC76" s="819"/>
      <c r="BD76" s="820"/>
      <c r="BE76" s="223"/>
      <c r="BF76" s="223"/>
      <c r="BG76" s="223"/>
      <c r="BH76" s="223"/>
      <c r="BI76" s="223"/>
      <c r="BJ76" s="223"/>
      <c r="BK76" s="223"/>
      <c r="BL76" s="223"/>
      <c r="BM76" s="223"/>
      <c r="BN76" s="223"/>
      <c r="BO76" s="223"/>
      <c r="BP76" s="223"/>
      <c r="BQ76" s="220">
        <v>70</v>
      </c>
      <c r="BR76" s="225"/>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2">
      <c r="A77" s="220">
        <v>10</v>
      </c>
      <c r="B77" s="860" t="s">
        <v>555</v>
      </c>
      <c r="C77" s="861"/>
      <c r="D77" s="861"/>
      <c r="E77" s="861"/>
      <c r="F77" s="861"/>
      <c r="G77" s="861"/>
      <c r="H77" s="861"/>
      <c r="I77" s="861"/>
      <c r="J77" s="861"/>
      <c r="K77" s="861"/>
      <c r="L77" s="861"/>
      <c r="M77" s="861"/>
      <c r="N77" s="861"/>
      <c r="O77" s="861"/>
      <c r="P77" s="862"/>
      <c r="Q77" s="864">
        <v>257</v>
      </c>
      <c r="R77" s="865"/>
      <c r="S77" s="865"/>
      <c r="T77" s="865"/>
      <c r="U77" s="821"/>
      <c r="V77" s="866">
        <v>256</v>
      </c>
      <c r="W77" s="865"/>
      <c r="X77" s="865"/>
      <c r="Y77" s="865"/>
      <c r="Z77" s="821"/>
      <c r="AA77" s="866">
        <v>1</v>
      </c>
      <c r="AB77" s="865"/>
      <c r="AC77" s="865"/>
      <c r="AD77" s="865"/>
      <c r="AE77" s="821"/>
      <c r="AF77" s="866">
        <v>1</v>
      </c>
      <c r="AG77" s="865"/>
      <c r="AH77" s="865"/>
      <c r="AI77" s="865"/>
      <c r="AJ77" s="821"/>
      <c r="AK77" s="866">
        <v>57</v>
      </c>
      <c r="AL77" s="865"/>
      <c r="AM77" s="865"/>
      <c r="AN77" s="865"/>
      <c r="AO77" s="821"/>
      <c r="AP77" s="866" t="s">
        <v>565</v>
      </c>
      <c r="AQ77" s="865"/>
      <c r="AR77" s="865"/>
      <c r="AS77" s="865"/>
      <c r="AT77" s="821"/>
      <c r="AU77" s="866" t="s">
        <v>565</v>
      </c>
      <c r="AV77" s="865"/>
      <c r="AW77" s="865"/>
      <c r="AX77" s="865"/>
      <c r="AY77" s="821"/>
      <c r="AZ77" s="819"/>
      <c r="BA77" s="819"/>
      <c r="BB77" s="819"/>
      <c r="BC77" s="819"/>
      <c r="BD77" s="820"/>
      <c r="BE77" s="223"/>
      <c r="BF77" s="223"/>
      <c r="BG77" s="223"/>
      <c r="BH77" s="223"/>
      <c r="BI77" s="223"/>
      <c r="BJ77" s="223"/>
      <c r="BK77" s="223"/>
      <c r="BL77" s="223"/>
      <c r="BM77" s="223"/>
      <c r="BN77" s="223"/>
      <c r="BO77" s="223"/>
      <c r="BP77" s="223"/>
      <c r="BQ77" s="220">
        <v>71</v>
      </c>
      <c r="BR77" s="225"/>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2">
      <c r="A78" s="220">
        <v>11</v>
      </c>
      <c r="B78" s="860" t="s">
        <v>556</v>
      </c>
      <c r="C78" s="861"/>
      <c r="D78" s="861"/>
      <c r="E78" s="861"/>
      <c r="F78" s="861"/>
      <c r="G78" s="861"/>
      <c r="H78" s="861"/>
      <c r="I78" s="861"/>
      <c r="J78" s="861"/>
      <c r="K78" s="861"/>
      <c r="L78" s="861"/>
      <c r="M78" s="861"/>
      <c r="N78" s="861"/>
      <c r="O78" s="861"/>
      <c r="P78" s="862"/>
      <c r="Q78" s="863">
        <v>73</v>
      </c>
      <c r="R78" s="817"/>
      <c r="S78" s="817"/>
      <c r="T78" s="817"/>
      <c r="U78" s="817"/>
      <c r="V78" s="817">
        <v>73</v>
      </c>
      <c r="W78" s="817"/>
      <c r="X78" s="817"/>
      <c r="Y78" s="817"/>
      <c r="Z78" s="817"/>
      <c r="AA78" s="817" t="s">
        <v>565</v>
      </c>
      <c r="AB78" s="817"/>
      <c r="AC78" s="817"/>
      <c r="AD78" s="817"/>
      <c r="AE78" s="817"/>
      <c r="AF78" s="817" t="s">
        <v>565</v>
      </c>
      <c r="AG78" s="817"/>
      <c r="AH78" s="817"/>
      <c r="AI78" s="817"/>
      <c r="AJ78" s="817"/>
      <c r="AK78" s="817" t="s">
        <v>565</v>
      </c>
      <c r="AL78" s="817"/>
      <c r="AM78" s="817"/>
      <c r="AN78" s="817"/>
      <c r="AO78" s="817"/>
      <c r="AP78" s="817" t="s">
        <v>565</v>
      </c>
      <c r="AQ78" s="817"/>
      <c r="AR78" s="817"/>
      <c r="AS78" s="817"/>
      <c r="AT78" s="817"/>
      <c r="AU78" s="817" t="s">
        <v>565</v>
      </c>
      <c r="AV78" s="817"/>
      <c r="AW78" s="817"/>
      <c r="AX78" s="817"/>
      <c r="AY78" s="817"/>
      <c r="AZ78" s="819"/>
      <c r="BA78" s="819"/>
      <c r="BB78" s="819"/>
      <c r="BC78" s="819"/>
      <c r="BD78" s="820"/>
      <c r="BE78" s="223"/>
      <c r="BF78" s="223"/>
      <c r="BG78" s="223"/>
      <c r="BH78" s="223"/>
      <c r="BI78" s="223"/>
      <c r="BJ78" s="212"/>
      <c r="BK78" s="212"/>
      <c r="BL78" s="212"/>
      <c r="BM78" s="212"/>
      <c r="BN78" s="212"/>
      <c r="BO78" s="223"/>
      <c r="BP78" s="223"/>
      <c r="BQ78" s="220">
        <v>72</v>
      </c>
      <c r="BR78" s="225"/>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2">
      <c r="A79" s="220">
        <v>12</v>
      </c>
      <c r="B79" s="860" t="s">
        <v>557</v>
      </c>
      <c r="C79" s="861"/>
      <c r="D79" s="861"/>
      <c r="E79" s="861"/>
      <c r="F79" s="861"/>
      <c r="G79" s="861"/>
      <c r="H79" s="861"/>
      <c r="I79" s="861"/>
      <c r="J79" s="861"/>
      <c r="K79" s="861"/>
      <c r="L79" s="861"/>
      <c r="M79" s="861"/>
      <c r="N79" s="861"/>
      <c r="O79" s="861"/>
      <c r="P79" s="862"/>
      <c r="Q79" s="863">
        <v>502</v>
      </c>
      <c r="R79" s="817"/>
      <c r="S79" s="817"/>
      <c r="T79" s="817"/>
      <c r="U79" s="817"/>
      <c r="V79" s="817">
        <v>398</v>
      </c>
      <c r="W79" s="817"/>
      <c r="X79" s="817"/>
      <c r="Y79" s="817"/>
      <c r="Z79" s="817"/>
      <c r="AA79" s="817">
        <v>104</v>
      </c>
      <c r="AB79" s="817"/>
      <c r="AC79" s="817"/>
      <c r="AD79" s="817"/>
      <c r="AE79" s="817"/>
      <c r="AF79" s="817">
        <v>104</v>
      </c>
      <c r="AG79" s="817"/>
      <c r="AH79" s="817"/>
      <c r="AI79" s="817"/>
      <c r="AJ79" s="817"/>
      <c r="AK79" s="817" t="s">
        <v>565</v>
      </c>
      <c r="AL79" s="817"/>
      <c r="AM79" s="817"/>
      <c r="AN79" s="817"/>
      <c r="AO79" s="817"/>
      <c r="AP79" s="817" t="s">
        <v>565</v>
      </c>
      <c r="AQ79" s="817"/>
      <c r="AR79" s="817"/>
      <c r="AS79" s="817"/>
      <c r="AT79" s="817"/>
      <c r="AU79" s="817" t="s">
        <v>565</v>
      </c>
      <c r="AV79" s="817"/>
      <c r="AW79" s="817"/>
      <c r="AX79" s="817"/>
      <c r="AY79" s="817"/>
      <c r="AZ79" s="819"/>
      <c r="BA79" s="819"/>
      <c r="BB79" s="819"/>
      <c r="BC79" s="819"/>
      <c r="BD79" s="820"/>
      <c r="BE79" s="223"/>
      <c r="BF79" s="223"/>
      <c r="BG79" s="223"/>
      <c r="BH79" s="223"/>
      <c r="BI79" s="223"/>
      <c r="BJ79" s="212"/>
      <c r="BK79" s="212"/>
      <c r="BL79" s="212"/>
      <c r="BM79" s="212"/>
      <c r="BN79" s="212"/>
      <c r="BO79" s="223"/>
      <c r="BP79" s="223"/>
      <c r="BQ79" s="220">
        <v>73</v>
      </c>
      <c r="BR79" s="225"/>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2">
      <c r="A80" s="220">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3"/>
      <c r="BF80" s="223"/>
      <c r="BG80" s="223"/>
      <c r="BH80" s="223"/>
      <c r="BI80" s="223"/>
      <c r="BJ80" s="223"/>
      <c r="BK80" s="223"/>
      <c r="BL80" s="223"/>
      <c r="BM80" s="223"/>
      <c r="BN80" s="223"/>
      <c r="BO80" s="223"/>
      <c r="BP80" s="223"/>
      <c r="BQ80" s="220">
        <v>74</v>
      </c>
      <c r="BR80" s="225"/>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2">
      <c r="A81" s="220">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3"/>
      <c r="BF81" s="223"/>
      <c r="BG81" s="223"/>
      <c r="BH81" s="223"/>
      <c r="BI81" s="223"/>
      <c r="BJ81" s="223"/>
      <c r="BK81" s="223"/>
      <c r="BL81" s="223"/>
      <c r="BM81" s="223"/>
      <c r="BN81" s="223"/>
      <c r="BO81" s="223"/>
      <c r="BP81" s="223"/>
      <c r="BQ81" s="220">
        <v>75</v>
      </c>
      <c r="BR81" s="225"/>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2">
      <c r="A82" s="220">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3"/>
      <c r="BF82" s="223"/>
      <c r="BG82" s="223"/>
      <c r="BH82" s="223"/>
      <c r="BI82" s="223"/>
      <c r="BJ82" s="223"/>
      <c r="BK82" s="223"/>
      <c r="BL82" s="223"/>
      <c r="BM82" s="223"/>
      <c r="BN82" s="223"/>
      <c r="BO82" s="223"/>
      <c r="BP82" s="223"/>
      <c r="BQ82" s="220">
        <v>76</v>
      </c>
      <c r="BR82" s="225"/>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2">
      <c r="A83" s="220">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3"/>
      <c r="BF83" s="223"/>
      <c r="BG83" s="223"/>
      <c r="BH83" s="223"/>
      <c r="BI83" s="223"/>
      <c r="BJ83" s="223"/>
      <c r="BK83" s="223"/>
      <c r="BL83" s="223"/>
      <c r="BM83" s="223"/>
      <c r="BN83" s="223"/>
      <c r="BO83" s="223"/>
      <c r="BP83" s="223"/>
      <c r="BQ83" s="220">
        <v>77</v>
      </c>
      <c r="BR83" s="225"/>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2">
      <c r="A84" s="220">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3"/>
      <c r="BF84" s="223"/>
      <c r="BG84" s="223"/>
      <c r="BH84" s="223"/>
      <c r="BI84" s="223"/>
      <c r="BJ84" s="223"/>
      <c r="BK84" s="223"/>
      <c r="BL84" s="223"/>
      <c r="BM84" s="223"/>
      <c r="BN84" s="223"/>
      <c r="BO84" s="223"/>
      <c r="BP84" s="223"/>
      <c r="BQ84" s="220">
        <v>78</v>
      </c>
      <c r="BR84" s="225"/>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2">
      <c r="A85" s="220">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3"/>
      <c r="BF85" s="223"/>
      <c r="BG85" s="223"/>
      <c r="BH85" s="223"/>
      <c r="BI85" s="223"/>
      <c r="BJ85" s="223"/>
      <c r="BK85" s="223"/>
      <c r="BL85" s="223"/>
      <c r="BM85" s="223"/>
      <c r="BN85" s="223"/>
      <c r="BO85" s="223"/>
      <c r="BP85" s="223"/>
      <c r="BQ85" s="220">
        <v>79</v>
      </c>
      <c r="BR85" s="225"/>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2">
      <c r="A86" s="220">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3"/>
      <c r="BF86" s="223"/>
      <c r="BG86" s="223"/>
      <c r="BH86" s="223"/>
      <c r="BI86" s="223"/>
      <c r="BJ86" s="223"/>
      <c r="BK86" s="223"/>
      <c r="BL86" s="223"/>
      <c r="BM86" s="223"/>
      <c r="BN86" s="223"/>
      <c r="BO86" s="223"/>
      <c r="BP86" s="223"/>
      <c r="BQ86" s="220">
        <v>80</v>
      </c>
      <c r="BR86" s="225"/>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2">
      <c r="A87" s="226">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3"/>
      <c r="BF87" s="223"/>
      <c r="BG87" s="223"/>
      <c r="BH87" s="223"/>
      <c r="BI87" s="223"/>
      <c r="BJ87" s="223"/>
      <c r="BK87" s="223"/>
      <c r="BL87" s="223"/>
      <c r="BM87" s="223"/>
      <c r="BN87" s="223"/>
      <c r="BO87" s="223"/>
      <c r="BP87" s="223"/>
      <c r="BQ87" s="220">
        <v>81</v>
      </c>
      <c r="BR87" s="225"/>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5">
      <c r="A88" s="222" t="s">
        <v>378</v>
      </c>
      <c r="B88" s="776" t="s">
        <v>399</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21109</v>
      </c>
      <c r="AG88" s="831"/>
      <c r="AH88" s="831"/>
      <c r="AI88" s="831"/>
      <c r="AJ88" s="831"/>
      <c r="AK88" s="828"/>
      <c r="AL88" s="828"/>
      <c r="AM88" s="828"/>
      <c r="AN88" s="828"/>
      <c r="AO88" s="828"/>
      <c r="AP88" s="831">
        <v>12847</v>
      </c>
      <c r="AQ88" s="831"/>
      <c r="AR88" s="831"/>
      <c r="AS88" s="831"/>
      <c r="AT88" s="831"/>
      <c r="AU88" s="831">
        <v>493</v>
      </c>
      <c r="AV88" s="831"/>
      <c r="AW88" s="831"/>
      <c r="AX88" s="831"/>
      <c r="AY88" s="831"/>
      <c r="AZ88" s="836"/>
      <c r="BA88" s="836"/>
      <c r="BB88" s="836"/>
      <c r="BC88" s="836"/>
      <c r="BD88" s="837"/>
      <c r="BE88" s="223"/>
      <c r="BF88" s="223"/>
      <c r="BG88" s="223"/>
      <c r="BH88" s="223"/>
      <c r="BI88" s="223"/>
      <c r="BJ88" s="223"/>
      <c r="BK88" s="223"/>
      <c r="BL88" s="223"/>
      <c r="BM88" s="223"/>
      <c r="BN88" s="223"/>
      <c r="BO88" s="223"/>
      <c r="BP88" s="223"/>
      <c r="BQ88" s="220">
        <v>82</v>
      </c>
      <c r="BR88" s="225"/>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2">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2">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2">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2">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2">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2">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2">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2">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2">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2">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2">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2">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2">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5">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378</v>
      </c>
      <c r="BR102" s="776" t="s">
        <v>400</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103</v>
      </c>
      <c r="CS102" s="839"/>
      <c r="CT102" s="839"/>
      <c r="CU102" s="839"/>
      <c r="CV102" s="878"/>
      <c r="CW102" s="877" t="s">
        <v>486</v>
      </c>
      <c r="CX102" s="839"/>
      <c r="CY102" s="839"/>
      <c r="CZ102" s="839"/>
      <c r="DA102" s="878"/>
      <c r="DB102" s="877" t="s">
        <v>486</v>
      </c>
      <c r="DC102" s="839"/>
      <c r="DD102" s="839"/>
      <c r="DE102" s="839"/>
      <c r="DF102" s="878"/>
      <c r="DG102" s="877" t="s">
        <v>486</v>
      </c>
      <c r="DH102" s="839"/>
      <c r="DI102" s="839"/>
      <c r="DJ102" s="839"/>
      <c r="DK102" s="878"/>
      <c r="DL102" s="877" t="s">
        <v>486</v>
      </c>
      <c r="DM102" s="839"/>
      <c r="DN102" s="839"/>
      <c r="DO102" s="839"/>
      <c r="DP102" s="878"/>
      <c r="DQ102" s="877" t="s">
        <v>486</v>
      </c>
      <c r="DR102" s="839"/>
      <c r="DS102" s="839"/>
      <c r="DT102" s="839"/>
      <c r="DU102" s="878"/>
      <c r="DV102" s="776"/>
      <c r="DW102" s="777"/>
      <c r="DX102" s="777"/>
      <c r="DY102" s="777"/>
      <c r="DZ102" s="901"/>
      <c r="EA102" s="212"/>
    </row>
    <row r="103" spans="1:131" ht="26.25" customHeight="1" x14ac:dyDescent="0.2">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02" t="s">
        <v>401</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2">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03" t="s">
        <v>402</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2">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31" t="s">
        <v>403</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404</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04" t="s">
        <v>405</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406</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2">
      <c r="A109" s="899" t="s">
        <v>407</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408</v>
      </c>
      <c r="AB109" s="880"/>
      <c r="AC109" s="880"/>
      <c r="AD109" s="880"/>
      <c r="AE109" s="881"/>
      <c r="AF109" s="879" t="s">
        <v>409</v>
      </c>
      <c r="AG109" s="880"/>
      <c r="AH109" s="880"/>
      <c r="AI109" s="880"/>
      <c r="AJ109" s="881"/>
      <c r="AK109" s="879" t="s">
        <v>294</v>
      </c>
      <c r="AL109" s="880"/>
      <c r="AM109" s="880"/>
      <c r="AN109" s="880"/>
      <c r="AO109" s="881"/>
      <c r="AP109" s="879" t="s">
        <v>410</v>
      </c>
      <c r="AQ109" s="880"/>
      <c r="AR109" s="880"/>
      <c r="AS109" s="880"/>
      <c r="AT109" s="882"/>
      <c r="AU109" s="899" t="s">
        <v>407</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408</v>
      </c>
      <c r="BR109" s="880"/>
      <c r="BS109" s="880"/>
      <c r="BT109" s="880"/>
      <c r="BU109" s="881"/>
      <c r="BV109" s="879" t="s">
        <v>409</v>
      </c>
      <c r="BW109" s="880"/>
      <c r="BX109" s="880"/>
      <c r="BY109" s="880"/>
      <c r="BZ109" s="881"/>
      <c r="CA109" s="879" t="s">
        <v>294</v>
      </c>
      <c r="CB109" s="880"/>
      <c r="CC109" s="880"/>
      <c r="CD109" s="880"/>
      <c r="CE109" s="881"/>
      <c r="CF109" s="900" t="s">
        <v>410</v>
      </c>
      <c r="CG109" s="900"/>
      <c r="CH109" s="900"/>
      <c r="CI109" s="900"/>
      <c r="CJ109" s="900"/>
      <c r="CK109" s="879" t="s">
        <v>411</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408</v>
      </c>
      <c r="DH109" s="880"/>
      <c r="DI109" s="880"/>
      <c r="DJ109" s="880"/>
      <c r="DK109" s="881"/>
      <c r="DL109" s="879" t="s">
        <v>409</v>
      </c>
      <c r="DM109" s="880"/>
      <c r="DN109" s="880"/>
      <c r="DO109" s="880"/>
      <c r="DP109" s="881"/>
      <c r="DQ109" s="879" t="s">
        <v>294</v>
      </c>
      <c r="DR109" s="880"/>
      <c r="DS109" s="880"/>
      <c r="DT109" s="880"/>
      <c r="DU109" s="881"/>
      <c r="DV109" s="879" t="s">
        <v>410</v>
      </c>
      <c r="DW109" s="880"/>
      <c r="DX109" s="880"/>
      <c r="DY109" s="880"/>
      <c r="DZ109" s="882"/>
    </row>
    <row r="110" spans="1:131" s="212" customFormat="1" ht="26.25" customHeight="1" x14ac:dyDescent="0.2">
      <c r="A110" s="883" t="s">
        <v>412</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2650857</v>
      </c>
      <c r="AB110" s="887"/>
      <c r="AC110" s="887"/>
      <c r="AD110" s="887"/>
      <c r="AE110" s="888"/>
      <c r="AF110" s="889">
        <v>2699435</v>
      </c>
      <c r="AG110" s="887"/>
      <c r="AH110" s="887"/>
      <c r="AI110" s="887"/>
      <c r="AJ110" s="888"/>
      <c r="AK110" s="889">
        <v>2688610</v>
      </c>
      <c r="AL110" s="887"/>
      <c r="AM110" s="887"/>
      <c r="AN110" s="887"/>
      <c r="AO110" s="888"/>
      <c r="AP110" s="890">
        <v>22.5</v>
      </c>
      <c r="AQ110" s="891"/>
      <c r="AR110" s="891"/>
      <c r="AS110" s="891"/>
      <c r="AT110" s="892"/>
      <c r="AU110" s="893" t="s">
        <v>69</v>
      </c>
      <c r="AV110" s="894"/>
      <c r="AW110" s="894"/>
      <c r="AX110" s="894"/>
      <c r="AY110" s="894"/>
      <c r="AZ110" s="916" t="s">
        <v>413</v>
      </c>
      <c r="BA110" s="884"/>
      <c r="BB110" s="884"/>
      <c r="BC110" s="884"/>
      <c r="BD110" s="884"/>
      <c r="BE110" s="884"/>
      <c r="BF110" s="884"/>
      <c r="BG110" s="884"/>
      <c r="BH110" s="884"/>
      <c r="BI110" s="884"/>
      <c r="BJ110" s="884"/>
      <c r="BK110" s="884"/>
      <c r="BL110" s="884"/>
      <c r="BM110" s="884"/>
      <c r="BN110" s="884"/>
      <c r="BO110" s="884"/>
      <c r="BP110" s="885"/>
      <c r="BQ110" s="917">
        <v>30375831</v>
      </c>
      <c r="BR110" s="918"/>
      <c r="BS110" s="918"/>
      <c r="BT110" s="918"/>
      <c r="BU110" s="918"/>
      <c r="BV110" s="918">
        <v>30919280</v>
      </c>
      <c r="BW110" s="918"/>
      <c r="BX110" s="918"/>
      <c r="BY110" s="918"/>
      <c r="BZ110" s="918"/>
      <c r="CA110" s="918">
        <v>31635099</v>
      </c>
      <c r="CB110" s="918"/>
      <c r="CC110" s="918"/>
      <c r="CD110" s="918"/>
      <c r="CE110" s="918"/>
      <c r="CF110" s="931">
        <v>264.8</v>
      </c>
      <c r="CG110" s="932"/>
      <c r="CH110" s="932"/>
      <c r="CI110" s="932"/>
      <c r="CJ110" s="932"/>
      <c r="CK110" s="933" t="s">
        <v>414</v>
      </c>
      <c r="CL110" s="934"/>
      <c r="CM110" s="916" t="s">
        <v>415</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2">
      <c r="A111" s="921" t="s">
        <v>416</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417</v>
      </c>
      <c r="BA111" s="910"/>
      <c r="BB111" s="910"/>
      <c r="BC111" s="910"/>
      <c r="BD111" s="910"/>
      <c r="BE111" s="910"/>
      <c r="BF111" s="910"/>
      <c r="BG111" s="910"/>
      <c r="BH111" s="910"/>
      <c r="BI111" s="910"/>
      <c r="BJ111" s="910"/>
      <c r="BK111" s="910"/>
      <c r="BL111" s="910"/>
      <c r="BM111" s="910"/>
      <c r="BN111" s="910"/>
      <c r="BO111" s="910"/>
      <c r="BP111" s="911"/>
      <c r="BQ111" s="912" t="s">
        <v>122</v>
      </c>
      <c r="BR111" s="913"/>
      <c r="BS111" s="913"/>
      <c r="BT111" s="913"/>
      <c r="BU111" s="913"/>
      <c r="BV111" s="913" t="s">
        <v>122</v>
      </c>
      <c r="BW111" s="913"/>
      <c r="BX111" s="913"/>
      <c r="BY111" s="913"/>
      <c r="BZ111" s="913"/>
      <c r="CA111" s="913" t="s">
        <v>122</v>
      </c>
      <c r="CB111" s="913"/>
      <c r="CC111" s="913"/>
      <c r="CD111" s="913"/>
      <c r="CE111" s="913"/>
      <c r="CF111" s="907" t="s">
        <v>122</v>
      </c>
      <c r="CG111" s="908"/>
      <c r="CH111" s="908"/>
      <c r="CI111" s="908"/>
      <c r="CJ111" s="908"/>
      <c r="CK111" s="935"/>
      <c r="CL111" s="936"/>
      <c r="CM111" s="909" t="s">
        <v>418</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2">
      <c r="A112" s="939" t="s">
        <v>419</v>
      </c>
      <c r="B112" s="940"/>
      <c r="C112" s="910" t="s">
        <v>420</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421</v>
      </c>
      <c r="BA112" s="910"/>
      <c r="BB112" s="910"/>
      <c r="BC112" s="910"/>
      <c r="BD112" s="910"/>
      <c r="BE112" s="910"/>
      <c r="BF112" s="910"/>
      <c r="BG112" s="910"/>
      <c r="BH112" s="910"/>
      <c r="BI112" s="910"/>
      <c r="BJ112" s="910"/>
      <c r="BK112" s="910"/>
      <c r="BL112" s="910"/>
      <c r="BM112" s="910"/>
      <c r="BN112" s="910"/>
      <c r="BO112" s="910"/>
      <c r="BP112" s="911"/>
      <c r="BQ112" s="912">
        <v>2912087</v>
      </c>
      <c r="BR112" s="913"/>
      <c r="BS112" s="913"/>
      <c r="BT112" s="913"/>
      <c r="BU112" s="913"/>
      <c r="BV112" s="913">
        <v>2636224</v>
      </c>
      <c r="BW112" s="913"/>
      <c r="BX112" s="913"/>
      <c r="BY112" s="913"/>
      <c r="BZ112" s="913"/>
      <c r="CA112" s="913">
        <v>2135766</v>
      </c>
      <c r="CB112" s="913"/>
      <c r="CC112" s="913"/>
      <c r="CD112" s="913"/>
      <c r="CE112" s="913"/>
      <c r="CF112" s="907">
        <v>17.899999999999999</v>
      </c>
      <c r="CG112" s="908"/>
      <c r="CH112" s="908"/>
      <c r="CI112" s="908"/>
      <c r="CJ112" s="908"/>
      <c r="CK112" s="935"/>
      <c r="CL112" s="936"/>
      <c r="CM112" s="909" t="s">
        <v>422</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2">
      <c r="A113" s="941"/>
      <c r="B113" s="942"/>
      <c r="C113" s="910" t="s">
        <v>423</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524557</v>
      </c>
      <c r="AB113" s="925"/>
      <c r="AC113" s="925"/>
      <c r="AD113" s="925"/>
      <c r="AE113" s="926"/>
      <c r="AF113" s="927">
        <v>536052</v>
      </c>
      <c r="AG113" s="925"/>
      <c r="AH113" s="925"/>
      <c r="AI113" s="925"/>
      <c r="AJ113" s="926"/>
      <c r="AK113" s="927">
        <v>597194</v>
      </c>
      <c r="AL113" s="925"/>
      <c r="AM113" s="925"/>
      <c r="AN113" s="925"/>
      <c r="AO113" s="926"/>
      <c r="AP113" s="928">
        <v>5</v>
      </c>
      <c r="AQ113" s="929"/>
      <c r="AR113" s="929"/>
      <c r="AS113" s="929"/>
      <c r="AT113" s="930"/>
      <c r="AU113" s="895"/>
      <c r="AV113" s="896"/>
      <c r="AW113" s="896"/>
      <c r="AX113" s="896"/>
      <c r="AY113" s="896"/>
      <c r="AZ113" s="909" t="s">
        <v>424</v>
      </c>
      <c r="BA113" s="910"/>
      <c r="BB113" s="910"/>
      <c r="BC113" s="910"/>
      <c r="BD113" s="910"/>
      <c r="BE113" s="910"/>
      <c r="BF113" s="910"/>
      <c r="BG113" s="910"/>
      <c r="BH113" s="910"/>
      <c r="BI113" s="910"/>
      <c r="BJ113" s="910"/>
      <c r="BK113" s="910"/>
      <c r="BL113" s="910"/>
      <c r="BM113" s="910"/>
      <c r="BN113" s="910"/>
      <c r="BO113" s="910"/>
      <c r="BP113" s="911"/>
      <c r="BQ113" s="912">
        <v>480431</v>
      </c>
      <c r="BR113" s="913"/>
      <c r="BS113" s="913"/>
      <c r="BT113" s="913"/>
      <c r="BU113" s="913"/>
      <c r="BV113" s="913">
        <v>416062</v>
      </c>
      <c r="BW113" s="913"/>
      <c r="BX113" s="913"/>
      <c r="BY113" s="913"/>
      <c r="BZ113" s="913"/>
      <c r="CA113" s="913">
        <v>493087</v>
      </c>
      <c r="CB113" s="913"/>
      <c r="CC113" s="913"/>
      <c r="CD113" s="913"/>
      <c r="CE113" s="913"/>
      <c r="CF113" s="907">
        <v>4.0999999999999996</v>
      </c>
      <c r="CG113" s="908"/>
      <c r="CH113" s="908"/>
      <c r="CI113" s="908"/>
      <c r="CJ113" s="908"/>
      <c r="CK113" s="935"/>
      <c r="CL113" s="936"/>
      <c r="CM113" s="909" t="s">
        <v>425</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2">
      <c r="A114" s="941"/>
      <c r="B114" s="942"/>
      <c r="C114" s="910" t="s">
        <v>426</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201842</v>
      </c>
      <c r="AB114" s="946"/>
      <c r="AC114" s="946"/>
      <c r="AD114" s="946"/>
      <c r="AE114" s="947"/>
      <c r="AF114" s="948">
        <v>102912</v>
      </c>
      <c r="AG114" s="946"/>
      <c r="AH114" s="946"/>
      <c r="AI114" s="946"/>
      <c r="AJ114" s="947"/>
      <c r="AK114" s="948">
        <v>50507</v>
      </c>
      <c r="AL114" s="946"/>
      <c r="AM114" s="946"/>
      <c r="AN114" s="946"/>
      <c r="AO114" s="947"/>
      <c r="AP114" s="949">
        <v>0.4</v>
      </c>
      <c r="AQ114" s="950"/>
      <c r="AR114" s="950"/>
      <c r="AS114" s="950"/>
      <c r="AT114" s="951"/>
      <c r="AU114" s="895"/>
      <c r="AV114" s="896"/>
      <c r="AW114" s="896"/>
      <c r="AX114" s="896"/>
      <c r="AY114" s="896"/>
      <c r="AZ114" s="909" t="s">
        <v>427</v>
      </c>
      <c r="BA114" s="910"/>
      <c r="BB114" s="910"/>
      <c r="BC114" s="910"/>
      <c r="BD114" s="910"/>
      <c r="BE114" s="910"/>
      <c r="BF114" s="910"/>
      <c r="BG114" s="910"/>
      <c r="BH114" s="910"/>
      <c r="BI114" s="910"/>
      <c r="BJ114" s="910"/>
      <c r="BK114" s="910"/>
      <c r="BL114" s="910"/>
      <c r="BM114" s="910"/>
      <c r="BN114" s="910"/>
      <c r="BO114" s="910"/>
      <c r="BP114" s="911"/>
      <c r="BQ114" s="912">
        <v>3143323</v>
      </c>
      <c r="BR114" s="913"/>
      <c r="BS114" s="913"/>
      <c r="BT114" s="913"/>
      <c r="BU114" s="913"/>
      <c r="BV114" s="913">
        <v>3348460</v>
      </c>
      <c r="BW114" s="913"/>
      <c r="BX114" s="913"/>
      <c r="BY114" s="913"/>
      <c r="BZ114" s="913"/>
      <c r="CA114" s="913">
        <v>3301690</v>
      </c>
      <c r="CB114" s="913"/>
      <c r="CC114" s="913"/>
      <c r="CD114" s="913"/>
      <c r="CE114" s="913"/>
      <c r="CF114" s="907">
        <v>27.6</v>
      </c>
      <c r="CG114" s="908"/>
      <c r="CH114" s="908"/>
      <c r="CI114" s="908"/>
      <c r="CJ114" s="908"/>
      <c r="CK114" s="935"/>
      <c r="CL114" s="936"/>
      <c r="CM114" s="909" t="s">
        <v>428</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2">
      <c r="A115" s="941"/>
      <c r="B115" s="942"/>
      <c r="C115" s="910" t="s">
        <v>429</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41122</v>
      </c>
      <c r="AB115" s="925"/>
      <c r="AC115" s="925"/>
      <c r="AD115" s="925"/>
      <c r="AE115" s="926"/>
      <c r="AF115" s="927" t="s">
        <v>122</v>
      </c>
      <c r="AG115" s="925"/>
      <c r="AH115" s="925"/>
      <c r="AI115" s="925"/>
      <c r="AJ115" s="926"/>
      <c r="AK115" s="927" t="s">
        <v>122</v>
      </c>
      <c r="AL115" s="925"/>
      <c r="AM115" s="925"/>
      <c r="AN115" s="925"/>
      <c r="AO115" s="926"/>
      <c r="AP115" s="928" t="s">
        <v>122</v>
      </c>
      <c r="AQ115" s="929"/>
      <c r="AR115" s="929"/>
      <c r="AS115" s="929"/>
      <c r="AT115" s="930"/>
      <c r="AU115" s="895"/>
      <c r="AV115" s="896"/>
      <c r="AW115" s="896"/>
      <c r="AX115" s="896"/>
      <c r="AY115" s="896"/>
      <c r="AZ115" s="909" t="s">
        <v>430</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431</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2">
      <c r="A116" s="943"/>
      <c r="B116" s="944"/>
      <c r="C116" s="952" t="s">
        <v>432</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433</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434</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2">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435</v>
      </c>
      <c r="Z117" s="881"/>
      <c r="AA117" s="965">
        <v>3418378</v>
      </c>
      <c r="AB117" s="966"/>
      <c r="AC117" s="966"/>
      <c r="AD117" s="966"/>
      <c r="AE117" s="967"/>
      <c r="AF117" s="968">
        <v>3338399</v>
      </c>
      <c r="AG117" s="966"/>
      <c r="AH117" s="966"/>
      <c r="AI117" s="966"/>
      <c r="AJ117" s="967"/>
      <c r="AK117" s="968">
        <v>3336311</v>
      </c>
      <c r="AL117" s="966"/>
      <c r="AM117" s="966"/>
      <c r="AN117" s="966"/>
      <c r="AO117" s="967"/>
      <c r="AP117" s="969"/>
      <c r="AQ117" s="970"/>
      <c r="AR117" s="970"/>
      <c r="AS117" s="970"/>
      <c r="AT117" s="971"/>
      <c r="AU117" s="895"/>
      <c r="AV117" s="896"/>
      <c r="AW117" s="896"/>
      <c r="AX117" s="896"/>
      <c r="AY117" s="896"/>
      <c r="AZ117" s="961" t="s">
        <v>436</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437</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2">
      <c r="A118" s="899" t="s">
        <v>411</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408</v>
      </c>
      <c r="AB118" s="880"/>
      <c r="AC118" s="880"/>
      <c r="AD118" s="880"/>
      <c r="AE118" s="881"/>
      <c r="AF118" s="879" t="s">
        <v>409</v>
      </c>
      <c r="AG118" s="880"/>
      <c r="AH118" s="880"/>
      <c r="AI118" s="880"/>
      <c r="AJ118" s="881"/>
      <c r="AK118" s="879" t="s">
        <v>294</v>
      </c>
      <c r="AL118" s="880"/>
      <c r="AM118" s="880"/>
      <c r="AN118" s="880"/>
      <c r="AO118" s="881"/>
      <c r="AP118" s="957" t="s">
        <v>410</v>
      </c>
      <c r="AQ118" s="958"/>
      <c r="AR118" s="958"/>
      <c r="AS118" s="958"/>
      <c r="AT118" s="959"/>
      <c r="AU118" s="895"/>
      <c r="AV118" s="896"/>
      <c r="AW118" s="896"/>
      <c r="AX118" s="896"/>
      <c r="AY118" s="896"/>
      <c r="AZ118" s="960" t="s">
        <v>438</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439</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2">
      <c r="A119" s="1043" t="s">
        <v>414</v>
      </c>
      <c r="B119" s="934"/>
      <c r="C119" s="916" t="s">
        <v>415</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3" t="s">
        <v>177</v>
      </c>
      <c r="BA119" s="233"/>
      <c r="BB119" s="233"/>
      <c r="BC119" s="233"/>
      <c r="BD119" s="233"/>
      <c r="BE119" s="233"/>
      <c r="BF119" s="233"/>
      <c r="BG119" s="233"/>
      <c r="BH119" s="233"/>
      <c r="BI119" s="233"/>
      <c r="BJ119" s="233"/>
      <c r="BK119" s="233"/>
      <c r="BL119" s="233"/>
      <c r="BM119" s="233"/>
      <c r="BN119" s="233"/>
      <c r="BO119" s="964" t="s">
        <v>440</v>
      </c>
      <c r="BP119" s="992"/>
      <c r="BQ119" s="986">
        <v>36911672</v>
      </c>
      <c r="BR119" s="987"/>
      <c r="BS119" s="987"/>
      <c r="BT119" s="987"/>
      <c r="BU119" s="987"/>
      <c r="BV119" s="987">
        <v>37320026</v>
      </c>
      <c r="BW119" s="987"/>
      <c r="BX119" s="987"/>
      <c r="BY119" s="987"/>
      <c r="BZ119" s="987"/>
      <c r="CA119" s="987">
        <v>37565642</v>
      </c>
      <c r="CB119" s="987"/>
      <c r="CC119" s="987"/>
      <c r="CD119" s="987"/>
      <c r="CE119" s="987"/>
      <c r="CF119" s="988"/>
      <c r="CG119" s="989"/>
      <c r="CH119" s="989"/>
      <c r="CI119" s="989"/>
      <c r="CJ119" s="990"/>
      <c r="CK119" s="937"/>
      <c r="CL119" s="938"/>
      <c r="CM119" s="960" t="s">
        <v>441</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12" customFormat="1" ht="26.25" customHeight="1" x14ac:dyDescent="0.2">
      <c r="A120" s="1044"/>
      <c r="B120" s="936"/>
      <c r="C120" s="909" t="s">
        <v>418</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442</v>
      </c>
      <c r="AV120" s="979"/>
      <c r="AW120" s="979"/>
      <c r="AX120" s="979"/>
      <c r="AY120" s="980"/>
      <c r="AZ120" s="916" t="s">
        <v>443</v>
      </c>
      <c r="BA120" s="884"/>
      <c r="BB120" s="884"/>
      <c r="BC120" s="884"/>
      <c r="BD120" s="884"/>
      <c r="BE120" s="884"/>
      <c r="BF120" s="884"/>
      <c r="BG120" s="884"/>
      <c r="BH120" s="884"/>
      <c r="BI120" s="884"/>
      <c r="BJ120" s="884"/>
      <c r="BK120" s="884"/>
      <c r="BL120" s="884"/>
      <c r="BM120" s="884"/>
      <c r="BN120" s="884"/>
      <c r="BO120" s="884"/>
      <c r="BP120" s="885"/>
      <c r="BQ120" s="917">
        <v>17459105</v>
      </c>
      <c r="BR120" s="918"/>
      <c r="BS120" s="918"/>
      <c r="BT120" s="918"/>
      <c r="BU120" s="918"/>
      <c r="BV120" s="918">
        <v>17250064</v>
      </c>
      <c r="BW120" s="918"/>
      <c r="BX120" s="918"/>
      <c r="BY120" s="918"/>
      <c r="BZ120" s="918"/>
      <c r="CA120" s="918">
        <v>16736484</v>
      </c>
      <c r="CB120" s="918"/>
      <c r="CC120" s="918"/>
      <c r="CD120" s="918"/>
      <c r="CE120" s="918"/>
      <c r="CF120" s="931">
        <v>140.1</v>
      </c>
      <c r="CG120" s="932"/>
      <c r="CH120" s="932"/>
      <c r="CI120" s="932"/>
      <c r="CJ120" s="932"/>
      <c r="CK120" s="993" t="s">
        <v>444</v>
      </c>
      <c r="CL120" s="994"/>
      <c r="CM120" s="994"/>
      <c r="CN120" s="994"/>
      <c r="CO120" s="995"/>
      <c r="CP120" s="1001" t="s">
        <v>392</v>
      </c>
      <c r="CQ120" s="1002"/>
      <c r="CR120" s="1002"/>
      <c r="CS120" s="1002"/>
      <c r="CT120" s="1002"/>
      <c r="CU120" s="1002"/>
      <c r="CV120" s="1002"/>
      <c r="CW120" s="1002"/>
      <c r="CX120" s="1002"/>
      <c r="CY120" s="1002"/>
      <c r="CZ120" s="1002"/>
      <c r="DA120" s="1002"/>
      <c r="DB120" s="1002"/>
      <c r="DC120" s="1002"/>
      <c r="DD120" s="1002"/>
      <c r="DE120" s="1002"/>
      <c r="DF120" s="1003"/>
      <c r="DG120" s="917">
        <v>2912087</v>
      </c>
      <c r="DH120" s="918"/>
      <c r="DI120" s="918"/>
      <c r="DJ120" s="918"/>
      <c r="DK120" s="918"/>
      <c r="DL120" s="918">
        <v>2636224</v>
      </c>
      <c r="DM120" s="918"/>
      <c r="DN120" s="918"/>
      <c r="DO120" s="918"/>
      <c r="DP120" s="918"/>
      <c r="DQ120" s="918">
        <v>2135766</v>
      </c>
      <c r="DR120" s="918"/>
      <c r="DS120" s="918"/>
      <c r="DT120" s="918"/>
      <c r="DU120" s="918"/>
      <c r="DV120" s="919">
        <v>17.899999999999999</v>
      </c>
      <c r="DW120" s="919"/>
      <c r="DX120" s="919"/>
      <c r="DY120" s="919"/>
      <c r="DZ120" s="920"/>
    </row>
    <row r="121" spans="1:130" s="212" customFormat="1" ht="26.25" customHeight="1" x14ac:dyDescent="0.2">
      <c r="A121" s="1044"/>
      <c r="B121" s="936"/>
      <c r="C121" s="961" t="s">
        <v>445</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446</v>
      </c>
      <c r="BA121" s="910"/>
      <c r="BB121" s="910"/>
      <c r="BC121" s="910"/>
      <c r="BD121" s="910"/>
      <c r="BE121" s="910"/>
      <c r="BF121" s="910"/>
      <c r="BG121" s="910"/>
      <c r="BH121" s="910"/>
      <c r="BI121" s="910"/>
      <c r="BJ121" s="910"/>
      <c r="BK121" s="910"/>
      <c r="BL121" s="910"/>
      <c r="BM121" s="910"/>
      <c r="BN121" s="910"/>
      <c r="BO121" s="910"/>
      <c r="BP121" s="911"/>
      <c r="BQ121" s="912">
        <v>2652768</v>
      </c>
      <c r="BR121" s="913"/>
      <c r="BS121" s="913"/>
      <c r="BT121" s="913"/>
      <c r="BU121" s="913"/>
      <c r="BV121" s="913">
        <v>2917552</v>
      </c>
      <c r="BW121" s="913"/>
      <c r="BX121" s="913"/>
      <c r="BY121" s="913"/>
      <c r="BZ121" s="913"/>
      <c r="CA121" s="913">
        <v>3079521</v>
      </c>
      <c r="CB121" s="913"/>
      <c r="CC121" s="913"/>
      <c r="CD121" s="913"/>
      <c r="CE121" s="913"/>
      <c r="CF121" s="907">
        <v>25.8</v>
      </c>
      <c r="CG121" s="908"/>
      <c r="CH121" s="908"/>
      <c r="CI121" s="908"/>
      <c r="CJ121" s="908"/>
      <c r="CK121" s="996"/>
      <c r="CL121" s="997"/>
      <c r="CM121" s="997"/>
      <c r="CN121" s="997"/>
      <c r="CO121" s="998"/>
      <c r="CP121" s="1006"/>
      <c r="CQ121" s="1007"/>
      <c r="CR121" s="1007"/>
      <c r="CS121" s="1007"/>
      <c r="CT121" s="1007"/>
      <c r="CU121" s="1007"/>
      <c r="CV121" s="1007"/>
      <c r="CW121" s="1007"/>
      <c r="CX121" s="1007"/>
      <c r="CY121" s="1007"/>
      <c r="CZ121" s="1007"/>
      <c r="DA121" s="1007"/>
      <c r="DB121" s="1007"/>
      <c r="DC121" s="1007"/>
      <c r="DD121" s="1007"/>
      <c r="DE121" s="1007"/>
      <c r="DF121" s="1008"/>
      <c r="DG121" s="912"/>
      <c r="DH121" s="913"/>
      <c r="DI121" s="913"/>
      <c r="DJ121" s="913"/>
      <c r="DK121" s="913"/>
      <c r="DL121" s="913"/>
      <c r="DM121" s="913"/>
      <c r="DN121" s="913"/>
      <c r="DO121" s="913"/>
      <c r="DP121" s="913"/>
      <c r="DQ121" s="913"/>
      <c r="DR121" s="913"/>
      <c r="DS121" s="913"/>
      <c r="DT121" s="913"/>
      <c r="DU121" s="913"/>
      <c r="DV121" s="914"/>
      <c r="DW121" s="914"/>
      <c r="DX121" s="914"/>
      <c r="DY121" s="914"/>
      <c r="DZ121" s="915"/>
    </row>
    <row r="122" spans="1:130" s="212" customFormat="1" ht="26.25" customHeight="1" x14ac:dyDescent="0.2">
      <c r="A122" s="1044"/>
      <c r="B122" s="936"/>
      <c r="C122" s="909" t="s">
        <v>428</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447</v>
      </c>
      <c r="BA122" s="952"/>
      <c r="BB122" s="952"/>
      <c r="BC122" s="952"/>
      <c r="BD122" s="952"/>
      <c r="BE122" s="952"/>
      <c r="BF122" s="952"/>
      <c r="BG122" s="952"/>
      <c r="BH122" s="952"/>
      <c r="BI122" s="952"/>
      <c r="BJ122" s="952"/>
      <c r="BK122" s="952"/>
      <c r="BL122" s="952"/>
      <c r="BM122" s="952"/>
      <c r="BN122" s="952"/>
      <c r="BO122" s="952"/>
      <c r="BP122" s="953"/>
      <c r="BQ122" s="986">
        <v>22230443</v>
      </c>
      <c r="BR122" s="987"/>
      <c r="BS122" s="987"/>
      <c r="BT122" s="987"/>
      <c r="BU122" s="987"/>
      <c r="BV122" s="987">
        <v>22188532</v>
      </c>
      <c r="BW122" s="987"/>
      <c r="BX122" s="987"/>
      <c r="BY122" s="987"/>
      <c r="BZ122" s="987"/>
      <c r="CA122" s="987">
        <v>22597657</v>
      </c>
      <c r="CB122" s="987"/>
      <c r="CC122" s="987"/>
      <c r="CD122" s="987"/>
      <c r="CE122" s="987"/>
      <c r="CF122" s="1004">
        <v>189.1</v>
      </c>
      <c r="CG122" s="1005"/>
      <c r="CH122" s="1005"/>
      <c r="CI122" s="1005"/>
      <c r="CJ122" s="1005"/>
      <c r="CK122" s="996"/>
      <c r="CL122" s="997"/>
      <c r="CM122" s="997"/>
      <c r="CN122" s="997"/>
      <c r="CO122" s="998"/>
      <c r="CP122" s="1006"/>
      <c r="CQ122" s="1007"/>
      <c r="CR122" s="1007"/>
      <c r="CS122" s="1007"/>
      <c r="CT122" s="1007"/>
      <c r="CU122" s="1007"/>
      <c r="CV122" s="1007"/>
      <c r="CW122" s="1007"/>
      <c r="CX122" s="1007"/>
      <c r="CY122" s="1007"/>
      <c r="CZ122" s="1007"/>
      <c r="DA122" s="1007"/>
      <c r="DB122" s="1007"/>
      <c r="DC122" s="1007"/>
      <c r="DD122" s="1007"/>
      <c r="DE122" s="1007"/>
      <c r="DF122" s="1008"/>
      <c r="DG122" s="912"/>
      <c r="DH122" s="913"/>
      <c r="DI122" s="913"/>
      <c r="DJ122" s="913"/>
      <c r="DK122" s="913"/>
      <c r="DL122" s="913"/>
      <c r="DM122" s="913"/>
      <c r="DN122" s="913"/>
      <c r="DO122" s="913"/>
      <c r="DP122" s="913"/>
      <c r="DQ122" s="913"/>
      <c r="DR122" s="913"/>
      <c r="DS122" s="913"/>
      <c r="DT122" s="913"/>
      <c r="DU122" s="913"/>
      <c r="DV122" s="914"/>
      <c r="DW122" s="914"/>
      <c r="DX122" s="914"/>
      <c r="DY122" s="914"/>
      <c r="DZ122" s="915"/>
    </row>
    <row r="123" spans="1:130" s="212" customFormat="1" ht="26.25" customHeight="1" x14ac:dyDescent="0.2">
      <c r="A123" s="1044"/>
      <c r="B123" s="936"/>
      <c r="C123" s="909" t="s">
        <v>434</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3" t="s">
        <v>177</v>
      </c>
      <c r="BA123" s="233"/>
      <c r="BB123" s="233"/>
      <c r="BC123" s="233"/>
      <c r="BD123" s="233"/>
      <c r="BE123" s="233"/>
      <c r="BF123" s="233"/>
      <c r="BG123" s="233"/>
      <c r="BH123" s="233"/>
      <c r="BI123" s="233"/>
      <c r="BJ123" s="233"/>
      <c r="BK123" s="233"/>
      <c r="BL123" s="233"/>
      <c r="BM123" s="233"/>
      <c r="BN123" s="233"/>
      <c r="BO123" s="964" t="s">
        <v>448</v>
      </c>
      <c r="BP123" s="992"/>
      <c r="BQ123" s="1050">
        <v>42342316</v>
      </c>
      <c r="BR123" s="1051"/>
      <c r="BS123" s="1051"/>
      <c r="BT123" s="1051"/>
      <c r="BU123" s="1051"/>
      <c r="BV123" s="1051">
        <v>42356148</v>
      </c>
      <c r="BW123" s="1051"/>
      <c r="BX123" s="1051"/>
      <c r="BY123" s="1051"/>
      <c r="BZ123" s="1051"/>
      <c r="CA123" s="1051">
        <v>42413662</v>
      </c>
      <c r="CB123" s="1051"/>
      <c r="CC123" s="1051"/>
      <c r="CD123" s="1051"/>
      <c r="CE123" s="1051"/>
      <c r="CF123" s="988"/>
      <c r="CG123" s="989"/>
      <c r="CH123" s="989"/>
      <c r="CI123" s="989"/>
      <c r="CJ123" s="990"/>
      <c r="CK123" s="996"/>
      <c r="CL123" s="997"/>
      <c r="CM123" s="997"/>
      <c r="CN123" s="997"/>
      <c r="CO123" s="998"/>
      <c r="CP123" s="1006"/>
      <c r="CQ123" s="1007"/>
      <c r="CR123" s="1007"/>
      <c r="CS123" s="1007"/>
      <c r="CT123" s="1007"/>
      <c r="CU123" s="1007"/>
      <c r="CV123" s="1007"/>
      <c r="CW123" s="1007"/>
      <c r="CX123" s="1007"/>
      <c r="CY123" s="1007"/>
      <c r="CZ123" s="1007"/>
      <c r="DA123" s="1007"/>
      <c r="DB123" s="1007"/>
      <c r="DC123" s="1007"/>
      <c r="DD123" s="1007"/>
      <c r="DE123" s="1007"/>
      <c r="DF123" s="1008"/>
      <c r="DG123" s="945"/>
      <c r="DH123" s="946"/>
      <c r="DI123" s="946"/>
      <c r="DJ123" s="946"/>
      <c r="DK123" s="947"/>
      <c r="DL123" s="948"/>
      <c r="DM123" s="946"/>
      <c r="DN123" s="946"/>
      <c r="DO123" s="946"/>
      <c r="DP123" s="947"/>
      <c r="DQ123" s="948"/>
      <c r="DR123" s="946"/>
      <c r="DS123" s="946"/>
      <c r="DT123" s="946"/>
      <c r="DU123" s="947"/>
      <c r="DV123" s="949"/>
      <c r="DW123" s="950"/>
      <c r="DX123" s="950"/>
      <c r="DY123" s="950"/>
      <c r="DZ123" s="951"/>
    </row>
    <row r="124" spans="1:130" s="212" customFormat="1" ht="26.25" customHeight="1" thickBot="1" x14ac:dyDescent="0.25">
      <c r="A124" s="1044"/>
      <c r="B124" s="936"/>
      <c r="C124" s="909" t="s">
        <v>437</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449</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122</v>
      </c>
      <c r="BR124" s="1014"/>
      <c r="BS124" s="1014"/>
      <c r="BT124" s="1014"/>
      <c r="BU124" s="1014"/>
      <c r="BV124" s="1014" t="s">
        <v>122</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450</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2">
      <c r="A125" s="1044"/>
      <c r="B125" s="936"/>
      <c r="C125" s="909" t="s">
        <v>439</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451</v>
      </c>
      <c r="CL125" s="994"/>
      <c r="CM125" s="994"/>
      <c r="CN125" s="994"/>
      <c r="CO125" s="995"/>
      <c r="CP125" s="916" t="s">
        <v>452</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5">
      <c r="A126" s="1044"/>
      <c r="B126" s="936"/>
      <c r="C126" s="909" t="s">
        <v>441</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v>41122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453</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2">
      <c r="A127" s="1045"/>
      <c r="B127" s="938"/>
      <c r="C127" s="960" t="s">
        <v>454</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14"/>
      <c r="AV127" s="214"/>
      <c r="AW127" s="214"/>
      <c r="AX127" s="1018" t="s">
        <v>455</v>
      </c>
      <c r="AY127" s="1019"/>
      <c r="AZ127" s="1019"/>
      <c r="BA127" s="1019"/>
      <c r="BB127" s="1019"/>
      <c r="BC127" s="1019"/>
      <c r="BD127" s="1019"/>
      <c r="BE127" s="1020"/>
      <c r="BF127" s="1021" t="s">
        <v>456</v>
      </c>
      <c r="BG127" s="1019"/>
      <c r="BH127" s="1019"/>
      <c r="BI127" s="1019"/>
      <c r="BJ127" s="1019"/>
      <c r="BK127" s="1019"/>
      <c r="BL127" s="1020"/>
      <c r="BM127" s="1021" t="s">
        <v>457</v>
      </c>
      <c r="BN127" s="1019"/>
      <c r="BO127" s="1019"/>
      <c r="BP127" s="1019"/>
      <c r="BQ127" s="1019"/>
      <c r="BR127" s="1019"/>
      <c r="BS127" s="1020"/>
      <c r="BT127" s="1021" t="s">
        <v>458</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459</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5">
      <c r="A128" s="1028" t="s">
        <v>460</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461</v>
      </c>
      <c r="X128" s="1030"/>
      <c r="Y128" s="1030"/>
      <c r="Z128" s="1031"/>
      <c r="AA128" s="1032">
        <v>500325</v>
      </c>
      <c r="AB128" s="1033"/>
      <c r="AC128" s="1033"/>
      <c r="AD128" s="1033"/>
      <c r="AE128" s="1034"/>
      <c r="AF128" s="1035">
        <v>460778</v>
      </c>
      <c r="AG128" s="1033"/>
      <c r="AH128" s="1033"/>
      <c r="AI128" s="1033"/>
      <c r="AJ128" s="1034"/>
      <c r="AK128" s="1035">
        <v>426034</v>
      </c>
      <c r="AL128" s="1033"/>
      <c r="AM128" s="1033"/>
      <c r="AN128" s="1033"/>
      <c r="AO128" s="1034"/>
      <c r="AP128" s="1036"/>
      <c r="AQ128" s="1037"/>
      <c r="AR128" s="1037"/>
      <c r="AS128" s="1037"/>
      <c r="AT128" s="1038"/>
      <c r="AU128" s="214"/>
      <c r="AV128" s="214"/>
      <c r="AW128" s="214"/>
      <c r="AX128" s="883" t="s">
        <v>462</v>
      </c>
      <c r="AY128" s="884"/>
      <c r="AZ128" s="884"/>
      <c r="BA128" s="884"/>
      <c r="BB128" s="884"/>
      <c r="BC128" s="884"/>
      <c r="BD128" s="884"/>
      <c r="BE128" s="885"/>
      <c r="BF128" s="1039" t="s">
        <v>122</v>
      </c>
      <c r="BG128" s="1040"/>
      <c r="BH128" s="1040"/>
      <c r="BI128" s="1040"/>
      <c r="BJ128" s="1040"/>
      <c r="BK128" s="1040"/>
      <c r="BL128" s="1041"/>
      <c r="BM128" s="1039">
        <v>12.86</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463</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12" customFormat="1" ht="26.25" customHeight="1" x14ac:dyDescent="0.2">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464</v>
      </c>
      <c r="X129" s="1058"/>
      <c r="Y129" s="1058"/>
      <c r="Z129" s="1059"/>
      <c r="AA129" s="945">
        <v>13418375</v>
      </c>
      <c r="AB129" s="946"/>
      <c r="AC129" s="946"/>
      <c r="AD129" s="946"/>
      <c r="AE129" s="947"/>
      <c r="AF129" s="948">
        <v>13618519</v>
      </c>
      <c r="AG129" s="946"/>
      <c r="AH129" s="946"/>
      <c r="AI129" s="946"/>
      <c r="AJ129" s="947"/>
      <c r="AK129" s="948">
        <v>13951095</v>
      </c>
      <c r="AL129" s="946"/>
      <c r="AM129" s="946"/>
      <c r="AN129" s="946"/>
      <c r="AO129" s="947"/>
      <c r="AP129" s="1060"/>
      <c r="AQ129" s="1061"/>
      <c r="AR129" s="1061"/>
      <c r="AS129" s="1061"/>
      <c r="AT129" s="1062"/>
      <c r="AU129" s="215"/>
      <c r="AV129" s="215"/>
      <c r="AW129" s="215"/>
      <c r="AX129" s="1052" t="s">
        <v>465</v>
      </c>
      <c r="AY129" s="910"/>
      <c r="AZ129" s="910"/>
      <c r="BA129" s="910"/>
      <c r="BB129" s="910"/>
      <c r="BC129" s="910"/>
      <c r="BD129" s="910"/>
      <c r="BE129" s="911"/>
      <c r="BF129" s="1053" t="s">
        <v>122</v>
      </c>
      <c r="BG129" s="1054"/>
      <c r="BH129" s="1054"/>
      <c r="BI129" s="1054"/>
      <c r="BJ129" s="1054"/>
      <c r="BK129" s="1054"/>
      <c r="BL129" s="1055"/>
      <c r="BM129" s="1053">
        <v>17.86</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921" t="s">
        <v>466</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467</v>
      </c>
      <c r="X130" s="1058"/>
      <c r="Y130" s="1058"/>
      <c r="Z130" s="1059"/>
      <c r="AA130" s="945">
        <v>1822850</v>
      </c>
      <c r="AB130" s="946"/>
      <c r="AC130" s="946"/>
      <c r="AD130" s="946"/>
      <c r="AE130" s="947"/>
      <c r="AF130" s="948">
        <v>1876525</v>
      </c>
      <c r="AG130" s="946"/>
      <c r="AH130" s="946"/>
      <c r="AI130" s="946"/>
      <c r="AJ130" s="947"/>
      <c r="AK130" s="948">
        <v>2003446</v>
      </c>
      <c r="AL130" s="946"/>
      <c r="AM130" s="946"/>
      <c r="AN130" s="946"/>
      <c r="AO130" s="947"/>
      <c r="AP130" s="1060"/>
      <c r="AQ130" s="1061"/>
      <c r="AR130" s="1061"/>
      <c r="AS130" s="1061"/>
      <c r="AT130" s="1062"/>
      <c r="AU130" s="215"/>
      <c r="AV130" s="215"/>
      <c r="AW130" s="215"/>
      <c r="AX130" s="1052" t="s">
        <v>468</v>
      </c>
      <c r="AY130" s="910"/>
      <c r="AZ130" s="910"/>
      <c r="BA130" s="910"/>
      <c r="BB130" s="910"/>
      <c r="BC130" s="910"/>
      <c r="BD130" s="910"/>
      <c r="BE130" s="911"/>
      <c r="BF130" s="1088">
        <v>8.5</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469</v>
      </c>
      <c r="X131" s="1095"/>
      <c r="Y131" s="1095"/>
      <c r="Z131" s="1096"/>
      <c r="AA131" s="991">
        <v>11595525</v>
      </c>
      <c r="AB131" s="973"/>
      <c r="AC131" s="973"/>
      <c r="AD131" s="973"/>
      <c r="AE131" s="974"/>
      <c r="AF131" s="972">
        <v>11741994</v>
      </c>
      <c r="AG131" s="973"/>
      <c r="AH131" s="973"/>
      <c r="AI131" s="973"/>
      <c r="AJ131" s="974"/>
      <c r="AK131" s="972">
        <v>11947649</v>
      </c>
      <c r="AL131" s="973"/>
      <c r="AM131" s="973"/>
      <c r="AN131" s="973"/>
      <c r="AO131" s="974"/>
      <c r="AP131" s="1097"/>
      <c r="AQ131" s="1098"/>
      <c r="AR131" s="1098"/>
      <c r="AS131" s="1098"/>
      <c r="AT131" s="1099"/>
      <c r="AU131" s="215"/>
      <c r="AV131" s="215"/>
      <c r="AW131" s="215"/>
      <c r="AX131" s="1070" t="s">
        <v>470</v>
      </c>
      <c r="AY131" s="713"/>
      <c r="AZ131" s="713"/>
      <c r="BA131" s="713"/>
      <c r="BB131" s="713"/>
      <c r="BC131" s="713"/>
      <c r="BD131" s="713"/>
      <c r="BE131" s="1023"/>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1077" t="s">
        <v>471</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472</v>
      </c>
      <c r="W132" s="1081"/>
      <c r="X132" s="1081"/>
      <c r="Y132" s="1081"/>
      <c r="Z132" s="1082"/>
      <c r="AA132" s="1083">
        <v>9.4450488440000004</v>
      </c>
      <c r="AB132" s="1084"/>
      <c r="AC132" s="1084"/>
      <c r="AD132" s="1084"/>
      <c r="AE132" s="1085"/>
      <c r="AF132" s="1086">
        <v>8.5257750940000001</v>
      </c>
      <c r="AG132" s="1084"/>
      <c r="AH132" s="1084"/>
      <c r="AI132" s="1084"/>
      <c r="AJ132" s="1085"/>
      <c r="AK132" s="1086">
        <v>7.5900371700000004</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473</v>
      </c>
      <c r="W133" s="1064"/>
      <c r="X133" s="1064"/>
      <c r="Y133" s="1064"/>
      <c r="Z133" s="1065"/>
      <c r="AA133" s="1066">
        <v>8.4</v>
      </c>
      <c r="AB133" s="1067"/>
      <c r="AC133" s="1067"/>
      <c r="AD133" s="1067"/>
      <c r="AE133" s="1068"/>
      <c r="AF133" s="1066">
        <v>8.5</v>
      </c>
      <c r="AG133" s="1067"/>
      <c r="AH133" s="1067"/>
      <c r="AI133" s="1067"/>
      <c r="AJ133" s="1068"/>
      <c r="AK133" s="1066">
        <v>8.5</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pJmb8qro5gLqwClitmW4DXIE/cZTGIJ2cat/wUxZbL7ohdV9u6jEMcakUl+gEP3AtJQ8Bt9I2gTYMaqYWYFq4w==" saltValue="xmV9GoSi4/Za/DEPuMM6A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90" zoomScaleNormal="85" zoomScaleSheetLayoutView="90" workbookViewId="0"/>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474</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mjgtOJQbkyKz4sCn16U8oad0q9rnC4YLHYbVGcYYJDjjop0xEhIdInpT0zaOmzLsDCzWDA13kPf1DQ30/QLt6A==" saltValue="gsew4JQAqlrBe0/U7qPISw==" spinCount="100000" sheet="1" objects="1" scenarios="1"/>
  <dataConsolidate/>
  <phoneticPr fontId="2"/>
  <printOptions horizontalCentered="1" verticalCentered="1"/>
  <pageMargins left="0" right="0" top="0" bottom="0" header="0" footer="0"/>
  <pageSetup paperSize="9" scale="32" orientation="portrait" horizontalDpi="0" verticalDpi="0"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TEr8aSi7PH8IKvUJ0cpy+sZyJMJdny6V4OkF6/DpkvnsbDO5BCJ1ZkiRvsRBowmTduLk1WJ01ZVHC5RJlffBUA==" saltValue="6HsMZ9ZiZcYRLkgEDmH2Lw=="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475</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476</v>
      </c>
      <c r="AL6" s="248"/>
      <c r="AM6" s="248"/>
      <c r="AN6" s="248"/>
    </row>
    <row r="7" spans="1:46" ht="13.5" customHeight="1" x14ac:dyDescent="0.2">
      <c r="A7" s="247"/>
      <c r="AK7" s="250"/>
      <c r="AL7" s="251"/>
      <c r="AM7" s="251"/>
      <c r="AN7" s="252"/>
      <c r="AO7" s="1101" t="s">
        <v>477</v>
      </c>
      <c r="AP7" s="253"/>
      <c r="AQ7" s="254" t="s">
        <v>478</v>
      </c>
      <c r="AR7" s="255"/>
    </row>
    <row r="8" spans="1:46" ht="13.2" x14ac:dyDescent="0.2">
      <c r="A8" s="247"/>
      <c r="AK8" s="256"/>
      <c r="AL8" s="257"/>
      <c r="AM8" s="257"/>
      <c r="AN8" s="258"/>
      <c r="AO8" s="1102"/>
      <c r="AP8" s="259" t="s">
        <v>479</v>
      </c>
      <c r="AQ8" s="260" t="s">
        <v>480</v>
      </c>
      <c r="AR8" s="261" t="s">
        <v>481</v>
      </c>
    </row>
    <row r="9" spans="1:46" ht="13.2" x14ac:dyDescent="0.2">
      <c r="A9" s="247"/>
      <c r="AK9" s="1103" t="s">
        <v>482</v>
      </c>
      <c r="AL9" s="1104"/>
      <c r="AM9" s="1104"/>
      <c r="AN9" s="1105"/>
      <c r="AO9" s="262">
        <v>4111490</v>
      </c>
      <c r="AP9" s="262">
        <v>91695</v>
      </c>
      <c r="AQ9" s="263">
        <v>99044</v>
      </c>
      <c r="AR9" s="264">
        <v>-7.4</v>
      </c>
    </row>
    <row r="10" spans="1:46" ht="13.5" customHeight="1" x14ac:dyDescent="0.2">
      <c r="A10" s="247"/>
      <c r="AK10" s="1103" t="s">
        <v>483</v>
      </c>
      <c r="AL10" s="1104"/>
      <c r="AM10" s="1104"/>
      <c r="AN10" s="1105"/>
      <c r="AO10" s="265">
        <v>572105</v>
      </c>
      <c r="AP10" s="265">
        <v>12759</v>
      </c>
      <c r="AQ10" s="266">
        <v>12597</v>
      </c>
      <c r="AR10" s="267">
        <v>1.3</v>
      </c>
    </row>
    <row r="11" spans="1:46" ht="13.5" customHeight="1" x14ac:dyDescent="0.2">
      <c r="A11" s="247"/>
      <c r="AK11" s="1103" t="s">
        <v>484</v>
      </c>
      <c r="AL11" s="1104"/>
      <c r="AM11" s="1104"/>
      <c r="AN11" s="1105"/>
      <c r="AO11" s="265">
        <v>192623</v>
      </c>
      <c r="AP11" s="265">
        <v>4296</v>
      </c>
      <c r="AQ11" s="266">
        <v>1194</v>
      </c>
      <c r="AR11" s="267">
        <v>259.8</v>
      </c>
    </row>
    <row r="12" spans="1:46" ht="13.5" customHeight="1" x14ac:dyDescent="0.2">
      <c r="A12" s="247"/>
      <c r="AK12" s="1103" t="s">
        <v>485</v>
      </c>
      <c r="AL12" s="1104"/>
      <c r="AM12" s="1104"/>
      <c r="AN12" s="1105"/>
      <c r="AO12" s="265" t="s">
        <v>486</v>
      </c>
      <c r="AP12" s="265" t="s">
        <v>486</v>
      </c>
      <c r="AQ12" s="266">
        <v>18</v>
      </c>
      <c r="AR12" s="267" t="s">
        <v>486</v>
      </c>
    </row>
    <row r="13" spans="1:46" ht="13.5" customHeight="1" x14ac:dyDescent="0.2">
      <c r="A13" s="247"/>
      <c r="AK13" s="1103" t="s">
        <v>487</v>
      </c>
      <c r="AL13" s="1104"/>
      <c r="AM13" s="1104"/>
      <c r="AN13" s="1105"/>
      <c r="AO13" s="265">
        <v>91118</v>
      </c>
      <c r="AP13" s="265">
        <v>2032</v>
      </c>
      <c r="AQ13" s="266">
        <v>3890</v>
      </c>
      <c r="AR13" s="267">
        <v>-47.8</v>
      </c>
    </row>
    <row r="14" spans="1:46" ht="13.5" customHeight="1" x14ac:dyDescent="0.2">
      <c r="A14" s="247"/>
      <c r="AK14" s="1103" t="s">
        <v>488</v>
      </c>
      <c r="AL14" s="1104"/>
      <c r="AM14" s="1104"/>
      <c r="AN14" s="1105"/>
      <c r="AO14" s="265">
        <v>26364</v>
      </c>
      <c r="AP14" s="265">
        <v>588</v>
      </c>
      <c r="AQ14" s="266">
        <v>1837</v>
      </c>
      <c r="AR14" s="267">
        <v>-68</v>
      </c>
    </row>
    <row r="15" spans="1:46" ht="13.5" customHeight="1" x14ac:dyDescent="0.2">
      <c r="A15" s="247"/>
      <c r="AK15" s="1106" t="s">
        <v>489</v>
      </c>
      <c r="AL15" s="1107"/>
      <c r="AM15" s="1107"/>
      <c r="AN15" s="1108"/>
      <c r="AO15" s="265">
        <v>-288165</v>
      </c>
      <c r="AP15" s="265">
        <v>-6427</v>
      </c>
      <c r="AQ15" s="266">
        <v>-6318</v>
      </c>
      <c r="AR15" s="267">
        <v>1.7</v>
      </c>
    </row>
    <row r="16" spans="1:46" ht="13.2" x14ac:dyDescent="0.2">
      <c r="A16" s="247"/>
      <c r="AK16" s="1106" t="s">
        <v>177</v>
      </c>
      <c r="AL16" s="1107"/>
      <c r="AM16" s="1107"/>
      <c r="AN16" s="1108"/>
      <c r="AO16" s="265">
        <v>4705535</v>
      </c>
      <c r="AP16" s="265">
        <v>104943</v>
      </c>
      <c r="AQ16" s="266">
        <v>112262</v>
      </c>
      <c r="AR16" s="267">
        <v>-6.5</v>
      </c>
    </row>
    <row r="17" spans="1:46" ht="13.2" x14ac:dyDescent="0.2">
      <c r="A17" s="247"/>
    </row>
    <row r="18" spans="1:46" ht="13.2" x14ac:dyDescent="0.2">
      <c r="A18" s="247"/>
      <c r="AQ18" s="268"/>
      <c r="AR18" s="268"/>
    </row>
    <row r="19" spans="1:46" ht="13.2" x14ac:dyDescent="0.2">
      <c r="A19" s="247"/>
      <c r="AK19" s="243" t="s">
        <v>490</v>
      </c>
    </row>
    <row r="20" spans="1:46" ht="13.2" x14ac:dyDescent="0.2">
      <c r="A20" s="247"/>
      <c r="AK20" s="269"/>
      <c r="AL20" s="270"/>
      <c r="AM20" s="270"/>
      <c r="AN20" s="271"/>
      <c r="AO20" s="272" t="s">
        <v>491</v>
      </c>
      <c r="AP20" s="273" t="s">
        <v>492</v>
      </c>
      <c r="AQ20" s="274" t="s">
        <v>493</v>
      </c>
      <c r="AR20" s="275"/>
    </row>
    <row r="21" spans="1:46" s="248" customFormat="1" ht="13.2" x14ac:dyDescent="0.2">
      <c r="A21" s="276"/>
      <c r="AK21" s="1109" t="s">
        <v>494</v>
      </c>
      <c r="AL21" s="1110"/>
      <c r="AM21" s="1110"/>
      <c r="AN21" s="1111"/>
      <c r="AO21" s="277">
        <v>8.18</v>
      </c>
      <c r="AP21" s="278">
        <v>9.26</v>
      </c>
      <c r="AQ21" s="279">
        <v>-1.08</v>
      </c>
      <c r="AS21" s="280"/>
      <c r="AT21" s="276"/>
    </row>
    <row r="22" spans="1:46" s="248" customFormat="1" ht="13.2" x14ac:dyDescent="0.2">
      <c r="A22" s="276"/>
      <c r="AK22" s="1109" t="s">
        <v>495</v>
      </c>
      <c r="AL22" s="1110"/>
      <c r="AM22" s="1110"/>
      <c r="AN22" s="1111"/>
      <c r="AO22" s="281">
        <v>95</v>
      </c>
      <c r="AP22" s="282">
        <v>97.3</v>
      </c>
      <c r="AQ22" s="283">
        <v>-2.2999999999999998</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00" t="s">
        <v>496</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2" x14ac:dyDescent="0.2">
      <c r="A27" s="288"/>
      <c r="AS27" s="243"/>
      <c r="AT27" s="243"/>
    </row>
    <row r="28" spans="1:46" ht="16.2" x14ac:dyDescent="0.2">
      <c r="A28" s="244" t="s">
        <v>497</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498</v>
      </c>
      <c r="AL29" s="248"/>
      <c r="AM29" s="248"/>
      <c r="AN29" s="248"/>
      <c r="AS29" s="290"/>
    </row>
    <row r="30" spans="1:46" ht="13.5" customHeight="1" x14ac:dyDescent="0.2">
      <c r="A30" s="247"/>
      <c r="AK30" s="250"/>
      <c r="AL30" s="251"/>
      <c r="AM30" s="251"/>
      <c r="AN30" s="252"/>
      <c r="AO30" s="1101" t="s">
        <v>477</v>
      </c>
      <c r="AP30" s="253"/>
      <c r="AQ30" s="254" t="s">
        <v>478</v>
      </c>
      <c r="AR30" s="255"/>
    </row>
    <row r="31" spans="1:46" ht="13.2" x14ac:dyDescent="0.2">
      <c r="A31" s="247"/>
      <c r="AK31" s="256"/>
      <c r="AL31" s="257"/>
      <c r="AM31" s="257"/>
      <c r="AN31" s="258"/>
      <c r="AO31" s="1102"/>
      <c r="AP31" s="259" t="s">
        <v>479</v>
      </c>
      <c r="AQ31" s="260" t="s">
        <v>480</v>
      </c>
      <c r="AR31" s="261" t="s">
        <v>481</v>
      </c>
    </row>
    <row r="32" spans="1:46" ht="27" customHeight="1" x14ac:dyDescent="0.2">
      <c r="A32" s="247"/>
      <c r="AK32" s="1117" t="s">
        <v>499</v>
      </c>
      <c r="AL32" s="1118"/>
      <c r="AM32" s="1118"/>
      <c r="AN32" s="1119"/>
      <c r="AO32" s="291">
        <v>2688610</v>
      </c>
      <c r="AP32" s="291">
        <v>59961</v>
      </c>
      <c r="AQ32" s="292">
        <v>60713</v>
      </c>
      <c r="AR32" s="293">
        <v>-1.2</v>
      </c>
    </row>
    <row r="33" spans="1:46" ht="13.5" customHeight="1" x14ac:dyDescent="0.2">
      <c r="A33" s="247"/>
      <c r="AK33" s="1117" t="s">
        <v>500</v>
      </c>
      <c r="AL33" s="1118"/>
      <c r="AM33" s="1118"/>
      <c r="AN33" s="1119"/>
      <c r="AO33" s="291" t="s">
        <v>486</v>
      </c>
      <c r="AP33" s="291" t="s">
        <v>486</v>
      </c>
      <c r="AQ33" s="292" t="s">
        <v>486</v>
      </c>
      <c r="AR33" s="293" t="s">
        <v>486</v>
      </c>
    </row>
    <row r="34" spans="1:46" ht="27" customHeight="1" x14ac:dyDescent="0.2">
      <c r="A34" s="247"/>
      <c r="AK34" s="1117" t="s">
        <v>501</v>
      </c>
      <c r="AL34" s="1118"/>
      <c r="AM34" s="1118"/>
      <c r="AN34" s="1119"/>
      <c r="AO34" s="291" t="s">
        <v>486</v>
      </c>
      <c r="AP34" s="291" t="s">
        <v>486</v>
      </c>
      <c r="AQ34" s="292" t="s">
        <v>486</v>
      </c>
      <c r="AR34" s="293" t="s">
        <v>486</v>
      </c>
    </row>
    <row r="35" spans="1:46" ht="27" customHeight="1" x14ac:dyDescent="0.2">
      <c r="A35" s="247"/>
      <c r="AK35" s="1117" t="s">
        <v>502</v>
      </c>
      <c r="AL35" s="1118"/>
      <c r="AM35" s="1118"/>
      <c r="AN35" s="1119"/>
      <c r="AO35" s="291">
        <v>597194</v>
      </c>
      <c r="AP35" s="291">
        <v>13319</v>
      </c>
      <c r="AQ35" s="292">
        <v>14168</v>
      </c>
      <c r="AR35" s="293">
        <v>-6</v>
      </c>
    </row>
    <row r="36" spans="1:46" ht="27" customHeight="1" x14ac:dyDescent="0.2">
      <c r="A36" s="247"/>
      <c r="AK36" s="1117" t="s">
        <v>503</v>
      </c>
      <c r="AL36" s="1118"/>
      <c r="AM36" s="1118"/>
      <c r="AN36" s="1119"/>
      <c r="AO36" s="291">
        <v>50507</v>
      </c>
      <c r="AP36" s="291">
        <v>1126</v>
      </c>
      <c r="AQ36" s="292">
        <v>2586</v>
      </c>
      <c r="AR36" s="293">
        <v>-56.5</v>
      </c>
    </row>
    <row r="37" spans="1:46" ht="13.5" customHeight="1" x14ac:dyDescent="0.2">
      <c r="A37" s="247"/>
      <c r="AK37" s="1117" t="s">
        <v>504</v>
      </c>
      <c r="AL37" s="1118"/>
      <c r="AM37" s="1118"/>
      <c r="AN37" s="1119"/>
      <c r="AO37" s="291" t="s">
        <v>486</v>
      </c>
      <c r="AP37" s="291" t="s">
        <v>486</v>
      </c>
      <c r="AQ37" s="292">
        <v>189</v>
      </c>
      <c r="AR37" s="293" t="s">
        <v>486</v>
      </c>
    </row>
    <row r="38" spans="1:46" ht="27" customHeight="1" x14ac:dyDescent="0.2">
      <c r="A38" s="247"/>
      <c r="AK38" s="1120" t="s">
        <v>505</v>
      </c>
      <c r="AL38" s="1121"/>
      <c r="AM38" s="1121"/>
      <c r="AN38" s="1122"/>
      <c r="AO38" s="294" t="s">
        <v>486</v>
      </c>
      <c r="AP38" s="294" t="s">
        <v>486</v>
      </c>
      <c r="AQ38" s="295">
        <v>8</v>
      </c>
      <c r="AR38" s="283" t="s">
        <v>486</v>
      </c>
      <c r="AS38" s="290"/>
    </row>
    <row r="39" spans="1:46" ht="13.2" x14ac:dyDescent="0.2">
      <c r="A39" s="247"/>
      <c r="AK39" s="1120" t="s">
        <v>506</v>
      </c>
      <c r="AL39" s="1121"/>
      <c r="AM39" s="1121"/>
      <c r="AN39" s="1122"/>
      <c r="AO39" s="291">
        <v>-426034</v>
      </c>
      <c r="AP39" s="291">
        <v>-9501</v>
      </c>
      <c r="AQ39" s="292">
        <v>-5399</v>
      </c>
      <c r="AR39" s="293">
        <v>76</v>
      </c>
      <c r="AS39" s="290"/>
    </row>
    <row r="40" spans="1:46" ht="27" customHeight="1" x14ac:dyDescent="0.2">
      <c r="A40" s="247"/>
      <c r="AK40" s="1117" t="s">
        <v>507</v>
      </c>
      <c r="AL40" s="1118"/>
      <c r="AM40" s="1118"/>
      <c r="AN40" s="1119"/>
      <c r="AO40" s="291">
        <v>-2003446</v>
      </c>
      <c r="AP40" s="291">
        <v>-44681</v>
      </c>
      <c r="AQ40" s="292">
        <v>-49527</v>
      </c>
      <c r="AR40" s="293">
        <v>-9.8000000000000007</v>
      </c>
      <c r="AS40" s="290"/>
    </row>
    <row r="41" spans="1:46" ht="13.2" x14ac:dyDescent="0.2">
      <c r="A41" s="247"/>
      <c r="AK41" s="1123" t="s">
        <v>287</v>
      </c>
      <c r="AL41" s="1124"/>
      <c r="AM41" s="1124"/>
      <c r="AN41" s="1125"/>
      <c r="AO41" s="291">
        <v>906831</v>
      </c>
      <c r="AP41" s="291">
        <v>20224</v>
      </c>
      <c r="AQ41" s="292">
        <v>22738</v>
      </c>
      <c r="AR41" s="293">
        <v>-11.1</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508</v>
      </c>
    </row>
    <row r="48" spans="1:46" ht="13.2" x14ac:dyDescent="0.2">
      <c r="A48" s="247"/>
      <c r="AK48" s="301" t="s">
        <v>509</v>
      </c>
      <c r="AL48" s="301"/>
      <c r="AM48" s="301"/>
      <c r="AN48" s="301"/>
      <c r="AO48" s="301"/>
      <c r="AP48" s="301"/>
      <c r="AQ48" s="302"/>
      <c r="AR48" s="301"/>
    </row>
    <row r="49" spans="1:44" ht="13.5" customHeight="1" x14ac:dyDescent="0.2">
      <c r="A49" s="247"/>
      <c r="AK49" s="303"/>
      <c r="AL49" s="304"/>
      <c r="AM49" s="1112" t="s">
        <v>477</v>
      </c>
      <c r="AN49" s="1114" t="s">
        <v>510</v>
      </c>
      <c r="AO49" s="1115"/>
      <c r="AP49" s="1115"/>
      <c r="AQ49" s="1115"/>
      <c r="AR49" s="1116"/>
    </row>
    <row r="50" spans="1:44" ht="13.2" x14ac:dyDescent="0.2">
      <c r="A50" s="247"/>
      <c r="AK50" s="305"/>
      <c r="AL50" s="306"/>
      <c r="AM50" s="1113"/>
      <c r="AN50" s="307" t="s">
        <v>511</v>
      </c>
      <c r="AO50" s="308" t="s">
        <v>512</v>
      </c>
      <c r="AP50" s="309" t="s">
        <v>513</v>
      </c>
      <c r="AQ50" s="310" t="s">
        <v>514</v>
      </c>
      <c r="AR50" s="311" t="s">
        <v>515</v>
      </c>
    </row>
    <row r="51" spans="1:44" ht="13.2" x14ac:dyDescent="0.2">
      <c r="A51" s="247"/>
      <c r="AK51" s="303" t="s">
        <v>516</v>
      </c>
      <c r="AL51" s="304"/>
      <c r="AM51" s="312">
        <v>3317320</v>
      </c>
      <c r="AN51" s="313">
        <v>70912</v>
      </c>
      <c r="AO51" s="314">
        <v>7.9</v>
      </c>
      <c r="AP51" s="315">
        <v>84962</v>
      </c>
      <c r="AQ51" s="316">
        <v>7.2</v>
      </c>
      <c r="AR51" s="317">
        <v>0.7</v>
      </c>
    </row>
    <row r="52" spans="1:44" ht="13.2" x14ac:dyDescent="0.2">
      <c r="A52" s="247"/>
      <c r="AK52" s="318"/>
      <c r="AL52" s="319" t="s">
        <v>517</v>
      </c>
      <c r="AM52" s="320">
        <v>2390293</v>
      </c>
      <c r="AN52" s="321">
        <v>51095</v>
      </c>
      <c r="AO52" s="322">
        <v>30.4</v>
      </c>
      <c r="AP52" s="323">
        <v>42793</v>
      </c>
      <c r="AQ52" s="324">
        <v>2.2000000000000002</v>
      </c>
      <c r="AR52" s="325">
        <v>28.2</v>
      </c>
    </row>
    <row r="53" spans="1:44" ht="13.2" x14ac:dyDescent="0.2">
      <c r="A53" s="247"/>
      <c r="AK53" s="303" t="s">
        <v>518</v>
      </c>
      <c r="AL53" s="304"/>
      <c r="AM53" s="312">
        <v>5847345</v>
      </c>
      <c r="AN53" s="313">
        <v>126560</v>
      </c>
      <c r="AO53" s="314">
        <v>78.5</v>
      </c>
      <c r="AP53" s="315">
        <v>71279</v>
      </c>
      <c r="AQ53" s="316">
        <v>-16.100000000000001</v>
      </c>
      <c r="AR53" s="317">
        <v>94.6</v>
      </c>
    </row>
    <row r="54" spans="1:44" ht="13.2" x14ac:dyDescent="0.2">
      <c r="A54" s="247"/>
      <c r="AK54" s="318"/>
      <c r="AL54" s="319" t="s">
        <v>517</v>
      </c>
      <c r="AM54" s="320">
        <v>3723432</v>
      </c>
      <c r="AN54" s="321">
        <v>80590</v>
      </c>
      <c r="AO54" s="322">
        <v>57.7</v>
      </c>
      <c r="AP54" s="323">
        <v>36731</v>
      </c>
      <c r="AQ54" s="324">
        <v>-14.2</v>
      </c>
      <c r="AR54" s="325">
        <v>71.900000000000006</v>
      </c>
    </row>
    <row r="55" spans="1:44" ht="13.2" x14ac:dyDescent="0.2">
      <c r="A55" s="247"/>
      <c r="AK55" s="303" t="s">
        <v>519</v>
      </c>
      <c r="AL55" s="304"/>
      <c r="AM55" s="312">
        <v>6721691</v>
      </c>
      <c r="AN55" s="313">
        <v>147070</v>
      </c>
      <c r="AO55" s="314">
        <v>16.2</v>
      </c>
      <c r="AP55" s="315">
        <v>74994</v>
      </c>
      <c r="AQ55" s="316">
        <v>5.2</v>
      </c>
      <c r="AR55" s="317">
        <v>11</v>
      </c>
    </row>
    <row r="56" spans="1:44" ht="13.2" x14ac:dyDescent="0.2">
      <c r="A56" s="247"/>
      <c r="AK56" s="318"/>
      <c r="AL56" s="319" t="s">
        <v>517</v>
      </c>
      <c r="AM56" s="320">
        <v>2339119</v>
      </c>
      <c r="AN56" s="321">
        <v>51180</v>
      </c>
      <c r="AO56" s="322">
        <v>-36.5</v>
      </c>
      <c r="AP56" s="323">
        <v>36188</v>
      </c>
      <c r="AQ56" s="324">
        <v>-1.5</v>
      </c>
      <c r="AR56" s="325">
        <v>-35</v>
      </c>
    </row>
    <row r="57" spans="1:44" ht="13.2" x14ac:dyDescent="0.2">
      <c r="A57" s="247"/>
      <c r="AK57" s="303" t="s">
        <v>520</v>
      </c>
      <c r="AL57" s="304"/>
      <c r="AM57" s="312">
        <v>3492067</v>
      </c>
      <c r="AN57" s="313">
        <v>76936</v>
      </c>
      <c r="AO57" s="314">
        <v>-47.7</v>
      </c>
      <c r="AP57" s="315">
        <v>71849</v>
      </c>
      <c r="AQ57" s="316">
        <v>-4.2</v>
      </c>
      <c r="AR57" s="317">
        <v>-43.5</v>
      </c>
    </row>
    <row r="58" spans="1:44" ht="13.2" x14ac:dyDescent="0.2">
      <c r="A58" s="247"/>
      <c r="AK58" s="318"/>
      <c r="AL58" s="319" t="s">
        <v>517</v>
      </c>
      <c r="AM58" s="320">
        <v>1754448</v>
      </c>
      <c r="AN58" s="321">
        <v>38654</v>
      </c>
      <c r="AO58" s="322">
        <v>-24.5</v>
      </c>
      <c r="AP58" s="323">
        <v>36144</v>
      </c>
      <c r="AQ58" s="324">
        <v>-0.1</v>
      </c>
      <c r="AR58" s="325">
        <v>-24.4</v>
      </c>
    </row>
    <row r="59" spans="1:44" ht="13.2" x14ac:dyDescent="0.2">
      <c r="A59" s="247"/>
      <c r="AK59" s="303" t="s">
        <v>521</v>
      </c>
      <c r="AL59" s="304"/>
      <c r="AM59" s="312">
        <v>3938772</v>
      </c>
      <c r="AN59" s="313">
        <v>87843</v>
      </c>
      <c r="AO59" s="314">
        <v>14.2</v>
      </c>
      <c r="AP59" s="315">
        <v>82962</v>
      </c>
      <c r="AQ59" s="316">
        <v>15.5</v>
      </c>
      <c r="AR59" s="317">
        <v>-1.3</v>
      </c>
    </row>
    <row r="60" spans="1:44" ht="13.2" x14ac:dyDescent="0.2">
      <c r="A60" s="247"/>
      <c r="AK60" s="318"/>
      <c r="AL60" s="319" t="s">
        <v>517</v>
      </c>
      <c r="AM60" s="320">
        <v>1185446</v>
      </c>
      <c r="AN60" s="321">
        <v>26438</v>
      </c>
      <c r="AO60" s="322">
        <v>-31.6</v>
      </c>
      <c r="AP60" s="323">
        <v>42835</v>
      </c>
      <c r="AQ60" s="324">
        <v>18.5</v>
      </c>
      <c r="AR60" s="325">
        <v>-50.1</v>
      </c>
    </row>
    <row r="61" spans="1:44" ht="13.2" x14ac:dyDescent="0.2">
      <c r="A61" s="247"/>
      <c r="AK61" s="303" t="s">
        <v>522</v>
      </c>
      <c r="AL61" s="326"/>
      <c r="AM61" s="312">
        <v>4663439</v>
      </c>
      <c r="AN61" s="313">
        <v>101864</v>
      </c>
      <c r="AO61" s="314">
        <v>13.8</v>
      </c>
      <c r="AP61" s="315">
        <v>77209</v>
      </c>
      <c r="AQ61" s="327">
        <v>1.5</v>
      </c>
      <c r="AR61" s="317">
        <v>12.3</v>
      </c>
    </row>
    <row r="62" spans="1:44" ht="13.2" x14ac:dyDescent="0.2">
      <c r="A62" s="247"/>
      <c r="AK62" s="318"/>
      <c r="AL62" s="319" t="s">
        <v>517</v>
      </c>
      <c r="AM62" s="320">
        <v>2278548</v>
      </c>
      <c r="AN62" s="321">
        <v>49591</v>
      </c>
      <c r="AO62" s="322">
        <v>-0.9</v>
      </c>
      <c r="AP62" s="323">
        <v>38938</v>
      </c>
      <c r="AQ62" s="324">
        <v>1</v>
      </c>
      <c r="AR62" s="325">
        <v>-1.9</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rFvmJFSwJ7exTLDc9FHfO0AevicVFMjktbwMqPQFrJrYXU38zvbSDn1+cmYLIoyZiFhJt28U9dzskF7sSBpoOQ==" saltValue="TYhT13kLH4wFeACdgXW4n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42" orientation="portrait" horizontalDpi="0" verticalDpi="0"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474</v>
      </c>
    </row>
    <row r="121" spans="125:125" ht="13.5" hidden="1" customHeight="1" x14ac:dyDescent="0.2">
      <c r="DU121" s="241"/>
    </row>
  </sheetData>
  <sheetProtection algorithmName="SHA-512" hashValue="vj3+9KdIASArMQAwKyNsIjhk2HMMDqzRlFyuKWmxPr2BIurtUneY0zqMpPoh5TusnBqvnxTvtzRTNVgnjRQfbQ==" saltValue="p1my9zY7y6k5EySq4IGId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474</v>
      </c>
    </row>
  </sheetData>
  <sheetProtection algorithmName="SHA-512" hashValue="mFgRc1Pz9zuSfL2ORjd2GOlZlkDdKy/0uEfRhYFEVumpH7/ZI/ju+k1l2o81jCOvS5RG/883e0c3IKPlDRqTUw==" saltValue="le/ewZCYydnoKDfXzAT/p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D31"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2">
      <c r="B47" s="10"/>
      <c r="C47" s="1126" t="s">
        <v>3</v>
      </c>
      <c r="D47" s="1126"/>
      <c r="E47" s="1127"/>
      <c r="F47" s="11">
        <v>16.91</v>
      </c>
      <c r="G47" s="12">
        <v>18.27</v>
      </c>
      <c r="H47" s="12">
        <v>20.75</v>
      </c>
      <c r="I47" s="12">
        <v>21.54</v>
      </c>
      <c r="J47" s="13">
        <v>21.04</v>
      </c>
    </row>
    <row r="48" spans="2:10" ht="57.75" customHeight="1" x14ac:dyDescent="0.2">
      <c r="B48" s="14"/>
      <c r="C48" s="1128" t="s">
        <v>4</v>
      </c>
      <c r="D48" s="1128"/>
      <c r="E48" s="1129"/>
      <c r="F48" s="15">
        <v>3.09</v>
      </c>
      <c r="G48" s="16">
        <v>7.33</v>
      </c>
      <c r="H48" s="16">
        <v>3.27</v>
      </c>
      <c r="I48" s="16">
        <v>2.92</v>
      </c>
      <c r="J48" s="17">
        <v>2.13</v>
      </c>
    </row>
    <row r="49" spans="2:10" ht="57.75" customHeight="1" thickBot="1" x14ac:dyDescent="0.25">
      <c r="B49" s="18"/>
      <c r="C49" s="1130" t="s">
        <v>5</v>
      </c>
      <c r="D49" s="1130"/>
      <c r="E49" s="1131"/>
      <c r="F49" s="19" t="s">
        <v>529</v>
      </c>
      <c r="G49" s="20">
        <v>4.32</v>
      </c>
      <c r="H49" s="20" t="s">
        <v>530</v>
      </c>
      <c r="I49" s="20" t="s">
        <v>531</v>
      </c>
      <c r="J49" s="21" t="s">
        <v>532</v>
      </c>
    </row>
    <row r="50" spans="2:10" ht="13.2" x14ac:dyDescent="0.2"/>
  </sheetData>
  <sheetProtection algorithmName="SHA-512" hashValue="Ndz44vr/yn88ALojvSa+TnTuiymtfOF0zYu9lrJahWUMoQg8izu4HsjnbsXTIhzbqMdDpoa7AJfSexNoyHPSPA==" saltValue="TZ5yc69Yuo1Aq2y+g96i2w=="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米丸　麻美</dc:creator>
  <cp:lastModifiedBy> </cp:lastModifiedBy>
  <dcterms:created xsi:type="dcterms:W3CDTF">2026-04-02T00:20:01Z</dcterms:created>
  <dcterms:modified xsi:type="dcterms:W3CDTF">2026-04-02T01:00:32Z</dcterms:modified>
</cp:coreProperties>
</file>