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9905A631-2779-41A6-B65A-5B0CEE9AB867}"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23" i="12" l="1"/>
  <c r="BG37" i="10" l="1"/>
  <c r="BG36" i="10"/>
  <c r="BG35" i="10"/>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BE38" i="10"/>
  <c r="AM38" i="10"/>
  <c r="C38" i="10"/>
  <c r="AM37" i="10"/>
  <c r="C37" i="10"/>
  <c r="AM36" i="10"/>
  <c r="C36" i="10"/>
  <c r="C34" i="10"/>
  <c r="C35" i="10" s="1"/>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 r="BE35" i="10" s="1"/>
  <c r="BE36" i="10" s="1"/>
  <c r="BE37" i="10" s="1"/>
  <c r="BW34" i="10" l="1"/>
  <c r="BW35" i="10" l="1"/>
  <c r="BW36" i="10" s="1"/>
  <c r="BW37" i="10" s="1"/>
  <c r="BW38" i="10" s="1"/>
  <c r="BW39" i="10" s="1"/>
  <c r="BW40" i="10" s="1"/>
  <c r="BW41" i="10" s="1"/>
  <c r="BW42" i="10" s="1"/>
  <c r="BW43"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<sst xmlns="http://schemas.openxmlformats.org/spreadsheetml/2006/main" count="1093" uniqueCount="587">
  <si>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</si>
  <si>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</si>
  <si>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</si>
  <si>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</si>
  <si>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</si>
  <si>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</si>
  <si>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</si>
  <si>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</si>
  <si>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</si>
  <si>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</si>
  <si>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</si>
  <si>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</si>
  <si>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</si>
  <si>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</si>
  <si>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</si>
  <si>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</si>
  <si>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</si>
  <si>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</si>
  <si>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</si>
  <si>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</si>
  <si>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</si>
  <si>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</si>
  <si>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</si>
  <si>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</si>
  <si>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</si>
  <si>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</si>
  <si>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</si>
  <si>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</si>
  <si>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</si>
  <si>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</si>
  <si>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</si>
  <si>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</si>
  <si>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</si>
  <si>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</si>
  <si>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</si>
  <si>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</si>
  <si>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</si>
  <si>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</si>
  <si>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</si>
  <si>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</si>
  <si>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</si>
  <si>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</si>
  <si>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</si>
  <si>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</si>
  <si>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</si>
  <si>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</si>
  <si>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</si>
  <si>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</si>
  <si>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</si>
  <si>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</si>
  <si>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</si>
  <si>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</si>
  <si>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</si>
  <si>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</si>
  <si>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</si>
  <si>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</si>
  <si>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</si>
  <si>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</si>
  <si>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</si>
  <si>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</si>
  <si>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</si>
  <si>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</si>
  <si>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</si>
  <si>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</si>
  <si>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</si>
  <si>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</si>
  <si>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</si>
  <si>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</si>
  <si>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</si>
  <si>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</si>
  <si>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</si>
  <si>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</si>
  <si>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</si>
  <si>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</si>
  <si>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</si>
  <si>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</si>
  <si>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</si>
  <si>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</si>
  <si>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</si>
  <si>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</si>
  <si>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</si>
  <si>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</si>
  <si>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</si>
  <si>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</si>
  <si>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</si>
  <si>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</si>
  <si>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</si>
  <si>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</si>
  <si>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</si>
  <si>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</si>
  <si>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</si>
  <si>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</si>
  <si>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</si>
  <si>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</si>
  <si>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久留米市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</si>
  <si>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</si>
  <si>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</si>
  <si>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</si>
  <si>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</si>
  <si>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</si>
  <si>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</si>
  <si>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</si>
  <si>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</si>
  <si>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</si>
  <si>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</si>
  <si>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</si>
  <si>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</si>
  <si>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</si>
  <si>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</si>
  <si>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</si>
  <si>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</si>
  <si>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</si>
  <si>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</si>
  <si>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</si>
  <si>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</si>
  <si>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</si>
  <si>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</si>
  <si>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</si>
  <si>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</si>
  <si>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</si>
  <si>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</si>
  <si>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</si>
  <si>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</si>
  <si>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</si>
  <si>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</si>
  <si>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</si>
  <si>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</si>
  <si>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</si>
  <si>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</si>
  <si>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</si>
  <si>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</si>
  <si>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</si>
  <si>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</si>
  <si>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</si>
  <si>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</si>
  <si>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</si>
  <si>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</si>
  <si>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</si>
  <si>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</si>
  <si>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</si>
  <si>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</si>
  <si>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</si>
  <si>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</si>
  <si>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</si>
  <si>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</si>
  <si>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</si>
  <si>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</si>
  <si>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</si>
  <si>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</si>
  <si>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</si>
  <si>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</si>
  <si>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</si>
  <si>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</si>
  <si>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</si>
  <si>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</si>
  <si>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</si>
  <si>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</si>
  <si>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</si>
  <si>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</si>
  <si>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</si>
  <si>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</si>
  <si>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</si>
  <si>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</si>
  <si>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</si>
  <si>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</si>
  <si>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</si>
  <si>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</si>
  <si>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</si>
  <si>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</si>
  <si>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</si>
  <si>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</si>
  <si>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</si>
  <si>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</si>
  <si>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</si>
  <si>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</si>
  <si>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</si>
  <si>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</si>
  <si>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</si>
  <si>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</si>
  <si>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</si>
  <si>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</si>
  <si>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</si>
  <si>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</si>
  <si>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</si>
  <si>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</si>
  <si>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</si>
  <si>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</si>
  <si>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</si>
  <si>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</si>
  <si>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</si>
  <si>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</si>
  <si>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</si>
  <si>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</si>
  <si>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</si>
  <si>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</si>
  <si>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</si>
  <si>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</si>
  <si>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</si>
  <si>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</si>
  <si>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</si>
  <si>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</si>
  <si>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</si>
  <si>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</si>
  <si>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福岡県久留米市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</si>
  <si>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</si>
  <si>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</si>
  <si>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</si>
  <si>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</si>
  <si>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</si>
  <si>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</si>
  <si>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</si>
  <si>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</si>
  <si>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</si>
  <si>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</si>
  <si>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</si>
  <si>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</si>
  <si>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</si>
  <si>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</si>
  <si>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</si>
  <si>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</si>
  <si>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</si>
  <si>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</si>
  <si>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</si>
  <si>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</si>
  <si>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</si>
  <si>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</si>
  <si>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</si>
  <si>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</si>
  <si>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</si>
  <si>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</si>
  <si>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</si>
  <si>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</si>
  <si>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</si>
  <si>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</si>
  <si>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</si>
  <si>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</si>
  <si>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</si>
  <si>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</si>
  <si>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</si>
  <si>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</si>
  <si>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</si>
  <si>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</si>
  <si>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</si>
  <si>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</si>
  <si>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</si>
  <si>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</si>
  <si>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</si>
  <si>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</si>
  <si>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</si>
  <si>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</si>
  <si>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</si>
  <si>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</si>
  <si>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</si>
  <si>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</si>
  <si>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</si>
  <si>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</si>
  <si>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</si>
  <si>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</si>
  <si>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</si>
  <si>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</si>
  <si>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</si>
  <si>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</si>
  <si>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</si>
  <si>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</si>
  <si>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</si>
  <si>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</si>
  <si>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</si>
  <si>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</si>
  <si>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</si>
  <si>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</si>
  <si>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</si>
  <si>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</si>
  <si>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</si>
  <si>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</si>
  <si>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</si>
  <si>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</si>
  <si>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</si>
  <si>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</si>
  <si>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</si>
  <si>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</si>
  <si>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</si>
  <si>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</si>
  <si>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</si>
  <si>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</si>
  <si>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</si>
  <si>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</si>
  <si>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</si>
  <si>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</si>
  <si>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</si>
  <si>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</si>
  <si>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</si>
  <si>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</si>
  <si>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</si>
  <si>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</si>
  <si>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</si>
  <si>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</si>
  <si>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</si>
  <si>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</si>
  <si>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</si>
  <si>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</si>
  <si>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</si>
  <si>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</si>
  <si>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</si>
  <si>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</si>
  <si>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</si>
  <si>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</si>
  <si>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</si>
  <si>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</si>
  <si>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</si>
  <si>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</si>
  <si>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</si>
  <si>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</si>
  <si>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</si>
  <si>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</si>
  <si>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</si>
  <si>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</si>
  <si>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</si>
  <si>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</si>
  <si>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</si>
  <si>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</si>
  <si>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</si>
  <si>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</si>
  <si>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</si>
  <si>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</si>
  <si>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</si>
  <si>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</si>
  <si>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</si>
  <si>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</si>
  <si>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</si>
  <si>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</si>
  <si>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</si>
  <si>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</si>
  <si>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</si>
  <si>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</si>
  <si>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</si>
  <si>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</si>
  <si>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</si>
  <si>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</si>
  <si>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</si>
  <si>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</si>
  <si>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</si>
  <si>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</si>
  <si>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</si>
  <si>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</si>
  <si>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</si>
  <si>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</si>
  <si>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</si>
  <si>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</si>
  <si>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</si>
  <si>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</si>
  <si>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</si>
  <si>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</si>
  <si>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</si>
  <si>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</si>
  <si>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福岡県久留米市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</si>
  <si>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</si>
  <si>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</si>
  <si>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</si>
  <si>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</si>
  <si>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</si>
  <si>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</si>
  <si>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</si>
  <si>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</si>
  <si>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</si>
  <si>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</si>
  <si>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</si>
  <si>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</si>
  <si>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</si>
  <si>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</si>
  <si>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</si>
  <si>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</si>
  <si>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</si>
  <si>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</si>
  <si>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</si>
  <si>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</si>
  <si>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</si>
  <si>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</si>
  <si>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</si>
  <si>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</si>
  <si>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</si>
  <si>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</si>
  <si>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</si>
  <si>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</si>
  <si>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</si>
  <si>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</si>
  <si>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</si>
  <si>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</si>
  <si>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</si>
  <si>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</si>
  <si>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</si>
  <si>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</si>
  <si>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</si>
  <si>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市営駐車場事業特別会計</t>
    <phoneticPr fontId="5"/>
  </si>
  <si>
    <t>競輪事業特別会計</t>
    <phoneticPr fontId="5"/>
  </si>
  <si>
    <t>水道事業会計</t>
    <phoneticPr fontId="5"/>
  </si>
  <si>
    <t>法適用企業</t>
    <phoneticPr fontId="5"/>
  </si>
  <si>
    <t>下水道事業会計</t>
    <phoneticPr fontId="5"/>
  </si>
  <si>
    <t>農業集落排水事業特別会計</t>
    <phoneticPr fontId="5"/>
  </si>
  <si>
    <t>法非適用企業</t>
    <phoneticPr fontId="5"/>
  </si>
  <si>
    <t>特定地域生活排水処理事業特別会計</t>
    <phoneticPr fontId="5"/>
  </si>
  <si>
    <t>卸売市場事業特別会計</t>
    <phoneticPr fontId="5"/>
  </si>
  <si>
    <t>産業団地整備事業特別会計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</si>
  <si>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</si>
  <si>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</si>
  <si>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</si>
  <si>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</si>
  <si>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</si>
  <si>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</si>
  <si>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</si>
  <si>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</si>
  <si>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</si>
  <si>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</si>
  <si>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</si>
  <si>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</si>
  <si>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</si>
  <si>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</si>
  <si>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</si>
  <si>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</si>
  <si>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</si>
  <si>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</si>
  <si>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</si>
  <si>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</si>
  <si>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</si>
  <si>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</si>
  <si>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</si>
  <si>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</si>
  <si>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</si>
  <si>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</si>
  <si>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</si>
  <si>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</si>
  <si>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</si>
  <si>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</si>
  <si>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</si>
  <si>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</si>
  <si>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</si>
  <si>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</si>
  <si>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</si>
  <si>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</si>
  <si>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</si>
  <si>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</si>
  <si>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</si>
  <si>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</si>
  <si>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</si>
  <si>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</si>
  <si>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</si>
  <si>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</si>
  <si>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</si>
  <si>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</si>
  <si>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</si>
  <si>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</si>
  <si>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</si>
  <si>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</si>
  <si>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</si>
  <si>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</si>
  <si>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</si>
  <si>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</si>
  <si>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</si>
  <si>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</si>
  <si>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</si>
  <si>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</si>
  <si>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</si>
  <si>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</si>
  <si>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</si>
  <si>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</si>
  <si>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</si>
  <si>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</si>
  <si>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</si>
  <si>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</si>
  <si>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</si>
  <si>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</si>
  <si>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</si>
  <si>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</si>
  <si>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</si>
  <si>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</si>
  <si>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</si>
  <si>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</si>
  <si>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</si>
  <si>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</si>
  <si>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</si>
  <si>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</si>
  <si>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</si>
  <si>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</si>
  <si>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</si>
  <si>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</si>
  <si>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</si>
  <si>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</si>
  <si>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</si>
  <si>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</si>
  <si>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</si>
  <si>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</si>
  <si>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</si>
  <si>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</si>
  <si>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</si>
  <si>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</si>
  <si>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</si>
  <si>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</si>
  <si>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</si>
  <si>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</si>
  <si>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</si>
  <si>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</si>
  <si>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</si>
  <si>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</si>
  <si>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</si>
  <si>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</si>
  <si>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</si>
  <si>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</si>
  <si>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</si>
  <si>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</si>
  <si>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</si>
  <si>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</si>
  <si>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</si>
  <si>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</si>
  <si>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</si>
  <si>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</si>
  <si>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</si>
  <si>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</si>
  <si>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</si>
  <si>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</si>
  <si>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</si>
  <si>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</si>
  <si>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</si>
  <si>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</si>
  <si>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</si>
  <si>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</si>
  <si>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</si>
  <si>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</si>
  <si>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</si>
  <si>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</si>
  <si>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</si>
  <si>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</si>
  <si>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</si>
  <si>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</si>
  <si>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</si>
  <si>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</si>
  <si>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</si>
  <si>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</si>
  <si>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</si>
  <si>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1.54</t>
  </si>
  <si>
    <t>水道事業会計</t>
  </si>
  <si>
    <t>下水道事業会計</t>
  </si>
  <si>
    <t>一般会計</t>
  </si>
  <si>
    <t>競輪事業特別会計</t>
  </si>
  <si>
    <t>国民健康保険事業特別会計</t>
  </si>
  <si>
    <t>後期高齢者医療事業特別会計</t>
  </si>
  <si>
    <t>介護保険事業特別会計</t>
  </si>
  <si>
    <t>母子父子寡婦福祉資金貸付事業特別会計</t>
  </si>
  <si>
    <t>その他会計（赤字）</t>
  </si>
  <si>
    <t>その他会計（黒字）</t>
  </si>
  <si>
    <t>R02</t>
    <phoneticPr fontId="5"/>
  </si>
  <si>
    <t>R03</t>
    <phoneticPr fontId="5"/>
  </si>
  <si>
    <t>R04</t>
    <phoneticPr fontId="5"/>
  </si>
  <si>
    <t>R05</t>
    <phoneticPr fontId="5"/>
  </si>
  <si>
    <t>R06</t>
    <phoneticPr fontId="5"/>
  </si>
  <si>
    <t>久留米開発公社</t>
    <rPh sb="0" eb="3">
      <t>クルメ</t>
    </rPh>
    <rPh sb="3" eb="5">
      <t>カイハツ</t>
    </rPh>
    <rPh sb="5" eb="7">
      <t>コウシャ</t>
    </rPh>
    <phoneticPr fontId="2"/>
  </si>
  <si>
    <t>久留米市都市公園管理センター</t>
    <rPh sb="0" eb="4">
      <t>クルメシ</t>
    </rPh>
    <rPh sb="4" eb="8">
      <t>トシコウエン</t>
    </rPh>
    <rPh sb="8" eb="10">
      <t>カンリ</t>
    </rPh>
    <phoneticPr fontId="2"/>
  </si>
  <si>
    <t>○</t>
    <phoneticPr fontId="2"/>
  </si>
  <si>
    <t>久留米市みどりの里づくり推進機構</t>
    <rPh sb="0" eb="4">
      <t>クルメシ</t>
    </rPh>
    <rPh sb="8" eb="9">
      <t>サト</t>
    </rPh>
    <rPh sb="12" eb="16">
      <t>スイシンキコウ</t>
    </rPh>
    <phoneticPr fontId="2"/>
  </si>
  <si>
    <t>久留米地域地場産業振興センター</t>
    <rPh sb="0" eb="3">
      <t>クルメ</t>
    </rPh>
    <rPh sb="3" eb="11">
      <t>チイキジバサンギョウシンコウ</t>
    </rPh>
    <phoneticPr fontId="2"/>
  </si>
  <si>
    <t>久留米観光コンベンション国際交流協会</t>
    <rPh sb="0" eb="3">
      <t>クルメ</t>
    </rPh>
    <rPh sb="3" eb="5">
      <t>カンコウ</t>
    </rPh>
    <rPh sb="12" eb="18">
      <t>コクサイコウリュウキョウカイ</t>
    </rPh>
    <phoneticPr fontId="2"/>
  </si>
  <si>
    <t>久留米市生きがい健康づくり財団</t>
    <rPh sb="0" eb="4">
      <t>クルメシ</t>
    </rPh>
    <rPh sb="4" eb="5">
      <t>イ</t>
    </rPh>
    <rPh sb="8" eb="10">
      <t>ケンコウ</t>
    </rPh>
    <rPh sb="13" eb="15">
      <t>ザイダン</t>
    </rPh>
    <phoneticPr fontId="2"/>
  </si>
  <si>
    <t>久留米ビジネスプラザ</t>
    <rPh sb="0" eb="3">
      <t>クルメ</t>
    </rPh>
    <phoneticPr fontId="2"/>
  </si>
  <si>
    <t>久留米リサーチ・パーク</t>
    <rPh sb="0" eb="3">
      <t>クルメ</t>
    </rPh>
    <phoneticPr fontId="2"/>
  </si>
  <si>
    <t>ハイマート久留米</t>
    <rPh sb="5" eb="8">
      <t>クルメ</t>
    </rPh>
    <phoneticPr fontId="2"/>
  </si>
  <si>
    <t>久留米市土地開発公社</t>
    <rPh sb="0" eb="4">
      <t>クルメシ</t>
    </rPh>
    <rPh sb="4" eb="10">
      <t>トチカイハツコウシャ</t>
    </rPh>
    <phoneticPr fontId="2"/>
  </si>
  <si>
    <t>福岡県南広域水道企業団</t>
    <rPh sb="0" eb="3">
      <t>フクオカケン</t>
    </rPh>
    <rPh sb="3" eb="4">
      <t>ミナミ</t>
    </rPh>
    <rPh sb="4" eb="8">
      <t>コウイキスイドウ</t>
    </rPh>
    <rPh sb="8" eb="11">
      <t>キギョウダン</t>
    </rPh>
    <phoneticPr fontId="2"/>
  </si>
  <si>
    <t>三井水道企業団</t>
    <rPh sb="0" eb="4">
      <t>ミイスイドウ</t>
    </rPh>
    <rPh sb="4" eb="7">
      <t>キギョウダン</t>
    </rPh>
    <phoneticPr fontId="2"/>
  </si>
  <si>
    <t>山神水道企業団</t>
    <rPh sb="0" eb="2">
      <t>ヤマガミ</t>
    </rPh>
    <rPh sb="2" eb="4">
      <t>スイドウ</t>
    </rPh>
    <rPh sb="4" eb="6">
      <t>キギョウ</t>
    </rPh>
    <rPh sb="6" eb="7">
      <t>ダン</t>
    </rPh>
    <phoneticPr fontId="2"/>
  </si>
  <si>
    <t>-</t>
    <phoneticPr fontId="2"/>
  </si>
  <si>
    <t>ふるさと・久留米応援基金</t>
    <rPh sb="5" eb="8">
      <t>クルメ</t>
    </rPh>
    <rPh sb="8" eb="10">
      <t>オウエン</t>
    </rPh>
    <rPh sb="10" eb="12">
      <t>キキン</t>
    </rPh>
    <phoneticPr fontId="5"/>
  </si>
  <si>
    <t>地域・生活振興基金</t>
    <rPh sb="0" eb="2">
      <t>チイキ</t>
    </rPh>
    <rPh sb="3" eb="5">
      <t>セイカツ</t>
    </rPh>
    <rPh sb="5" eb="9">
      <t>シンコウキキン</t>
    </rPh>
    <phoneticPr fontId="5"/>
  </si>
  <si>
    <t>公共施設等保全基金</t>
    <rPh sb="0" eb="5">
      <t>コウキョウシセツトウ</t>
    </rPh>
    <rPh sb="5" eb="9">
      <t>ホゼンキキン</t>
    </rPh>
    <phoneticPr fontId="5"/>
  </si>
  <si>
    <t>都市建設基金</t>
    <rPh sb="0" eb="6">
      <t>トシケンセツキキン</t>
    </rPh>
    <phoneticPr fontId="5"/>
  </si>
  <si>
    <t>美術振興基金</t>
    <rPh sb="0" eb="6">
      <t>ビジュツシンコウキキン</t>
    </rPh>
    <phoneticPr fontId="5"/>
  </si>
  <si>
    <t>-</t>
    <phoneticPr fontId="2"/>
  </si>
  <si>
    <t>-</t>
    <phoneticPr fontId="2"/>
  </si>
  <si>
    <t>-</t>
    <phoneticPr fontId="2"/>
  </si>
  <si>
    <t>うきは久留米環境施設組合</t>
  </si>
  <si>
    <t>両筑衛生施設組合</t>
  </si>
  <si>
    <t>久留米市外三市町高等学校組合</t>
  </si>
  <si>
    <t>久留米広域市町村圏事務組合（一般会計）</t>
  </si>
  <si>
    <t>久留米広域市町村圏事務組合（小児救急医療支援事業特別会計）</t>
  </si>
  <si>
    <t>久留米広域市町村圏事務組合（広域消防特別会計）</t>
  </si>
  <si>
    <t>福岡県自治振興組合（一般会計）</t>
  </si>
  <si>
    <t>福岡県自治振興組合（公文書館事業特別会計）</t>
  </si>
  <si>
    <t>福岡県後期高齢者医療広域連合（一般会計）</t>
  </si>
  <si>
    <t>福岡県後期高齢者医療広域連合（後期高齢者医療特別会計）</t>
  </si>
  <si>
    <t>法適用企業</t>
    <rPh sb="0" eb="3">
      <t>ホウテキヨウ</t>
    </rPh>
    <rPh sb="3" eb="5">
      <t>キギョウ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</si>
</sst>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1257-4E63-84B5-6195BEABE9C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41932</c:v>
                </c:pt>
                <c:pt idx="1">
                  <c:v>32855</c:v>
                </c:pt>
                <c:pt idx="2">
                  <c:v>27409</c:v>
                </c:pt>
                <c:pt idx="3">
                  <c:v>30096</c:v>
                </c:pt>
                <c:pt idx="4">
                  <c:v>35291</c:v>
                </c:pt>
              </c:numCache>
            </c:numRef>
          </c:val>
          <c:smooth val="0"/>
          <c:extLst>
            <c:ext xmlns:c16="http://schemas.microsoft.com/office/drawing/2014/chart" uri="{C3380CC4-5D6E-409C-BE32-E72D297353CC}">
              <c16:uniqueId val="{00000001-1257-4E63-84B5-6195BEABE9C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1.41</c:v>
                </c:pt>
                <c:pt idx="1">
                  <c:v>1.35</c:v>
                </c:pt>
                <c:pt idx="2">
                  <c:v>1.43</c:v>
                </c:pt>
                <c:pt idx="3">
                  <c:v>1.22</c:v>
                </c:pt>
                <c:pt idx="4">
                  <c:v>1.44</c:v>
                </c:pt>
              </c:numCache>
            </c:numRef>
          </c:val>
          <c:extLst>
            <c:ext xmlns:c16="http://schemas.microsoft.com/office/drawing/2014/chart" uri="{C3380CC4-5D6E-409C-BE32-E72D297353CC}">
              <c16:uniqueId val="{00000000-F817-4CFC-BC8E-C7D2A65F299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9.33</c:v>
                </c:pt>
                <c:pt idx="1">
                  <c:v>10.1</c:v>
                </c:pt>
                <c:pt idx="2">
                  <c:v>10.31</c:v>
                </c:pt>
                <c:pt idx="3">
                  <c:v>8.83</c:v>
                </c:pt>
                <c:pt idx="4">
                  <c:v>8.6199999999999992</c:v>
                </c:pt>
              </c:numCache>
            </c:numRef>
          </c:val>
          <c:extLst>
            <c:ext xmlns:c16="http://schemas.microsoft.com/office/drawing/2014/chart" uri="{C3380CC4-5D6E-409C-BE32-E72D297353CC}">
              <c16:uniqueId val="{00000001-F817-4CFC-BC8E-C7D2A65F299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0.28999999999999998</c:v>
                </c:pt>
                <c:pt idx="1">
                  <c:v>1.22</c:v>
                </c:pt>
                <c:pt idx="2">
                  <c:v>0.06</c:v>
                </c:pt>
                <c:pt idx="3">
                  <c:v>-1.54</c:v>
                </c:pt>
                <c:pt idx="4">
                  <c:v>0.24</c:v>
                </c:pt>
              </c:numCache>
            </c:numRef>
          </c:val>
          <c:smooth val="0"/>
          <c:extLst>
            <c:ext xmlns:c16="http://schemas.microsoft.com/office/drawing/2014/chart" uri="{C3380CC4-5D6E-409C-BE32-E72D297353CC}">
              <c16:uniqueId val="{00000002-F817-4CFC-BC8E-C7D2A65F299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0.12</c:v>
                </c:pt>
                <c:pt idx="2">
                  <c:v>#N/A</c:v>
                </c:pt>
                <c:pt idx="3">
                  <c:v>0.1</c:v>
                </c:pt>
                <c:pt idx="4">
                  <c:v>#N/A</c:v>
                </c:pt>
                <c:pt idx="5">
                  <c:v>0.06</c:v>
                </c:pt>
                <c:pt idx="6">
                  <c:v>#N/A</c:v>
                </c:pt>
                <c:pt idx="7">
                  <c:v>0.06</c:v>
                </c:pt>
                <c:pt idx="8">
                  <c:v>#N/A</c:v>
                </c:pt>
                <c:pt idx="9">
                  <c:v>0.05</c:v>
                </c:pt>
              </c:numCache>
            </c:numRef>
          </c:val>
          <c:extLst>
            <c:ext xmlns:c16="http://schemas.microsoft.com/office/drawing/2014/chart" uri="{C3380CC4-5D6E-409C-BE32-E72D297353CC}">
              <c16:uniqueId val="{00000000-8733-425C-AD34-46861F0F8E8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733-425C-AD34-46861F0F8E86}"/>
            </c:ext>
          </c:extLst>
        </c:ser>
        <c:ser>
          <c:idx val="2"/>
          <c:order val="2"/>
          <c:tx>
            <c:strRef>
              <c:f>データシート!$A$29</c:f>
              <c:strCache>
                <c:ptCount val="1"/>
                <c:pt idx="0">
                  <c:v>母子父子寡婦福祉資金貸付事業特別会計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0.23</c:v>
                </c:pt>
                <c:pt idx="2">
                  <c:v>#N/A</c:v>
                </c:pt>
                <c:pt idx="3">
                  <c:v>0.24</c:v>
                </c:pt>
                <c:pt idx="4">
                  <c:v>#N/A</c:v>
                </c:pt>
                <c:pt idx="5">
                  <c:v>0.22</c:v>
                </c:pt>
                <c:pt idx="6">
                  <c:v>#N/A</c:v>
                </c:pt>
                <c:pt idx="7">
                  <c:v>0.17</c:v>
                </c:pt>
                <c:pt idx="8">
                  <c:v>#N/A</c:v>
                </c:pt>
                <c:pt idx="9">
                  <c:v>0.08</c:v>
                </c:pt>
              </c:numCache>
            </c:numRef>
          </c:val>
          <c:extLst>
            <c:ext xmlns:c16="http://schemas.microsoft.com/office/drawing/2014/chart" uri="{C3380CC4-5D6E-409C-BE32-E72D297353CC}">
              <c16:uniqueId val="{00000002-8733-425C-AD34-46861F0F8E86}"/>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0.72</c:v>
                </c:pt>
                <c:pt idx="2">
                  <c:v>#N/A</c:v>
                </c:pt>
                <c:pt idx="3">
                  <c:v>0.41</c:v>
                </c:pt>
                <c:pt idx="4">
                  <c:v>#N/A</c:v>
                </c:pt>
                <c:pt idx="5">
                  <c:v>0.51</c:v>
                </c:pt>
                <c:pt idx="6">
                  <c:v>#N/A</c:v>
                </c:pt>
                <c:pt idx="7">
                  <c:v>0.18</c:v>
                </c:pt>
                <c:pt idx="8">
                  <c:v>#N/A</c:v>
                </c:pt>
                <c:pt idx="9">
                  <c:v>0.19</c:v>
                </c:pt>
              </c:numCache>
            </c:numRef>
          </c:val>
          <c:extLst>
            <c:ext xmlns:c16="http://schemas.microsoft.com/office/drawing/2014/chart" uri="{C3380CC4-5D6E-409C-BE32-E72D297353CC}">
              <c16:uniqueId val="{00000003-8733-425C-AD34-46861F0F8E86}"/>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0.13</c:v>
                </c:pt>
                <c:pt idx="2">
                  <c:v>#N/A</c:v>
                </c:pt>
                <c:pt idx="3">
                  <c:v>0.13</c:v>
                </c:pt>
                <c:pt idx="4">
                  <c:v>#N/A</c:v>
                </c:pt>
                <c:pt idx="5">
                  <c:v>0.15</c:v>
                </c:pt>
                <c:pt idx="6">
                  <c:v>#N/A</c:v>
                </c:pt>
                <c:pt idx="7">
                  <c:v>0.2</c:v>
                </c:pt>
                <c:pt idx="8">
                  <c:v>#N/A</c:v>
                </c:pt>
                <c:pt idx="9">
                  <c:v>0.23</c:v>
                </c:pt>
              </c:numCache>
            </c:numRef>
          </c:val>
          <c:extLst>
            <c:ext xmlns:c16="http://schemas.microsoft.com/office/drawing/2014/chart" uri="{C3380CC4-5D6E-409C-BE32-E72D297353CC}">
              <c16:uniqueId val="{00000004-8733-425C-AD34-46861F0F8E86}"/>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1.98</c:v>
                </c:pt>
                <c:pt idx="2">
                  <c:v>#N/A</c:v>
                </c:pt>
                <c:pt idx="3">
                  <c:v>1.88</c:v>
                </c:pt>
                <c:pt idx="4">
                  <c:v>#N/A</c:v>
                </c:pt>
                <c:pt idx="5">
                  <c:v>1.76</c:v>
                </c:pt>
                <c:pt idx="6">
                  <c:v>#N/A</c:v>
                </c:pt>
                <c:pt idx="7">
                  <c:v>1.42</c:v>
                </c:pt>
                <c:pt idx="8">
                  <c:v>#N/A</c:v>
                </c:pt>
                <c:pt idx="9">
                  <c:v>0.52</c:v>
                </c:pt>
              </c:numCache>
            </c:numRef>
          </c:val>
          <c:extLst>
            <c:ext xmlns:c16="http://schemas.microsoft.com/office/drawing/2014/chart" uri="{C3380CC4-5D6E-409C-BE32-E72D297353CC}">
              <c16:uniqueId val="{00000005-8733-425C-AD34-46861F0F8E86}"/>
            </c:ext>
          </c:extLst>
        </c:ser>
        <c:ser>
          <c:idx val="6"/>
          <c:order val="6"/>
          <c:tx>
            <c:strRef>
              <c:f>データシート!$A$33</c:f>
              <c:strCache>
                <c:ptCount val="1"/>
                <c:pt idx="0">
                  <c:v>競輪事業特別会計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0.85</c:v>
                </c:pt>
                <c:pt idx="2">
                  <c:v>#N/A</c:v>
                </c:pt>
                <c:pt idx="3">
                  <c:v>0.88</c:v>
                </c:pt>
                <c:pt idx="4">
                  <c:v>#N/A</c:v>
                </c:pt>
                <c:pt idx="5">
                  <c:v>0.97</c:v>
                </c:pt>
                <c:pt idx="6">
                  <c:v>#N/A</c:v>
                </c:pt>
                <c:pt idx="7">
                  <c:v>0.73</c:v>
                </c:pt>
                <c:pt idx="8">
                  <c:v>#N/A</c:v>
                </c:pt>
                <c:pt idx="9">
                  <c:v>0.83</c:v>
                </c:pt>
              </c:numCache>
            </c:numRef>
          </c:val>
          <c:extLst>
            <c:ext xmlns:c16="http://schemas.microsoft.com/office/drawing/2014/chart" uri="{C3380CC4-5D6E-409C-BE32-E72D297353CC}">
              <c16:uniqueId val="{00000006-8733-425C-AD34-46861F0F8E8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1.1200000000000001</c:v>
                </c:pt>
                <c:pt idx="2">
                  <c:v>#N/A</c:v>
                </c:pt>
                <c:pt idx="3">
                  <c:v>1.05</c:v>
                </c:pt>
                <c:pt idx="4">
                  <c:v>#N/A</c:v>
                </c:pt>
                <c:pt idx="5">
                  <c:v>1.2</c:v>
                </c:pt>
                <c:pt idx="6">
                  <c:v>#N/A</c:v>
                </c:pt>
                <c:pt idx="7">
                  <c:v>1.05</c:v>
                </c:pt>
                <c:pt idx="8">
                  <c:v>#N/A</c:v>
                </c:pt>
                <c:pt idx="9">
                  <c:v>1.34</c:v>
                </c:pt>
              </c:numCache>
            </c:numRef>
          </c:val>
          <c:extLst>
            <c:ext xmlns:c16="http://schemas.microsoft.com/office/drawing/2014/chart" uri="{C3380CC4-5D6E-409C-BE32-E72D297353CC}">
              <c16:uniqueId val="{00000007-8733-425C-AD34-46861F0F8E8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7.27</c:v>
                </c:pt>
                <c:pt idx="2">
                  <c:v>#N/A</c:v>
                </c:pt>
                <c:pt idx="3">
                  <c:v>3.88</c:v>
                </c:pt>
                <c:pt idx="4">
                  <c:v>#N/A</c:v>
                </c:pt>
                <c:pt idx="5">
                  <c:v>6.61</c:v>
                </c:pt>
                <c:pt idx="6">
                  <c:v>#N/A</c:v>
                </c:pt>
                <c:pt idx="7">
                  <c:v>4.5</c:v>
                </c:pt>
                <c:pt idx="8">
                  <c:v>#N/A</c:v>
                </c:pt>
                <c:pt idx="9">
                  <c:v>3.58</c:v>
                </c:pt>
              </c:numCache>
            </c:numRef>
          </c:val>
          <c:extLst>
            <c:ext xmlns:c16="http://schemas.microsoft.com/office/drawing/2014/chart" uri="{C3380CC4-5D6E-409C-BE32-E72D297353CC}">
              <c16:uniqueId val="{00000008-8733-425C-AD34-46861F0F8E8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8.58</c:v>
                </c:pt>
                <c:pt idx="2">
                  <c:v>#N/A</c:v>
                </c:pt>
                <c:pt idx="3">
                  <c:v>6.83</c:v>
                </c:pt>
                <c:pt idx="4">
                  <c:v>#N/A</c:v>
                </c:pt>
                <c:pt idx="5">
                  <c:v>7.38</c:v>
                </c:pt>
                <c:pt idx="6">
                  <c:v>#N/A</c:v>
                </c:pt>
                <c:pt idx="7">
                  <c:v>7.18</c:v>
                </c:pt>
                <c:pt idx="8">
                  <c:v>#N/A</c:v>
                </c:pt>
                <c:pt idx="9">
                  <c:v>7.96</c:v>
                </c:pt>
              </c:numCache>
            </c:numRef>
          </c:val>
          <c:extLst>
            <c:ext xmlns:c16="http://schemas.microsoft.com/office/drawing/2014/chart" uri="{C3380CC4-5D6E-409C-BE32-E72D297353CC}">
              <c16:uniqueId val="{00000009-8733-425C-AD34-46861F0F8E8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13157</c:v>
                </c:pt>
                <c:pt idx="5">
                  <c:v>13542</c:v>
                </c:pt>
                <c:pt idx="8">
                  <c:v>13393</c:v>
                </c:pt>
                <c:pt idx="11">
                  <c:v>12971</c:v>
                </c:pt>
                <c:pt idx="14">
                  <c:v>12759</c:v>
                </c:pt>
              </c:numCache>
            </c:numRef>
          </c:val>
          <c:extLst>
            <c:ext xmlns:c16="http://schemas.microsoft.com/office/drawing/2014/chart" uri="{C3380CC4-5D6E-409C-BE32-E72D297353CC}">
              <c16:uniqueId val="{00000000-0BC4-4B9B-851E-57BECDD27E1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BC4-4B9B-851E-57BECDD27E1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46</c:v>
                </c:pt>
                <c:pt idx="3">
                  <c:v>44</c:v>
                </c:pt>
                <c:pt idx="6">
                  <c:v>37</c:v>
                </c:pt>
                <c:pt idx="9">
                  <c:v>37</c:v>
                </c:pt>
                <c:pt idx="12">
                  <c:v>7</c:v>
                </c:pt>
              </c:numCache>
            </c:numRef>
          </c:val>
          <c:extLst>
            <c:ext xmlns:c16="http://schemas.microsoft.com/office/drawing/2014/chart" uri="{C3380CC4-5D6E-409C-BE32-E72D297353CC}">
              <c16:uniqueId val="{00000002-0BC4-4B9B-851E-57BECDD27E1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377</c:v>
                </c:pt>
                <c:pt idx="3">
                  <c:v>388</c:v>
                </c:pt>
                <c:pt idx="6">
                  <c:v>447</c:v>
                </c:pt>
                <c:pt idx="9">
                  <c:v>403</c:v>
                </c:pt>
                <c:pt idx="12">
                  <c:v>396</c:v>
                </c:pt>
              </c:numCache>
            </c:numRef>
          </c:val>
          <c:extLst>
            <c:ext xmlns:c16="http://schemas.microsoft.com/office/drawing/2014/chart" uri="{C3380CC4-5D6E-409C-BE32-E72D297353CC}">
              <c16:uniqueId val="{00000003-0BC4-4B9B-851E-57BECDD27E1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1651</c:v>
                </c:pt>
                <c:pt idx="3">
                  <c:v>1618</c:v>
                </c:pt>
                <c:pt idx="6">
                  <c:v>1677</c:v>
                </c:pt>
                <c:pt idx="9">
                  <c:v>1733</c:v>
                </c:pt>
                <c:pt idx="12">
                  <c:v>1725</c:v>
                </c:pt>
              </c:numCache>
            </c:numRef>
          </c:val>
          <c:extLst>
            <c:ext xmlns:c16="http://schemas.microsoft.com/office/drawing/2014/chart" uri="{C3380CC4-5D6E-409C-BE32-E72D297353CC}">
              <c16:uniqueId val="{00000004-0BC4-4B9B-851E-57BECDD27E1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67</c:v>
                </c:pt>
                <c:pt idx="3">
                  <c:v>67</c:v>
                </c:pt>
                <c:pt idx="6">
                  <c:v>67</c:v>
                </c:pt>
                <c:pt idx="9">
                  <c:v>67</c:v>
                </c:pt>
                <c:pt idx="12">
                  <c:v>67</c:v>
                </c:pt>
              </c:numCache>
            </c:numRef>
          </c:val>
          <c:extLst>
            <c:ext xmlns:c16="http://schemas.microsoft.com/office/drawing/2014/chart" uri="{C3380CC4-5D6E-409C-BE32-E72D297353CC}">
              <c16:uniqueId val="{00000005-0BC4-4B9B-851E-57BECDD27E1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BC4-4B9B-851E-57BECDD27E1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13244</c:v>
                </c:pt>
                <c:pt idx="3">
                  <c:v>13386</c:v>
                </c:pt>
                <c:pt idx="6">
                  <c:v>13484</c:v>
                </c:pt>
                <c:pt idx="9">
                  <c:v>13058</c:v>
                </c:pt>
                <c:pt idx="12">
                  <c:v>12722</c:v>
                </c:pt>
              </c:numCache>
            </c:numRef>
          </c:val>
          <c:extLst>
            <c:ext xmlns:c16="http://schemas.microsoft.com/office/drawing/2014/chart" uri="{C3380CC4-5D6E-409C-BE32-E72D297353CC}">
              <c16:uniqueId val="{00000007-0BC4-4B9B-851E-57BECDD27E1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2228</c:v>
                </c:pt>
                <c:pt idx="2">
                  <c:v>#N/A</c:v>
                </c:pt>
                <c:pt idx="3">
                  <c:v>#N/A</c:v>
                </c:pt>
                <c:pt idx="4">
                  <c:v>1961</c:v>
                </c:pt>
                <c:pt idx="5">
                  <c:v>#N/A</c:v>
                </c:pt>
                <c:pt idx="6">
                  <c:v>#N/A</c:v>
                </c:pt>
                <c:pt idx="7">
                  <c:v>2319</c:v>
                </c:pt>
                <c:pt idx="8">
                  <c:v>#N/A</c:v>
                </c:pt>
                <c:pt idx="9">
                  <c:v>#N/A</c:v>
                </c:pt>
                <c:pt idx="10">
                  <c:v>2327</c:v>
                </c:pt>
                <c:pt idx="11">
                  <c:v>#N/A</c:v>
                </c:pt>
                <c:pt idx="12">
                  <c:v>#N/A</c:v>
                </c:pt>
                <c:pt idx="13">
                  <c:v>2158</c:v>
                </c:pt>
                <c:pt idx="14">
                  <c:v>#N/A</c:v>
                </c:pt>
              </c:numCache>
            </c:numRef>
          </c:val>
          <c:smooth val="0"/>
          <c:extLst>
            <c:ext xmlns:c16="http://schemas.microsoft.com/office/drawing/2014/chart" uri="{C3380CC4-5D6E-409C-BE32-E72D297353CC}">
              <c16:uniqueId val="{00000008-0BC4-4B9B-851E-57BECDD27E1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124981</c:v>
                </c:pt>
                <c:pt idx="5">
                  <c:v>122721</c:v>
                </c:pt>
                <c:pt idx="8">
                  <c:v>119138</c:v>
                </c:pt>
                <c:pt idx="11">
                  <c:v>115852</c:v>
                </c:pt>
                <c:pt idx="14">
                  <c:v>110643</c:v>
                </c:pt>
              </c:numCache>
            </c:numRef>
          </c:val>
          <c:extLst>
            <c:ext xmlns:c16="http://schemas.microsoft.com/office/drawing/2014/chart" uri="{C3380CC4-5D6E-409C-BE32-E72D297353CC}">
              <c16:uniqueId val="{00000000-6B61-4A0F-9264-ABC2E3707BE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27753</c:v>
                </c:pt>
                <c:pt idx="5">
                  <c:v>27541</c:v>
                </c:pt>
                <c:pt idx="8">
                  <c:v>28974</c:v>
                </c:pt>
                <c:pt idx="11">
                  <c:v>30869</c:v>
                </c:pt>
                <c:pt idx="14">
                  <c:v>32469</c:v>
                </c:pt>
              </c:numCache>
            </c:numRef>
          </c:val>
          <c:extLst>
            <c:ext xmlns:c16="http://schemas.microsoft.com/office/drawing/2014/chart" uri="{C3380CC4-5D6E-409C-BE32-E72D297353CC}">
              <c16:uniqueId val="{00000001-6B61-4A0F-9264-ABC2E3707BE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18820</c:v>
                </c:pt>
                <c:pt idx="5">
                  <c:v>21856</c:v>
                </c:pt>
                <c:pt idx="8">
                  <c:v>23051</c:v>
                </c:pt>
                <c:pt idx="11">
                  <c:v>21863</c:v>
                </c:pt>
                <c:pt idx="14">
                  <c:v>22026</c:v>
                </c:pt>
              </c:numCache>
            </c:numRef>
          </c:val>
          <c:extLst>
            <c:ext xmlns:c16="http://schemas.microsoft.com/office/drawing/2014/chart" uri="{C3380CC4-5D6E-409C-BE32-E72D297353CC}">
              <c16:uniqueId val="{00000002-6B61-4A0F-9264-ABC2E3707BE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B61-4A0F-9264-ABC2E3707BE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B61-4A0F-9264-ABC2E3707BE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170</c:v>
                </c:pt>
                <c:pt idx="3">
                  <c:v>152</c:v>
                </c:pt>
                <c:pt idx="6">
                  <c:v>148</c:v>
                </c:pt>
                <c:pt idx="9">
                  <c:v>152</c:v>
                </c:pt>
                <c:pt idx="12">
                  <c:v>129</c:v>
                </c:pt>
              </c:numCache>
            </c:numRef>
          </c:val>
          <c:extLst>
            <c:ext xmlns:c16="http://schemas.microsoft.com/office/drawing/2014/chart" uri="{C3380CC4-5D6E-409C-BE32-E72D297353CC}">
              <c16:uniqueId val="{00000005-6B61-4A0F-9264-ABC2E3707BE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14523</c:v>
                </c:pt>
                <c:pt idx="3">
                  <c:v>14379</c:v>
                </c:pt>
                <c:pt idx="6">
                  <c:v>14092</c:v>
                </c:pt>
                <c:pt idx="9">
                  <c:v>14331</c:v>
                </c:pt>
                <c:pt idx="12">
                  <c:v>14429</c:v>
                </c:pt>
              </c:numCache>
            </c:numRef>
          </c:val>
          <c:extLst>
            <c:ext xmlns:c16="http://schemas.microsoft.com/office/drawing/2014/chart" uri="{C3380CC4-5D6E-409C-BE32-E72D297353CC}">
              <c16:uniqueId val="{00000006-6B61-4A0F-9264-ABC2E3707BE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2207</c:v>
                </c:pt>
                <c:pt idx="3">
                  <c:v>1950</c:v>
                </c:pt>
                <c:pt idx="6">
                  <c:v>1732</c:v>
                </c:pt>
                <c:pt idx="9">
                  <c:v>1317</c:v>
                </c:pt>
                <c:pt idx="12">
                  <c:v>1129</c:v>
                </c:pt>
              </c:numCache>
            </c:numRef>
          </c:val>
          <c:extLst>
            <c:ext xmlns:c16="http://schemas.microsoft.com/office/drawing/2014/chart" uri="{C3380CC4-5D6E-409C-BE32-E72D297353CC}">
              <c16:uniqueId val="{00000007-6B61-4A0F-9264-ABC2E3707BE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25261</c:v>
                </c:pt>
                <c:pt idx="3">
                  <c:v>25240</c:v>
                </c:pt>
                <c:pt idx="6">
                  <c:v>25078</c:v>
                </c:pt>
                <c:pt idx="9">
                  <c:v>25976</c:v>
                </c:pt>
                <c:pt idx="12">
                  <c:v>27031</c:v>
                </c:pt>
              </c:numCache>
            </c:numRef>
          </c:val>
          <c:extLst>
            <c:ext xmlns:c16="http://schemas.microsoft.com/office/drawing/2014/chart" uri="{C3380CC4-5D6E-409C-BE32-E72D297353CC}">
              <c16:uniqueId val="{00000008-6B61-4A0F-9264-ABC2E3707BE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1744</c:v>
                </c:pt>
                <c:pt idx="3">
                  <c:v>1512</c:v>
                </c:pt>
                <c:pt idx="6">
                  <c:v>1512</c:v>
                </c:pt>
                <c:pt idx="9">
                  <c:v>1454</c:v>
                </c:pt>
                <c:pt idx="12">
                  <c:v>399</c:v>
                </c:pt>
              </c:numCache>
            </c:numRef>
          </c:val>
          <c:extLst>
            <c:ext xmlns:c16="http://schemas.microsoft.com/office/drawing/2014/chart" uri="{C3380CC4-5D6E-409C-BE32-E72D297353CC}">
              <c16:uniqueId val="{00000009-6B61-4A0F-9264-ABC2E3707BE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141907</c:v>
                </c:pt>
                <c:pt idx="3">
                  <c:v>137909</c:v>
                </c:pt>
                <c:pt idx="6">
                  <c:v>131824</c:v>
                </c:pt>
                <c:pt idx="9">
                  <c:v>127765</c:v>
                </c:pt>
                <c:pt idx="12">
                  <c:v>121987</c:v>
                </c:pt>
              </c:numCache>
            </c:numRef>
          </c:val>
          <c:extLst>
            <c:ext xmlns:c16="http://schemas.microsoft.com/office/drawing/2014/chart" uri="{C3380CC4-5D6E-409C-BE32-E72D297353CC}">
              <c16:uniqueId val="{0000000A-6B61-4A0F-9264-ABC2E3707BE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14259</c:v>
                </c:pt>
                <c:pt idx="2">
                  <c:v>#N/A</c:v>
                </c:pt>
                <c:pt idx="3">
                  <c:v>#N/A</c:v>
                </c:pt>
                <c:pt idx="4">
                  <c:v>9026</c:v>
                </c:pt>
                <c:pt idx="5">
                  <c:v>#N/A</c:v>
                </c:pt>
                <c:pt idx="6">
                  <c:v>#N/A</c:v>
                </c:pt>
                <c:pt idx="7">
                  <c:v>3223</c:v>
                </c:pt>
                <c:pt idx="8">
                  <c:v>#N/A</c:v>
                </c:pt>
                <c:pt idx="9">
                  <c:v>#N/A</c:v>
                </c:pt>
                <c:pt idx="10">
                  <c:v>2411</c:v>
                </c:pt>
                <c:pt idx="11">
                  <c:v>#N/A</c:v>
                </c:pt>
                <c:pt idx="12">
                  <c:v>#N/A</c:v>
                </c:pt>
                <c:pt idx="13">
                  <c:v>0</c:v>
                </c:pt>
                <c:pt idx="14">
                  <c:v>#N/A</c:v>
                </c:pt>
              </c:numCache>
            </c:numRef>
          </c:val>
          <c:smooth val="0"/>
          <c:extLst>
            <c:ext xmlns:c16="http://schemas.microsoft.com/office/drawing/2014/chart" uri="{C3380CC4-5D6E-409C-BE32-E72D297353CC}">
              <c16:uniqueId val="{0000000B-6B61-4A0F-9264-ABC2E3707BE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7460</c:v>
                </c:pt>
                <c:pt idx="1">
                  <c:v>6468</c:v>
                </c:pt>
                <c:pt idx="2">
                  <c:v>6469</c:v>
                </c:pt>
              </c:numCache>
            </c:numRef>
          </c:val>
          <c:extLst>
            <c:ext xmlns:c16="http://schemas.microsoft.com/office/drawing/2014/chart" uri="{C3380CC4-5D6E-409C-BE32-E72D297353CC}">
              <c16:uniqueId val="{00000000-98AF-46E8-A290-E98C48ECBEF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3296</c:v>
                </c:pt>
                <c:pt idx="1">
                  <c:v>3300</c:v>
                </c:pt>
                <c:pt idx="2">
                  <c:v>3765</c:v>
                </c:pt>
              </c:numCache>
            </c:numRef>
          </c:val>
          <c:extLst>
            <c:ext xmlns:c16="http://schemas.microsoft.com/office/drawing/2014/chart" uri="{C3380CC4-5D6E-409C-BE32-E72D297353CC}">
              <c16:uniqueId val="{00000001-98AF-46E8-A290-E98C48ECBEF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9993</c:v>
                </c:pt>
                <c:pt idx="1">
                  <c:v>9697</c:v>
                </c:pt>
                <c:pt idx="2">
                  <c:v>9296</c:v>
                </c:pt>
              </c:numCache>
            </c:numRef>
          </c:val>
          <c:extLst>
            <c:ext xmlns:c16="http://schemas.microsoft.com/office/drawing/2014/chart" uri="{C3380CC4-5D6E-409C-BE32-E72D297353CC}">
              <c16:uniqueId val="{00000002-98AF-46E8-A290-E98C48ECBEF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福岡県久留米市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実質公債費比率の分子は前年度からほぼ横ばいである。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臨時財政対策債・合併特例債の償還が進んだことにより元利償還金が減になっているが、一方で、算入公債費等も同様に減となっている。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平成</a:t>
          </a:r>
          <a:r>
            <a:rPr kumimoji="1" lang="en-US" altLang="ja-JP" sz="1000">
              <a:latin typeface="ＭＳ ゴシック" pitchFamily="49" charset="-128"/>
              <a:ea typeface="ＭＳ ゴシック" pitchFamily="49" charset="-128"/>
            </a:rPr>
            <a:t>18</a:t>
          </a:r>
          <a:r>
            <a:rPr kumimoji="1" lang="ja-JP" altLang="en-US" sz="1000">
              <a:latin typeface="ＭＳ ゴシック" pitchFamily="49" charset="-128"/>
              <a:ea typeface="ＭＳ ゴシック" pitchFamily="49" charset="-128"/>
            </a:rPr>
            <a:t>～</a:t>
          </a:r>
          <a:r>
            <a:rPr kumimoji="1" lang="en-US" altLang="ja-JP" sz="1000">
              <a:latin typeface="ＭＳ ゴシック" pitchFamily="49" charset="-128"/>
              <a:ea typeface="ＭＳ ゴシック" pitchFamily="49" charset="-128"/>
            </a:rPr>
            <a:t>21</a:t>
          </a:r>
          <a:r>
            <a:rPr kumimoji="1" lang="ja-JP" altLang="en-US" sz="1000">
              <a:latin typeface="ＭＳ ゴシック" pitchFamily="49" charset="-128"/>
              <a:ea typeface="ＭＳ ゴシック" pitchFamily="49" charset="-128"/>
            </a:rPr>
            <a:t>年度に各</a:t>
          </a:r>
          <a:r>
            <a:rPr kumimoji="1" lang="en-US" altLang="ja-JP" sz="1000">
              <a:latin typeface="ＭＳ ゴシック" pitchFamily="49" charset="-128"/>
              <a:ea typeface="ＭＳ ゴシック" pitchFamily="49" charset="-128"/>
            </a:rPr>
            <a:t>500</a:t>
          </a:r>
          <a:r>
            <a:rPr kumimoji="1" lang="ja-JP" altLang="en-US" sz="1000">
              <a:latin typeface="ＭＳ ゴシック" pitchFamily="49" charset="-128"/>
              <a:ea typeface="ＭＳ ゴシック" pitchFamily="49" charset="-128"/>
            </a:rPr>
            <a:t>百万円ずつ満期一括償還地方債を発行したが、平成</a:t>
          </a:r>
          <a:r>
            <a:rPr kumimoji="1" lang="en-US" altLang="ja-JP" sz="1000">
              <a:latin typeface="ＭＳ ゴシック" pitchFamily="49" charset="-128"/>
              <a:ea typeface="ＭＳ ゴシック" pitchFamily="49" charset="-128"/>
            </a:rPr>
            <a:t>22</a:t>
          </a:r>
          <a:r>
            <a:rPr kumimoji="1" lang="ja-JP" altLang="en-US" sz="1000">
              <a:latin typeface="ＭＳ ゴシック" pitchFamily="49" charset="-128"/>
              <a:ea typeface="ＭＳ ゴシック" pitchFamily="49" charset="-128"/>
            </a:rPr>
            <a:t>年度以降は発行していない。令和元年度に</a:t>
          </a:r>
          <a:r>
            <a:rPr kumimoji="1" lang="en-US" altLang="ja-JP" sz="1000">
              <a:latin typeface="ＭＳ ゴシック" pitchFamily="49" charset="-128"/>
              <a:ea typeface="ＭＳ ゴシック" pitchFamily="49" charset="-128"/>
            </a:rPr>
            <a:t>2</a:t>
          </a:r>
          <a:r>
            <a:rPr kumimoji="1" lang="ja-JP" altLang="en-US" sz="1000">
              <a:latin typeface="ＭＳ ゴシック" pitchFamily="49" charset="-128"/>
              <a:ea typeface="ＭＳ ゴシック" pitchFamily="49" charset="-128"/>
            </a:rPr>
            <a:t>億円を取り崩して以降は、計画的な積立に努めている。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福岡県久留米市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将来負担比率の分子は前年度から改善している。主な要因として、一般会計に係る地方債残高が減少したこと、債務負担行為のうち土地開発公社先行取得に係る支出予定額が減少したことなどが挙げられる。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福岡県久留米市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臨時財政対策債償還費分として減債基金に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億円の積立を行う一方で、ふるさと・久留米応援基金の取崩額を増にするなどしている。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取崩しを抑制しながら各基金の特定目的に沿った適切な活用を行う。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ふるさと・久留米応援基金：まちづくりを応援する寄付者の想いを具体化する事業を実施し、多様な人々との協働による個性・魅力・活力あるふるさとづくりに資することを目的としたもの。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地域・生活振興基金：市民生活の向上を図る行政サービスの充実及び地方公営企業の振興に資することを目的としたもの。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公共施設等保全基金：施設の安全性や機能を確保するために行う、建物並びに機械設備等の維持や後進に要する費用に充てるためのもの。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都市建設基金：事業スケールが大きくなる都市基盤の整備について、今後相当の財政需要が予測されるため、その費用に充てるためのもの。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美術振興基金：市民の教育、学術及び文化の発展を目的として、美術品及び美術に関する資料の取得等のための資金を積み立てる目的としたもの。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ふるさと・久留米応援基金：ふるさと納税寄附金の積立約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億円に対して事業充当のため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公共施設等保全基金：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億円の積立を行ったもの。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ふるさと・久留米応援基金：ふるさと納税として受領した寄附金相当額を基金に積み立て、翌年度以降に個別事業に活用していく予定である。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公共施設等保全基金：今後の公共施設の最適化の取組や財政状況の推移などを見極めながら、積立を行っていく予定である。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都市建設基金：都市基盤整備の財源として活用するために、計画的に積立を行っていく予定である。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億円となっており、前年度から横ばいである。利子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災害対応をはじめとした不測の事態に備えるため、また、年度間の財源調整機能を担う重要な機能を有していることに鑑み、従来どおり、極力温存し、積立に努める。また、決算時点での取崩額が極力少なくなるよう、予算執行においては創意工夫を図り、事務事業の経費節減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臨時財政対策債償還費分として減債基金に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億円の積立を行ったことによる。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後年度における公債費負担軽減のために積立を行っている。今後も計画的に積立を行っていく予定である。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300,199
294,031
229.96
151,880,932
150,535,258
1,077,507
75,079,508
121,987,045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市税を中心とした歳入確保対策を継続して行っているが、類似団体平均値を下回っており、横ばいである。市町村合併前の</a:t>
          </a:r>
          <a:r>
            <a:rPr kumimoji="1" lang="en-US" altLang="ja-JP" sz="1300">
              <a:latin typeface="ＭＳ Ｐゴシック" panose="020B0600070205080204" pitchFamily="50" charset="-128"/>
              <a:ea typeface="ＭＳ Ｐゴシック" panose="020B0600070205080204" pitchFamily="50" charset="-128"/>
            </a:rPr>
            <a:t>0.72</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年度）を念頭に置き、今後も継続して歳入確保対策に取り組む。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60778</xdr:rowOff>
    </xdr:from>
    <xdr:to>
      <xdr:col>23</xdr:col>
      <xdr:colOff>133350</xdr:colOff>
      <xdr:row>43</xdr:row>
      <xdr:rowOff>60778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4331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60778</xdr:rowOff>
    </xdr:from>
    <xdr:to>
      <xdr:col>19</xdr:col>
      <xdr:colOff>133350</xdr:colOff>
      <xdr:row>43</xdr:row>
      <xdr:rowOff>60778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60778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986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9072</xdr:rowOff>
    </xdr:from>
    <xdr:to>
      <xdr:col>11</xdr:col>
      <xdr:colOff>31750</xdr:colOff>
      <xdr:row>43</xdr:row>
      <xdr:rowOff>26307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9978</xdr:rowOff>
    </xdr:from>
    <xdr:to>
      <xdr:col>23</xdr:col>
      <xdr:colOff>184150</xdr:colOff>
      <xdr:row>43</xdr:row>
      <xdr:rowOff>111578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153505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9978</xdr:rowOff>
    </xdr:from>
    <xdr:to>
      <xdr:col>19</xdr:col>
      <xdr:colOff>184150</xdr:colOff>
      <xdr:row>43</xdr:row>
      <xdr:rowOff>111578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96355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9978</xdr:rowOff>
    </xdr:from>
    <xdr:to>
      <xdr:col>15</xdr:col>
      <xdr:colOff>133350</xdr:colOff>
      <xdr:row>43</xdr:row>
      <xdr:rowOff>111578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44649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面では、地方交付税の増や地方消費税交付金、地方税と定額減税減収補填特例交付金を合わせた実質的な地方税の増加などにより好転している。歳出面では、地方債の償還が進み公債費は減少したものの、定年退職者が発生する年であったことや人事院勧告に伴う人件費の増加、民間賃金や物価の高騰による物件費の増加、児童福祉や障害者福祉関係で扶助費の増加があった。結果的に比率は減少しているが、とりわけ依存財源の増によるところが大きい。扶助費や人件費が上昇傾向にあることを踏まえ、今後も継続して事業見直し等の行政改革に取り組む。</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74506</xdr:rowOff>
    </xdr:from>
    <xdr:to>
      <xdr:col>23</xdr:col>
      <xdr:colOff>133350</xdr:colOff>
      <xdr:row>66</xdr:row>
      <xdr:rowOff>106680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39020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147337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12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70485</xdr:rowOff>
    </xdr:from>
    <xdr:to>
      <xdr:col>19</xdr:col>
      <xdr:colOff>133350</xdr:colOff>
      <xdr:row>66</xdr:row>
      <xdr:rowOff>106680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3861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63094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35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2117</xdr:rowOff>
    </xdr:from>
    <xdr:to>
      <xdr:col>15</xdr:col>
      <xdr:colOff>82550</xdr:colOff>
      <xdr:row>66</xdr:row>
      <xdr:rowOff>70485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317817"/>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2117</xdr:rowOff>
    </xdr:from>
    <xdr:to>
      <xdr:col>11</xdr:col>
      <xdr:colOff>31750</xdr:colOff>
      <xdr:row>66</xdr:row>
      <xdr:rowOff>142875</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317817"/>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61612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51029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2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23706</xdr:rowOff>
    </xdr:from>
    <xdr:to>
      <xdr:col>23</xdr:col>
      <xdr:colOff>184150</xdr:colOff>
      <xdr:row>66</xdr:row>
      <xdr:rowOff>125306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167233</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31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55880</xdr:rowOff>
    </xdr:from>
    <xdr:to>
      <xdr:col>19</xdr:col>
      <xdr:colOff>184150</xdr:colOff>
      <xdr:row>66</xdr:row>
      <xdr:rowOff>157480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142257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45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19685</xdr:rowOff>
    </xdr:from>
    <xdr:to>
      <xdr:col>15</xdr:col>
      <xdr:colOff>133350</xdr:colOff>
      <xdr:row>66</xdr:row>
      <xdr:rowOff>121285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106062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42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122767</xdr:rowOff>
    </xdr:from>
    <xdr:to>
      <xdr:col>11</xdr:col>
      <xdr:colOff>82550</xdr:colOff>
      <xdr:row>66</xdr:row>
      <xdr:rowOff>52917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37694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92075</xdr:rowOff>
    </xdr:from>
    <xdr:to>
      <xdr:col>7</xdr:col>
      <xdr:colOff>31750</xdr:colOff>
      <xdr:row>67</xdr:row>
      <xdr:rowOff>22225</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40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7002</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49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[127,814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人件費は人事院勧告や退職者の増により前年度と比較して増となっており、物件費は新型コロナウイルス感染症の５類移行に伴い関連経費がほぼ</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となったため、減少した。全体としては増となり、それに伴って、人口１人当たり人件費・物件費の決算額も増加しているが、類似団体の平均は下回っている。今後も事業見直しや公共施設の再編等をはじめとした行財政改革や、</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制度など民間活力の活用を行うことで、コスト低減に努める。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82657</xdr:rowOff>
    </xdr:from>
    <xdr:to>
      <xdr:col>23</xdr:col>
      <xdr:colOff>133350</xdr:colOff>
      <xdr:row>83</xdr:row>
      <xdr:rowOff>129609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13007"/>
          <a:ext cx="838200" cy="4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31235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3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82657</xdr:rowOff>
    </xdr:from>
    <xdr:to>
      <xdr:col>19</xdr:col>
      <xdr:colOff>133350</xdr:colOff>
      <xdr:row>84</xdr:row>
      <xdr:rowOff>78809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313007"/>
          <a:ext cx="889000" cy="16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01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65337</xdr:rowOff>
    </xdr:from>
    <xdr:to>
      <xdr:col>15</xdr:col>
      <xdr:colOff>82550</xdr:colOff>
      <xdr:row>84</xdr:row>
      <xdr:rowOff>78809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467137"/>
          <a:ext cx="889000" cy="1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104336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6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51696</xdr:rowOff>
    </xdr:from>
    <xdr:to>
      <xdr:col>11</xdr:col>
      <xdr:colOff>31750</xdr:colOff>
      <xdr:row>84</xdr:row>
      <xdr:rowOff>65337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10596"/>
          <a:ext cx="889000" cy="35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10551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167164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78809</xdr:rowOff>
    </xdr:from>
    <xdr:to>
      <xdr:col>23</xdr:col>
      <xdr:colOff>184150</xdr:colOff>
      <xdr:row>84</xdr:row>
      <xdr:rowOff>8959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0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95336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54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31857</xdr:rowOff>
    </xdr:from>
    <xdr:to>
      <xdr:col>19</xdr:col>
      <xdr:colOff>184150</xdr:colOff>
      <xdr:row>83</xdr:row>
      <xdr:rowOff>133457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6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143634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031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28009</xdr:rowOff>
    </xdr:from>
    <xdr:to>
      <xdr:col>15</xdr:col>
      <xdr:colOff>133350</xdr:colOff>
      <xdr:row>84</xdr:row>
      <xdr:rowOff>129609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42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114386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51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14537</xdr:rowOff>
    </xdr:from>
    <xdr:to>
      <xdr:col>11</xdr:col>
      <xdr:colOff>82550</xdr:colOff>
      <xdr:row>84</xdr:row>
      <xdr:rowOff>116137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41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100914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502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896</xdr:rowOff>
    </xdr:from>
    <xdr:to>
      <xdr:col>7</xdr:col>
      <xdr:colOff>31750</xdr:colOff>
      <xdr:row>82</xdr:row>
      <xdr:rowOff>102496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5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112673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2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査定昇給における上位区分の昇給号数が国より低くなっている等の要因により、ラスパイレス指数は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を下回っている。令和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年度は前年度から変動はない。今後も他団体の状況やラスパイレス指数の数値を注視し、必要に応じて給与制度の見直しを行っていく。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116681</xdr:rowOff>
    </xdr:from>
    <xdr:to>
      <xdr:col>81</xdr:col>
      <xdr:colOff>44450</xdr:colOff>
      <xdr:row>86</xdr:row>
      <xdr:rowOff>116681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8613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116681</xdr:rowOff>
    </xdr:from>
    <xdr:to>
      <xdr:col>77</xdr:col>
      <xdr:colOff>44450</xdr:colOff>
      <xdr:row>86</xdr:row>
      <xdr:rowOff>131763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861381"/>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56356</xdr:rowOff>
    </xdr:from>
    <xdr:to>
      <xdr:col>72</xdr:col>
      <xdr:colOff>203200</xdr:colOff>
      <xdr:row>86</xdr:row>
      <xdr:rowOff>131763</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801056"/>
          <a:ext cx="889000" cy="7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132415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56356</xdr:rowOff>
    </xdr:from>
    <xdr:to>
      <xdr:col>68</xdr:col>
      <xdr:colOff>152400</xdr:colOff>
      <xdr:row>86</xdr:row>
      <xdr:rowOff>101600</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801056"/>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152258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89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10971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92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65881</xdr:rowOff>
    </xdr:from>
    <xdr:to>
      <xdr:col>81</xdr:col>
      <xdr:colOff>95250</xdr:colOff>
      <xdr:row>86</xdr:row>
      <xdr:rowOff>167481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81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37958</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78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65881</xdr:rowOff>
    </xdr:from>
    <xdr:to>
      <xdr:col>77</xdr:col>
      <xdr:colOff>95250</xdr:colOff>
      <xdr:row>86</xdr:row>
      <xdr:rowOff>167481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81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152258</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8969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80963</xdr:rowOff>
    </xdr:from>
    <xdr:to>
      <xdr:col>73</xdr:col>
      <xdr:colOff>44450</xdr:colOff>
      <xdr:row>87</xdr:row>
      <xdr:rowOff>11113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5556</xdr:rowOff>
    </xdr:from>
    <xdr:to>
      <xdr:col>68</xdr:col>
      <xdr:colOff>203200</xdr:colOff>
      <xdr:row>86</xdr:row>
      <xdr:rowOff>107156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7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117333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51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令和元年度までは、第</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次定員管理計画（</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H31</a:t>
          </a:r>
          <a:r>
            <a:rPr kumimoji="1" lang="ja-JP" altLang="en-US" sz="1300">
              <a:latin typeface="ＭＳ Ｐゴシック" panose="020B0600070205080204" pitchFamily="50" charset="-128"/>
              <a:ea typeface="ＭＳ Ｐゴシック" panose="020B0600070205080204" pitchFamily="50" charset="-128"/>
            </a:rPr>
            <a:t>）に基づき適切な定員管理に努めた。令和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年度は定年延長制導入等の流動的な要因を踏まえつつ、総職員数の抑制及び多様な任用形態の活用の視点に立って定員管理に努めており、類似団体の平均よりも少ない職員数となっている。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168366</xdr:rowOff>
    </xdr:from>
    <xdr:to>
      <xdr:col>81</xdr:col>
      <xdr:colOff>44450</xdr:colOff>
      <xdr:row>58</xdr:row>
      <xdr:rowOff>168366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1124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115587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144235</xdr:rowOff>
    </xdr:from>
    <xdr:to>
      <xdr:col>77</xdr:col>
      <xdr:colOff>44450</xdr:colOff>
      <xdr:row>58</xdr:row>
      <xdr:rowOff>168366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088335"/>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137341</xdr:rowOff>
    </xdr:from>
    <xdr:to>
      <xdr:col>72</xdr:col>
      <xdr:colOff>203200</xdr:colOff>
      <xdr:row>58</xdr:row>
      <xdr:rowOff>144235</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081441"/>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127000</xdr:rowOff>
    </xdr:from>
    <xdr:to>
      <xdr:col>68</xdr:col>
      <xdr:colOff>152400</xdr:colOff>
      <xdr:row>58</xdr:row>
      <xdr:rowOff>137341</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071100"/>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167839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154050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117566</xdr:rowOff>
    </xdr:from>
    <xdr:to>
      <xdr:col>81</xdr:col>
      <xdr:colOff>95250</xdr:colOff>
      <xdr:row>59</xdr:row>
      <xdr:rowOff>47716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06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134093</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9906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117566</xdr:rowOff>
    </xdr:from>
    <xdr:to>
      <xdr:col>77</xdr:col>
      <xdr:colOff>95250</xdr:colOff>
      <xdr:row>59</xdr:row>
      <xdr:rowOff>47716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06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57893</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9830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93435</xdr:rowOff>
    </xdr:from>
    <xdr:to>
      <xdr:col>73</xdr:col>
      <xdr:colOff>44450</xdr:colOff>
      <xdr:row>59</xdr:row>
      <xdr:rowOff>23585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03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33762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9806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86541</xdr:rowOff>
    </xdr:from>
    <xdr:to>
      <xdr:col>68</xdr:col>
      <xdr:colOff>203200</xdr:colOff>
      <xdr:row>59</xdr:row>
      <xdr:rowOff>16691</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03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26868</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979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76200</xdr:rowOff>
    </xdr:from>
    <xdr:to>
      <xdr:col>64</xdr:col>
      <xdr:colOff>152400</xdr:colOff>
      <xdr:row>59</xdr:row>
      <xdr:rowOff>6350</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16527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類似団体平均を下回っており、近年横ばいの状況が続いている。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引き続き地方債の借り入れの抑制による公債費の減や、交付税措置のある地方債の活用に努め、次世代の負担軽減に努める。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6350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6864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40</xdr:row>
      <xdr:rowOff>6350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169756</xdr:rowOff>
    </xdr:from>
    <xdr:to>
      <xdr:col>72</xdr:col>
      <xdr:colOff>203200</xdr:colOff>
      <xdr:row>40</xdr:row>
      <xdr:rowOff>6350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68563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169756</xdr:rowOff>
    </xdr:from>
    <xdr:to>
      <xdr:col>68</xdr:col>
      <xdr:colOff>152400</xdr:colOff>
      <xdr:row>40</xdr:row>
      <xdr:rowOff>6350</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68563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127000</xdr:rowOff>
    </xdr:from>
    <xdr:to>
      <xdr:col>73</xdr:col>
      <xdr:colOff>44450</xdr:colOff>
      <xdr:row>40</xdr:row>
      <xdr:rowOff>57150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118956</xdr:rowOff>
    </xdr:from>
    <xdr:to>
      <xdr:col>68</xdr:col>
      <xdr:colOff>203200</xdr:colOff>
      <xdr:row>40</xdr:row>
      <xdr:rowOff>49106</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59283</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地方債の償還が進んだことにより、将来負担比率は「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」となった。今後も持続可能な財政運営を行うためにも、引き続き地方債の借り入れの抑制による公債費の減や、交付税措置のある地方債の活用に努め、次世代の負担軽減に努める。</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87478</xdr:rowOff>
    </xdr:from>
    <xdr:to>
      <xdr:col>77</xdr:col>
      <xdr:colOff>44450</xdr:colOff>
      <xdr:row>14</xdr:row>
      <xdr:rowOff>100990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487778"/>
          <a:ext cx="889000" cy="1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132300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532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100990</xdr:rowOff>
    </xdr:from>
    <xdr:to>
      <xdr:col>72</xdr:col>
      <xdr:colOff>203200</xdr:colOff>
      <xdr:row>15</xdr:row>
      <xdr:rowOff>17374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501290"/>
          <a:ext cx="889000" cy="8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79976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651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17374</xdr:rowOff>
    </xdr:from>
    <xdr:to>
      <xdr:col>68</xdr:col>
      <xdr:colOff>152400</xdr:colOff>
      <xdr:row>15</xdr:row>
      <xdr:rowOff>108102</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589124"/>
          <a:ext cx="889000" cy="9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90593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66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54407</xdr:rowOff>
    </xdr:from>
    <xdr:to>
      <xdr:col>68</xdr:col>
      <xdr:colOff>203200</xdr:colOff>
      <xdr:row>15</xdr:row>
      <xdr:rowOff>156007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140784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71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47515</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79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36678</xdr:rowOff>
    </xdr:from>
    <xdr:to>
      <xdr:col>77</xdr:col>
      <xdr:colOff>95250</xdr:colOff>
      <xdr:row>14</xdr:row>
      <xdr:rowOff>138278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43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148455</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205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50190</xdr:rowOff>
    </xdr:from>
    <xdr:to>
      <xdr:col>73</xdr:col>
      <xdr:colOff>44450</xdr:colOff>
      <xdr:row>14</xdr:row>
      <xdr:rowOff>151790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45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161967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219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138024</xdr:rowOff>
    </xdr:from>
    <xdr:to>
      <xdr:col>68</xdr:col>
      <xdr:colOff>203200</xdr:colOff>
      <xdr:row>15</xdr:row>
      <xdr:rowOff>68174</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53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78351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30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57302</xdr:rowOff>
    </xdr:from>
    <xdr:to>
      <xdr:col>64</xdr:col>
      <xdr:colOff>152400</xdr:colOff>
      <xdr:row>15</xdr:row>
      <xdr:rowOff>158902</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62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169079</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39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300,199
294,031
229.96
151,880,932
150,535,258
1,077,507
75,079,508
121,987,045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これまでの給与制度の見直しにより、人件費にかかる経常収支比率は類似団体の平均よりも低くなっている。今後も人件費については適切に管理していく。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85090</xdr:rowOff>
    </xdr:from>
    <xdr:to>
      <xdr:col>24</xdr:col>
      <xdr:colOff>25400</xdr:colOff>
      <xdr:row>35</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858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85090</xdr:rowOff>
    </xdr:from>
    <xdr:to>
      <xdr:col>19</xdr:col>
      <xdr:colOff>187325</xdr:colOff>
      <xdr:row>35</xdr:row>
      <xdr:rowOff>100330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85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54610</xdr:rowOff>
    </xdr:from>
    <xdr:to>
      <xdr:col>15</xdr:col>
      <xdr:colOff>98425</xdr:colOff>
      <xdr:row>35</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55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54610</xdr:rowOff>
    </xdr:from>
    <xdr:to>
      <xdr:col>11</xdr:col>
      <xdr:colOff>9525</xdr:colOff>
      <xdr:row>35</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55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87630</xdr:rowOff>
    </xdr:from>
    <xdr:to>
      <xdr:col>24</xdr:col>
      <xdr:colOff>76200</xdr:colOff>
      <xdr:row>36</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104157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34290</xdr:rowOff>
    </xdr:from>
    <xdr:to>
      <xdr:col>20</xdr:col>
      <xdr:colOff>38100</xdr:colOff>
      <xdr:row>35</xdr:row>
      <xdr:rowOff>135890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146067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0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49530</xdr:rowOff>
    </xdr:from>
    <xdr:to>
      <xdr:col>15</xdr:col>
      <xdr:colOff>149225</xdr:colOff>
      <xdr:row>35</xdr:row>
      <xdr:rowOff>151130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161307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3810</xdr:rowOff>
    </xdr:from>
    <xdr:to>
      <xdr:col>11</xdr:col>
      <xdr:colOff>60325</xdr:colOff>
      <xdr:row>35</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115587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11430</xdr:rowOff>
    </xdr:from>
    <xdr:to>
      <xdr:col>6</xdr:col>
      <xdr:colOff>171450</xdr:colOff>
      <xdr:row>35</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123207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物件費に係る経常収支比率は、類似団体の平均を下回っているが、前年度からは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ポイント悪化している。予防接種費の増や物価高騰による各需用費の増が主な要因である。今後も行財政改革推進計画に基づき、民間活力やデジタル技術の活用を行い、経費の圧縮を図る。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77470</xdr:rowOff>
    </xdr:from>
    <xdr:to>
      <xdr:col>82</xdr:col>
      <xdr:colOff>107950</xdr:colOff>
      <xdr:row>17</xdr:row>
      <xdr:rowOff>92710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921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77470</xdr:rowOff>
    </xdr:from>
    <xdr:to>
      <xdr:col>78</xdr:col>
      <xdr:colOff>69850</xdr:colOff>
      <xdr:row>17</xdr:row>
      <xdr:rowOff>115570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992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85090</xdr:rowOff>
    </xdr:from>
    <xdr:to>
      <xdr:col>73</xdr:col>
      <xdr:colOff>180975</xdr:colOff>
      <xdr:row>17</xdr:row>
      <xdr:rowOff>115570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99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85090</xdr:rowOff>
    </xdr:from>
    <xdr:to>
      <xdr:col>69</xdr:col>
      <xdr:colOff>92075</xdr:colOff>
      <xdr:row>17</xdr:row>
      <xdr:rowOff>138430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997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41910</xdr:rowOff>
    </xdr:from>
    <xdr:to>
      <xdr:col>82</xdr:col>
      <xdr:colOff>158750</xdr:colOff>
      <xdr:row>17</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58437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0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26670</xdr:rowOff>
    </xdr:from>
    <xdr:to>
      <xdr:col>78</xdr:col>
      <xdr:colOff>120650</xdr:colOff>
      <xdr:row>17</xdr:row>
      <xdr:rowOff>128270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138447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710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64770</xdr:rowOff>
    </xdr:from>
    <xdr:to>
      <xdr:col>74</xdr:col>
      <xdr:colOff>31750</xdr:colOff>
      <xdr:row>17</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34290</xdr:rowOff>
    </xdr:from>
    <xdr:to>
      <xdr:col>69</xdr:col>
      <xdr:colOff>142875</xdr:colOff>
      <xdr:row>17</xdr:row>
      <xdr:rowOff>135890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120667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扶助費に係る経常収支比率は、類似団体の平均を上回っており、前年度と比較して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ポイント好転している。これは、保育関連で扶助費が増になった一方で、経常一般財源が増になっているため、比率としては減になったものである。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今後も高齢化の進展等により扶助費の負担は増加していくことが見込まれるため、状況を注視する必要がある。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82550</xdr:rowOff>
    </xdr:from>
    <xdr:to>
      <xdr:col>24</xdr:col>
      <xdr:colOff>25400</xdr:colOff>
      <xdr:row>59</xdr:row>
      <xdr:rowOff>95250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198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76200</xdr:rowOff>
    </xdr:from>
    <xdr:to>
      <xdr:col>19</xdr:col>
      <xdr:colOff>187325</xdr:colOff>
      <xdr:row>59</xdr:row>
      <xdr:rowOff>95250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203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76200</xdr:rowOff>
    </xdr:from>
    <xdr:to>
      <xdr:col>15</xdr:col>
      <xdr:colOff>98425</xdr:colOff>
      <xdr:row>58</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020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88900</xdr:rowOff>
    </xdr:from>
    <xdr:to>
      <xdr:col>11</xdr:col>
      <xdr:colOff>9525</xdr:colOff>
      <xdr:row>58</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3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31750</xdr:rowOff>
    </xdr:from>
    <xdr:to>
      <xdr:col>24</xdr:col>
      <xdr:colOff>76200</xdr:colOff>
      <xdr:row>59</xdr:row>
      <xdr:rowOff>133350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3827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44450</xdr:rowOff>
    </xdr:from>
    <xdr:to>
      <xdr:col>20</xdr:col>
      <xdr:colOff>38100</xdr:colOff>
      <xdr:row>59</xdr:row>
      <xdr:rowOff>146050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130827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4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25400</xdr:rowOff>
    </xdr:from>
    <xdr:to>
      <xdr:col>15</xdr:col>
      <xdr:colOff>149225</xdr:colOff>
      <xdr:row>58</xdr:row>
      <xdr:rowOff>127000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38100</xdr:rowOff>
    </xdr:from>
    <xdr:to>
      <xdr:col>11</xdr:col>
      <xdr:colOff>60325</xdr:colOff>
      <xdr:row>58</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124477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好転している一方で、類似団体の平均を上回っている。国民健康保険事業、介護保険事業、後期高齢者医療事業、下水道事業等の特別会計への繰出金が主なものである。今後治水対策や下水管整備に伴い下水道事業会計への繰出増が見込まれるが、下水道料金の見直しを行うなど歳入の確保に努めるとともに、一層の経費節減に努め、一般会計からの繰出金の縮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139700</xdr:rowOff>
    </xdr:from>
    <xdr:to>
      <xdr:col>82</xdr:col>
      <xdr:colOff>107950</xdr:colOff>
      <xdr:row>58</xdr:row>
      <xdr:rowOff>152400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083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101600</xdr:rowOff>
    </xdr:from>
    <xdr:to>
      <xdr:col>78</xdr:col>
      <xdr:colOff>69850</xdr:colOff>
      <xdr:row>58</xdr:row>
      <xdr:rowOff>152400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045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38100</xdr:rowOff>
    </xdr:from>
    <xdr:to>
      <xdr:col>73</xdr:col>
      <xdr:colOff>180975</xdr:colOff>
      <xdr:row>58</xdr:row>
      <xdr:rowOff>101600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82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38100</xdr:rowOff>
    </xdr:from>
    <xdr:to>
      <xdr:col>69</xdr:col>
      <xdr:colOff>92075</xdr:colOff>
      <xdr:row>58</xdr:row>
      <xdr:rowOff>139700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82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88900</xdr:rowOff>
    </xdr:from>
    <xdr:to>
      <xdr:col>82</xdr:col>
      <xdr:colOff>158750</xdr:colOff>
      <xdr:row>59</xdr:row>
      <xdr:rowOff>19050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60977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101600</xdr:rowOff>
    </xdr:from>
    <xdr:to>
      <xdr:col>78</xdr:col>
      <xdr:colOff>120650</xdr:colOff>
      <xdr:row>59</xdr:row>
      <xdr:rowOff>31750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3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50800</xdr:rowOff>
    </xdr:from>
    <xdr:to>
      <xdr:col>74</xdr:col>
      <xdr:colOff>31750</xdr:colOff>
      <xdr:row>58</xdr:row>
      <xdr:rowOff>152400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137177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158750</xdr:rowOff>
    </xdr:from>
    <xdr:to>
      <xdr:col>69</xdr:col>
      <xdr:colOff>142875</xdr:colOff>
      <xdr:row>58</xdr:row>
      <xdr:rowOff>88900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補助費等に係る経常収支比率は類似団体の平均を上回っているが、前年度から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ポイント好転している。ふるさと納税寄附金の充当額を増やしたことなどが要因である。今後も行財政改革推進計画に基づき、外郭団体の運営方法や市の関与の在り方について見直しを図る。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40132</xdr:rowOff>
    </xdr:from>
    <xdr:to>
      <xdr:col>82</xdr:col>
      <xdr:colOff>107950</xdr:colOff>
      <xdr:row>36</xdr:row>
      <xdr:rowOff>85852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21233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21861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851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76708</xdr:rowOff>
    </xdr:from>
    <xdr:to>
      <xdr:col>78</xdr:col>
      <xdr:colOff>69850</xdr:colOff>
      <xdr:row>36</xdr:row>
      <xdr:rowOff>85852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2489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76708</xdr:rowOff>
    </xdr:from>
    <xdr:to>
      <xdr:col>73</xdr:col>
      <xdr:colOff>180975</xdr:colOff>
      <xdr:row>36</xdr:row>
      <xdr:rowOff>76708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248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36</xdr:row>
      <xdr:rowOff>140716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2489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132859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13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35052</xdr:rowOff>
    </xdr:from>
    <xdr:to>
      <xdr:col>78</xdr:col>
      <xdr:colOff>120650</xdr:colOff>
      <xdr:row>36</xdr:row>
      <xdr:rowOff>136652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121429</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293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25908</xdr:rowOff>
    </xdr:from>
    <xdr:to>
      <xdr:col>74</xdr:col>
      <xdr:colOff>31750</xdr:colOff>
      <xdr:row>36</xdr:row>
      <xdr:rowOff>127508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112285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25908</xdr:rowOff>
    </xdr:from>
    <xdr:to>
      <xdr:col>69</xdr:col>
      <xdr:colOff>142875</xdr:colOff>
      <xdr:row>36</xdr:row>
      <xdr:rowOff>127508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112285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類似団体の平均を上回っているが、前年と比較して減少した。これは元金償還が進み、公債費に要する経常的一般財源が減少したためである。今後、公共施設の更新等による影響も見込まれるが、地方債発行額の抑制に努め、公債費負担の軽減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153670</xdr:rowOff>
    </xdr:from>
    <xdr:to>
      <xdr:col>24</xdr:col>
      <xdr:colOff>25400</xdr:colOff>
      <xdr:row>78</xdr:row>
      <xdr:rowOff>58420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3553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58420</xdr:rowOff>
    </xdr:from>
    <xdr:to>
      <xdr:col>19</xdr:col>
      <xdr:colOff>187325</xdr:colOff>
      <xdr:row>78</xdr:row>
      <xdr:rowOff>88900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431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66039</xdr:rowOff>
    </xdr:from>
    <xdr:to>
      <xdr:col>15</xdr:col>
      <xdr:colOff>98425</xdr:colOff>
      <xdr:row>78</xdr:row>
      <xdr:rowOff>88900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4391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66039</xdr:rowOff>
    </xdr:from>
    <xdr:to>
      <xdr:col>11</xdr:col>
      <xdr:colOff>9525</xdr:colOff>
      <xdr:row>78</xdr:row>
      <xdr:rowOff>134620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4391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74947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xdr:rowOff>
    </xdr:from>
    <xdr:to>
      <xdr:col>20</xdr:col>
      <xdr:colOff>38100</xdr:colOff>
      <xdr:row>78</xdr:row>
      <xdr:rowOff>109220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38100</xdr:rowOff>
    </xdr:from>
    <xdr:to>
      <xdr:col>15</xdr:col>
      <xdr:colOff>149225</xdr:colOff>
      <xdr:row>78</xdr:row>
      <xdr:rowOff>139700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124477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15239</xdr:rowOff>
    </xdr:from>
    <xdr:to>
      <xdr:col>11</xdr:col>
      <xdr:colOff>60325</xdr:colOff>
      <xdr:row>78</xdr:row>
      <xdr:rowOff>116839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101616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83820</xdr:rowOff>
    </xdr:from>
    <xdr:to>
      <xdr:col>6</xdr:col>
      <xdr:colOff>171450</xdr:colOff>
      <xdr:row>79</xdr:row>
      <xdr:rowOff>13970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170197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補助費等において類似団体の平均を上回っているが、経常一般財源が増になったことにより、全体としては類似団体を下回った。先述している取組を実施し、歳入確保、歳出縮減を行いながら、持続可能な財政運営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12700</xdr:rowOff>
    </xdr:from>
    <xdr:to>
      <xdr:col>82</xdr:col>
      <xdr:colOff>107950</xdr:colOff>
      <xdr:row>77</xdr:row>
      <xdr:rowOff>20320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2143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116857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134620</xdr:rowOff>
    </xdr:from>
    <xdr:to>
      <xdr:col>78</xdr:col>
      <xdr:colOff>69850</xdr:colOff>
      <xdr:row>77</xdr:row>
      <xdr:rowOff>12700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1648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81280</xdr:rowOff>
    </xdr:from>
    <xdr:to>
      <xdr:col>73</xdr:col>
      <xdr:colOff>180975</xdr:colOff>
      <xdr:row>76</xdr:row>
      <xdr:rowOff>134620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111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81280</xdr:rowOff>
    </xdr:from>
    <xdr:to>
      <xdr:col>69</xdr:col>
      <xdr:colOff>92075</xdr:colOff>
      <xdr:row>77</xdr:row>
      <xdr:rowOff>8889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11148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140970</xdr:rowOff>
    </xdr:from>
    <xdr:to>
      <xdr:col>82</xdr:col>
      <xdr:colOff>158750</xdr:colOff>
      <xdr:row>77</xdr:row>
      <xdr:rowOff>71120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157497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133350</xdr:rowOff>
    </xdr:from>
    <xdr:to>
      <xdr:col>78</xdr:col>
      <xdr:colOff>120650</xdr:colOff>
      <xdr:row>77</xdr:row>
      <xdr:rowOff>63500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48277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24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83820</xdr:rowOff>
    </xdr:from>
    <xdr:to>
      <xdr:col>74</xdr:col>
      <xdr:colOff>31750</xdr:colOff>
      <xdr:row>77</xdr:row>
      <xdr:rowOff>13970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30480</xdr:rowOff>
    </xdr:from>
    <xdr:to>
      <xdr:col>69</xdr:col>
      <xdr:colOff>142875</xdr:colOff>
      <xdr:row>76</xdr:row>
      <xdr:rowOff>132080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116857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129539</xdr:rowOff>
    </xdr:from>
    <xdr:to>
      <xdr:col>65</xdr:col>
      <xdr:colOff>53975</xdr:colOff>
      <xdr:row>77</xdr:row>
      <xdr:rowOff>59689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44466</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60592</xdr:rowOff>
    </xdr:from>
    <xdr:to>
      <xdr:col>29</xdr:col>
      <xdr:colOff>127000</xdr:colOff>
      <xdr:row>16</xdr:row>
      <xdr:rowOff>148831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51417"/>
          <a:ext cx="647700" cy="88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92841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148831</xdr:rowOff>
    </xdr:from>
    <xdr:to>
      <xdr:col>26</xdr:col>
      <xdr:colOff>50800</xdr:colOff>
      <xdr:row>17</xdr:row>
      <xdr:rowOff>39027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39656"/>
          <a:ext cx="698500" cy="616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14546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39027</xdr:rowOff>
    </xdr:from>
    <xdr:to>
      <xdr:col>22</xdr:col>
      <xdr:colOff>114300</xdr:colOff>
      <xdr:row>17</xdr:row>
      <xdr:rowOff>72898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01302"/>
          <a:ext cx="698500" cy="33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69295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8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72898</xdr:rowOff>
    </xdr:from>
    <xdr:to>
      <xdr:col>18</xdr:col>
      <xdr:colOff>177800</xdr:colOff>
      <xdr:row>17</xdr:row>
      <xdr:rowOff>143307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35173"/>
          <a:ext cx="698500" cy="70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117111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9792</xdr:rowOff>
    </xdr:from>
    <xdr:to>
      <xdr:col>29</xdr:col>
      <xdr:colOff>177800</xdr:colOff>
      <xdr:row>16</xdr:row>
      <xdr:rowOff>111392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00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153319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72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98031</xdr:rowOff>
    </xdr:from>
    <xdr:to>
      <xdr:col>26</xdr:col>
      <xdr:colOff>101600</xdr:colOff>
      <xdr:row>17</xdr:row>
      <xdr:rowOff>28181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88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12958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75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159677</xdr:rowOff>
    </xdr:from>
    <xdr:to>
      <xdr:col>22</xdr:col>
      <xdr:colOff>165100</xdr:colOff>
      <xdr:row>17</xdr:row>
      <xdr:rowOff>89827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50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74604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36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22098</xdr:rowOff>
    </xdr:from>
    <xdr:to>
      <xdr:col>19</xdr:col>
      <xdr:colOff>38100</xdr:colOff>
      <xdr:row>17</xdr:row>
      <xdr:rowOff>123698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84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108475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70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92507</xdr:rowOff>
    </xdr:from>
    <xdr:to>
      <xdr:col>15</xdr:col>
      <xdr:colOff>101600</xdr:colOff>
      <xdr:row>18</xdr:row>
      <xdr:rowOff>22657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54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7434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41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270980</xdr:rowOff>
    </xdr:from>
    <xdr:to>
      <xdr:col>29</xdr:col>
      <xdr:colOff>127000</xdr:colOff>
      <xdr:row>35</xdr:row>
      <xdr:rowOff>291249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81330"/>
          <a:ext cx="647700" cy="20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270980</xdr:rowOff>
    </xdr:from>
    <xdr:to>
      <xdr:col>26</xdr:col>
      <xdr:colOff>50800</xdr:colOff>
      <xdr:row>35</xdr:row>
      <xdr:rowOff>272961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81330"/>
          <a:ext cx="698500" cy="1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217733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5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272961</xdr:rowOff>
    </xdr:from>
    <xdr:to>
      <xdr:col>22</xdr:col>
      <xdr:colOff>114300</xdr:colOff>
      <xdr:row>35</xdr:row>
      <xdr:rowOff>318605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83311"/>
          <a:ext cx="698500" cy="45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217085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8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286524</xdr:rowOff>
    </xdr:from>
    <xdr:to>
      <xdr:col>18</xdr:col>
      <xdr:colOff>177800</xdr:colOff>
      <xdr:row>35</xdr:row>
      <xdr:rowOff>318605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96874"/>
          <a:ext cx="698500" cy="32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234573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241355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240449</xdr:rowOff>
    </xdr:from>
    <xdr:to>
      <xdr:col>29</xdr:col>
      <xdr:colOff>177800</xdr:colOff>
      <xdr:row>35</xdr:row>
      <xdr:rowOff>342049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50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212526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2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220180</xdr:rowOff>
    </xdr:from>
    <xdr:to>
      <xdr:col>26</xdr:col>
      <xdr:colOff>101600</xdr:colOff>
      <xdr:row>35</xdr:row>
      <xdr:rowOff>321780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30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306557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16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222161</xdr:rowOff>
    </xdr:from>
    <xdr:to>
      <xdr:col>22</xdr:col>
      <xdr:colOff>165100</xdr:colOff>
      <xdr:row>35</xdr:row>
      <xdr:rowOff>323761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32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308538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18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267805</xdr:rowOff>
    </xdr:from>
    <xdr:to>
      <xdr:col>19</xdr:col>
      <xdr:colOff>38100</xdr:colOff>
      <xdr:row>36</xdr:row>
      <xdr:rowOff>26505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78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11282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6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235724</xdr:rowOff>
    </xdr:from>
    <xdr:to>
      <xdr:col>15</xdr:col>
      <xdr:colOff>101600</xdr:colOff>
      <xdr:row>35</xdr:row>
      <xdr:rowOff>337324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46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322101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32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300,199
294,031
229.96
151,880,932
150,535,258
1,077,507
75,079,508
121,987,045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66777</xdr:rowOff>
    </xdr:from>
    <xdr:to>
      <xdr:col>24</xdr:col>
      <xdr:colOff>63500</xdr:colOff>
      <xdr:row>38</xdr:row>
      <xdr:rowOff>43198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10427"/>
          <a:ext cx="838200" cy="14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166479</xdr:rowOff>
    </xdr:from>
    <xdr:to>
      <xdr:col>19</xdr:col>
      <xdr:colOff>177800</xdr:colOff>
      <xdr:row>38</xdr:row>
      <xdr:rowOff>43198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10129"/>
          <a:ext cx="889000" cy="4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86653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8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166479</xdr:rowOff>
    </xdr:from>
    <xdr:to>
      <xdr:col>15</xdr:col>
      <xdr:colOff>50800</xdr:colOff>
      <xdr:row>38</xdr:row>
      <xdr:rowOff>55542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10129"/>
          <a:ext cx="889000" cy="6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65915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6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55542</xdr:rowOff>
    </xdr:from>
    <xdr:to>
      <xdr:col>10</xdr:col>
      <xdr:colOff>114300</xdr:colOff>
      <xdr:row>38</xdr:row>
      <xdr:rowOff>133495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70642"/>
          <a:ext cx="889000" cy="7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86424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108566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0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15977</xdr:rowOff>
    </xdr:from>
    <xdr:to>
      <xdr:col>24</xdr:col>
      <xdr:colOff>114300</xdr:colOff>
      <xdr:row>37</xdr:row>
      <xdr:rowOff>117577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5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165854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3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163848</xdr:rowOff>
    </xdr:from>
    <xdr:to>
      <xdr:col>20</xdr:col>
      <xdr:colOff>38100</xdr:colOff>
      <xdr:row>38</xdr:row>
      <xdr:rowOff>93998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0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85125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0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115679</xdr:rowOff>
    </xdr:from>
    <xdr:to>
      <xdr:col>15</xdr:col>
      <xdr:colOff>101600</xdr:colOff>
      <xdr:row>38</xdr:row>
      <xdr:rowOff>45829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5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36956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5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4742</xdr:rowOff>
    </xdr:from>
    <xdr:to>
      <xdr:col>10</xdr:col>
      <xdr:colOff>165100</xdr:colOff>
      <xdr:row>38</xdr:row>
      <xdr:rowOff>106342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1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97469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1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82695</xdr:rowOff>
    </xdr:from>
    <xdr:to>
      <xdr:col>6</xdr:col>
      <xdr:colOff>38100</xdr:colOff>
      <xdr:row>39</xdr:row>
      <xdr:rowOff>12845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3972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9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115983</xdr:rowOff>
    </xdr:from>
    <xdr:to>
      <xdr:col>24</xdr:col>
      <xdr:colOff>63500</xdr:colOff>
      <xdr:row>55</xdr:row>
      <xdr:rowOff>117554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3797300" y="9545733"/>
          <a:ext cx="838200" cy="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83672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513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18628</xdr:rowOff>
    </xdr:from>
    <xdr:to>
      <xdr:col>19</xdr:col>
      <xdr:colOff>177800</xdr:colOff>
      <xdr:row>55</xdr:row>
      <xdr:rowOff>115983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276928"/>
          <a:ext cx="889000" cy="26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98017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6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168189</xdr:rowOff>
    </xdr:from>
    <xdr:to>
      <xdr:col>15</xdr:col>
      <xdr:colOff>50800</xdr:colOff>
      <xdr:row>54</xdr:row>
      <xdr:rowOff>18628</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2019300" y="9255039"/>
          <a:ext cx="889000" cy="2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120448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55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168189</xdr:rowOff>
    </xdr:from>
    <xdr:to>
      <xdr:col>10</xdr:col>
      <xdr:colOff>114300</xdr:colOff>
      <xdr:row>56</xdr:row>
      <xdr:rowOff>104981</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255039"/>
          <a:ext cx="889000" cy="45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71099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6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103617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87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66754</xdr:rowOff>
    </xdr:from>
    <xdr:to>
      <xdr:col>24</xdr:col>
      <xdr:colOff>114300</xdr:colOff>
      <xdr:row>55</xdr:row>
      <xdr:rowOff>168354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49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89631</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34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65183</xdr:rowOff>
    </xdr:from>
    <xdr:to>
      <xdr:col>20</xdr:col>
      <xdr:colOff>38100</xdr:colOff>
      <xdr:row>55</xdr:row>
      <xdr:rowOff>166783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49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11860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27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139278</xdr:rowOff>
    </xdr:from>
    <xdr:to>
      <xdr:col>15</xdr:col>
      <xdr:colOff>101600</xdr:colOff>
      <xdr:row>54</xdr:row>
      <xdr:rowOff>69428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22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85955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00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117389</xdr:rowOff>
    </xdr:from>
    <xdr:to>
      <xdr:col>10</xdr:col>
      <xdr:colOff>165100</xdr:colOff>
      <xdr:row>54</xdr:row>
      <xdr:rowOff>47539</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20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64066</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897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54181</xdr:rowOff>
    </xdr:from>
    <xdr:to>
      <xdr:col>6</xdr:col>
      <xdr:colOff>38100</xdr:colOff>
      <xdr:row>56</xdr:row>
      <xdr:rowOff>155781</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65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858</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43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73543</xdr:rowOff>
    </xdr:from>
    <xdr:to>
      <xdr:col>24</xdr:col>
      <xdr:colOff>63500</xdr:colOff>
      <xdr:row>77</xdr:row>
      <xdr:rowOff>80721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275193"/>
          <a:ext cx="8382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66548</xdr:rowOff>
    </xdr:from>
    <xdr:to>
      <xdr:col>19</xdr:col>
      <xdr:colOff>177800</xdr:colOff>
      <xdr:row>77</xdr:row>
      <xdr:rowOff>80721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268198"/>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131472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3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66548</xdr:rowOff>
    </xdr:from>
    <xdr:to>
      <xdr:col>15</xdr:col>
      <xdr:colOff>50800</xdr:colOff>
      <xdr:row>77</xdr:row>
      <xdr:rowOff>83967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268198"/>
          <a:ext cx="889000" cy="1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127632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32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83967</xdr:rowOff>
    </xdr:from>
    <xdr:to>
      <xdr:col>10</xdr:col>
      <xdr:colOff>114300</xdr:colOff>
      <xdr:row>77</xdr:row>
      <xdr:rowOff>128591</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285617"/>
          <a:ext cx="889000" cy="4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22743</xdr:rowOff>
    </xdr:from>
    <xdr:to>
      <xdr:col>24</xdr:col>
      <xdr:colOff>114300</xdr:colOff>
      <xdr:row>77</xdr:row>
      <xdr:rowOff>124343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2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1170</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02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29921</xdr:rowOff>
    </xdr:from>
    <xdr:to>
      <xdr:col>20</xdr:col>
      <xdr:colOff>38100</xdr:colOff>
      <xdr:row>77</xdr:row>
      <xdr:rowOff>131521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3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148048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00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15748</xdr:rowOff>
    </xdr:from>
    <xdr:to>
      <xdr:col>15</xdr:col>
      <xdr:colOff>101600</xdr:colOff>
      <xdr:row>77</xdr:row>
      <xdr:rowOff>117348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1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133875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99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33167</xdr:rowOff>
    </xdr:from>
    <xdr:to>
      <xdr:col>10</xdr:col>
      <xdr:colOff>165100</xdr:colOff>
      <xdr:row>77</xdr:row>
      <xdr:rowOff>134767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23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125894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32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77791</xdr:rowOff>
    </xdr:from>
    <xdr:to>
      <xdr:col>6</xdr:col>
      <xdr:colOff>38100</xdr:colOff>
      <xdr:row>78</xdr:row>
      <xdr:rowOff>7941</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27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170518</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37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6187</xdr:rowOff>
    </xdr:from>
    <xdr:to>
      <xdr:col>24</xdr:col>
      <xdr:colOff>63500</xdr:colOff>
      <xdr:row>94</xdr:row>
      <xdr:rowOff>117091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122487"/>
          <a:ext cx="838200" cy="11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78081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365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117091</xdr:rowOff>
    </xdr:from>
    <xdr:to>
      <xdr:col>19</xdr:col>
      <xdr:colOff>177800</xdr:colOff>
      <xdr:row>95</xdr:row>
      <xdr:rowOff>49685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233391"/>
          <a:ext cx="889000" cy="10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98057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55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90757</xdr:rowOff>
    </xdr:from>
    <xdr:to>
      <xdr:col>15</xdr:col>
      <xdr:colOff>50800</xdr:colOff>
      <xdr:row>95</xdr:row>
      <xdr:rowOff>49685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207057"/>
          <a:ext cx="889000" cy="13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12082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90757</xdr:rowOff>
    </xdr:from>
    <xdr:to>
      <xdr:col>10</xdr:col>
      <xdr:colOff>114300</xdr:colOff>
      <xdr:row>96</xdr:row>
      <xdr:rowOff>76149</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207057"/>
          <a:ext cx="889000" cy="32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74827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7216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126837</xdr:rowOff>
    </xdr:from>
    <xdr:to>
      <xdr:col>24</xdr:col>
      <xdr:colOff>114300</xdr:colOff>
      <xdr:row>94</xdr:row>
      <xdr:rowOff>56987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07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149714</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5923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66291</xdr:rowOff>
    </xdr:from>
    <xdr:to>
      <xdr:col>20</xdr:col>
      <xdr:colOff>38100</xdr:colOff>
      <xdr:row>94</xdr:row>
      <xdr:rowOff>167891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18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12968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595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170335</xdr:rowOff>
    </xdr:from>
    <xdr:to>
      <xdr:col>15</xdr:col>
      <xdr:colOff>101600</xdr:colOff>
      <xdr:row>95</xdr:row>
      <xdr:rowOff>100485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28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117012</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06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39957</xdr:rowOff>
    </xdr:from>
    <xdr:to>
      <xdr:col>10</xdr:col>
      <xdr:colOff>165100</xdr:colOff>
      <xdr:row>94</xdr:row>
      <xdr:rowOff>141557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15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158084</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593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25349</xdr:rowOff>
    </xdr:from>
    <xdr:to>
      <xdr:col>6</xdr:col>
      <xdr:colOff>38100</xdr:colOff>
      <xdr:row>96</xdr:row>
      <xdr:rowOff>126949</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48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143476</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625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93969</xdr:rowOff>
    </xdr:from>
    <xdr:to>
      <xdr:col>55</xdr:col>
      <xdr:colOff>0</xdr:colOff>
      <xdr:row>37</xdr:row>
      <xdr:rowOff>842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266169"/>
          <a:ext cx="838200" cy="7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317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93969</xdr:rowOff>
    </xdr:from>
    <xdr:to>
      <xdr:col>50</xdr:col>
      <xdr:colOff>114300</xdr:colOff>
      <xdr:row>36</xdr:row>
      <xdr:rowOff>110036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8750300" y="6266169"/>
          <a:ext cx="889000" cy="1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59772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40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66711</xdr:rowOff>
    </xdr:from>
    <xdr:to>
      <xdr:col>45</xdr:col>
      <xdr:colOff>177800</xdr:colOff>
      <xdr:row>36</xdr:row>
      <xdr:rowOff>110036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7861300" y="6238911"/>
          <a:ext cx="889000" cy="4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19963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77205</xdr:rowOff>
    </xdr:from>
    <xdr:to>
      <xdr:col>41</xdr:col>
      <xdr:colOff>50800</xdr:colOff>
      <xdr:row>36</xdr:row>
      <xdr:rowOff>66711</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220705"/>
          <a:ext cx="889000" cy="101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59130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2339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121492</xdr:rowOff>
    </xdr:from>
    <xdr:to>
      <xdr:col>55</xdr:col>
      <xdr:colOff>50800</xdr:colOff>
      <xdr:row>37</xdr:row>
      <xdr:rowOff>51642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29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144369</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14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43169</xdr:rowOff>
    </xdr:from>
    <xdr:to>
      <xdr:col>50</xdr:col>
      <xdr:colOff>165100</xdr:colOff>
      <xdr:row>36</xdr:row>
      <xdr:rowOff>144769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2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161296</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599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59236</xdr:rowOff>
    </xdr:from>
    <xdr:to>
      <xdr:col>46</xdr:col>
      <xdr:colOff>38100</xdr:colOff>
      <xdr:row>36</xdr:row>
      <xdr:rowOff>160836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23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5913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00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15911</xdr:rowOff>
    </xdr:from>
    <xdr:to>
      <xdr:col>41</xdr:col>
      <xdr:colOff>101600</xdr:colOff>
      <xdr:row>36</xdr:row>
      <xdr:rowOff>117511</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1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134038</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596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26405</xdr:rowOff>
    </xdr:from>
    <xdr:to>
      <xdr:col>36</xdr:col>
      <xdr:colOff>165100</xdr:colOff>
      <xdr:row>30</xdr:row>
      <xdr:rowOff>128005</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16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144532</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4945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96056</xdr:rowOff>
    </xdr:from>
    <xdr:to>
      <xdr:col>55</xdr:col>
      <xdr:colOff>0</xdr:colOff>
      <xdr:row>58</xdr:row>
      <xdr:rowOff>23571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868706"/>
          <a:ext cx="838200" cy="9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136847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395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23571</xdr:rowOff>
    </xdr:from>
    <xdr:to>
      <xdr:col>50</xdr:col>
      <xdr:colOff>114300</xdr:colOff>
      <xdr:row>58</xdr:row>
      <xdr:rowOff>74758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967671"/>
          <a:ext cx="889000" cy="5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142463</xdr:rowOff>
    </xdr:from>
    <xdr:to>
      <xdr:col>45</xdr:col>
      <xdr:colOff>177800</xdr:colOff>
      <xdr:row>58</xdr:row>
      <xdr:rowOff>74758</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915113"/>
          <a:ext cx="889000" cy="10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103281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140995</xdr:rowOff>
    </xdr:from>
    <xdr:to>
      <xdr:col>41</xdr:col>
      <xdr:colOff>50800</xdr:colOff>
      <xdr:row>57</xdr:row>
      <xdr:rowOff>142463</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742195"/>
          <a:ext cx="889000" cy="17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45256</xdr:rowOff>
    </xdr:from>
    <xdr:to>
      <xdr:col>55</xdr:col>
      <xdr:colOff>50800</xdr:colOff>
      <xdr:row>57</xdr:row>
      <xdr:rowOff>146856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81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23683</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79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144221</xdr:rowOff>
    </xdr:from>
    <xdr:to>
      <xdr:col>50</xdr:col>
      <xdr:colOff>165100</xdr:colOff>
      <xdr:row>58</xdr:row>
      <xdr:rowOff>74371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91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65498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100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23958</xdr:rowOff>
    </xdr:from>
    <xdr:to>
      <xdr:col>46</xdr:col>
      <xdr:colOff>38100</xdr:colOff>
      <xdr:row>58</xdr:row>
      <xdr:rowOff>125558</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96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116685</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1006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91663</xdr:rowOff>
    </xdr:from>
    <xdr:to>
      <xdr:col>41</xdr:col>
      <xdr:colOff>101600</xdr:colOff>
      <xdr:row>58</xdr:row>
      <xdr:rowOff>21813</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86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12940</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95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90195</xdr:rowOff>
    </xdr:from>
    <xdr:to>
      <xdr:col>36</xdr:col>
      <xdr:colOff>165100</xdr:colOff>
      <xdr:row>57</xdr:row>
      <xdr:rowOff>20345</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6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11472</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78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10046</xdr:rowOff>
    </xdr:from>
    <xdr:to>
      <xdr:col>55</xdr:col>
      <xdr:colOff>0</xdr:colOff>
      <xdr:row>79</xdr:row>
      <xdr:rowOff>10540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554596"/>
          <a:ext cx="838200" cy="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144920</xdr:rowOff>
    </xdr:from>
    <xdr:to>
      <xdr:col>50</xdr:col>
      <xdr:colOff>114300</xdr:colOff>
      <xdr:row>79</xdr:row>
      <xdr:rowOff>10540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518020"/>
          <a:ext cx="889000" cy="3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9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144920</xdr:rowOff>
    </xdr:from>
    <xdr:to>
      <xdr:col>45</xdr:col>
      <xdr:colOff>177800</xdr:colOff>
      <xdr:row>78</xdr:row>
      <xdr:rowOff>149416</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3518020"/>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134328</xdr:rowOff>
    </xdr:from>
    <xdr:to>
      <xdr:col>41</xdr:col>
      <xdr:colOff>50800</xdr:colOff>
      <xdr:row>78</xdr:row>
      <xdr:rowOff>149416</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3335978"/>
          <a:ext cx="889000" cy="18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129989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130696</xdr:rowOff>
    </xdr:from>
    <xdr:to>
      <xdr:col>55</xdr:col>
      <xdr:colOff>50800</xdr:colOff>
      <xdr:row>79</xdr:row>
      <xdr:rowOff>60846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50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45623</xdr:rowOff>
    </xdr:from>
    <xdr:ext cx="378565"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418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131190</xdr:rowOff>
    </xdr:from>
    <xdr:to>
      <xdr:col>50</xdr:col>
      <xdr:colOff>165100</xdr:colOff>
      <xdr:row>79</xdr:row>
      <xdr:rowOff>61340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50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52467</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50017" y="13597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94120</xdr:rowOff>
    </xdr:from>
    <xdr:to>
      <xdr:col>46</xdr:col>
      <xdr:colOff>38100</xdr:colOff>
      <xdr:row>79</xdr:row>
      <xdr:rowOff>24270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4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15397</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5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98616</xdr:rowOff>
    </xdr:from>
    <xdr:to>
      <xdr:col>41</xdr:col>
      <xdr:colOff>101600</xdr:colOff>
      <xdr:row>79</xdr:row>
      <xdr:rowOff>28766</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47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19893</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564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83528</xdr:rowOff>
    </xdr:from>
    <xdr:to>
      <xdr:col>36</xdr:col>
      <xdr:colOff>165100</xdr:colOff>
      <xdr:row>78</xdr:row>
      <xdr:rowOff>13678</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28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4805</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377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98991</xdr:rowOff>
    </xdr:from>
    <xdr:to>
      <xdr:col>55</xdr:col>
      <xdr:colOff>0</xdr:colOff>
      <xdr:row>97</xdr:row>
      <xdr:rowOff>13551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558191"/>
          <a:ext cx="838200" cy="8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13551</xdr:rowOff>
    </xdr:from>
    <xdr:to>
      <xdr:col>50</xdr:col>
      <xdr:colOff>114300</xdr:colOff>
      <xdr:row>97</xdr:row>
      <xdr:rowOff>56623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644201"/>
          <a:ext cx="889000" cy="4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17227</xdr:rowOff>
    </xdr:from>
    <xdr:to>
      <xdr:col>45</xdr:col>
      <xdr:colOff>177800</xdr:colOff>
      <xdr:row>97</xdr:row>
      <xdr:rowOff>56623</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647877"/>
          <a:ext cx="889000" cy="3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122578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126155</xdr:rowOff>
    </xdr:from>
    <xdr:to>
      <xdr:col>41</xdr:col>
      <xdr:colOff>50800</xdr:colOff>
      <xdr:row>97</xdr:row>
      <xdr:rowOff>17227</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585355"/>
          <a:ext cx="889000" cy="6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136962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100385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48191</xdr:rowOff>
    </xdr:from>
    <xdr:to>
      <xdr:col>55</xdr:col>
      <xdr:colOff>50800</xdr:colOff>
      <xdr:row>96</xdr:row>
      <xdr:rowOff>149791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50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26618</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48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134201</xdr:rowOff>
    </xdr:from>
    <xdr:to>
      <xdr:col>50</xdr:col>
      <xdr:colOff>165100</xdr:colOff>
      <xdr:row>97</xdr:row>
      <xdr:rowOff>64351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59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55478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68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5823</xdr:rowOff>
    </xdr:from>
    <xdr:to>
      <xdr:col>46</xdr:col>
      <xdr:colOff>38100</xdr:colOff>
      <xdr:row>97</xdr:row>
      <xdr:rowOff>107423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63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98550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72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137877</xdr:rowOff>
    </xdr:from>
    <xdr:to>
      <xdr:col>41</xdr:col>
      <xdr:colOff>101600</xdr:colOff>
      <xdr:row>97</xdr:row>
      <xdr:rowOff>68027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59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59154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68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75355</xdr:rowOff>
    </xdr:from>
    <xdr:to>
      <xdr:col>36</xdr:col>
      <xdr:colOff>165100</xdr:colOff>
      <xdr:row>97</xdr:row>
      <xdr:rowOff>5505</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53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168082</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62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47727</xdr:rowOff>
    </xdr:from>
    <xdr:to>
      <xdr:col>85</xdr:col>
      <xdr:colOff>126364</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705577"/>
          <a:ext cx="1269" cy="1025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165854</xdr:rowOff>
    </xdr:from>
    <xdr:ext cx="534377"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48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47727</xdr:rowOff>
    </xdr:from>
    <xdr:to>
      <xdr:col>86</xdr:col>
      <xdr:colOff>25400</xdr:colOff>
      <xdr:row>33</xdr:row>
      <xdr:rowOff>47727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705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129337</xdr:rowOff>
    </xdr:from>
    <xdr:to>
      <xdr:col>85</xdr:col>
      <xdr:colOff>127000</xdr:colOff>
      <xdr:row>35</xdr:row>
      <xdr:rowOff>149454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5444287"/>
          <a:ext cx="838200" cy="70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63364</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78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84937</xdr:rowOff>
    </xdr:from>
    <xdr:to>
      <xdr:col>85</xdr:col>
      <xdr:colOff>177800</xdr:colOff>
      <xdr:row>39</xdr:row>
      <xdr:rowOff>15087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60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129337</xdr:rowOff>
    </xdr:from>
    <xdr:to>
      <xdr:col>81</xdr:col>
      <xdr:colOff>50800</xdr:colOff>
      <xdr:row>38</xdr:row>
      <xdr:rowOff>94209</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5444287"/>
          <a:ext cx="889000" cy="116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80823</xdr:rowOff>
    </xdr:from>
    <xdr:to>
      <xdr:col>81</xdr:col>
      <xdr:colOff>101600</xdr:colOff>
      <xdr:row>39</xdr:row>
      <xdr:rowOff>10973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2100</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46428" y="668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156312</xdr:rowOff>
    </xdr:from>
    <xdr:to>
      <xdr:col>76</xdr:col>
      <xdr:colOff>114300</xdr:colOff>
      <xdr:row>38</xdr:row>
      <xdr:rowOff>94209</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499962"/>
          <a:ext cx="889000" cy="10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106273</xdr:rowOff>
    </xdr:from>
    <xdr:to>
      <xdr:col>76</xdr:col>
      <xdr:colOff>165100</xdr:colOff>
      <xdr:row>39</xdr:row>
      <xdr:rowOff>36423</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27550</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714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50927</xdr:rowOff>
    </xdr:from>
    <xdr:to>
      <xdr:col>71</xdr:col>
      <xdr:colOff>177800</xdr:colOff>
      <xdr:row>37</xdr:row>
      <xdr:rowOff>156312</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394577"/>
          <a:ext cx="889000" cy="10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62535</xdr:rowOff>
    </xdr:from>
    <xdr:to>
      <xdr:col>72</xdr:col>
      <xdr:colOff>38100</xdr:colOff>
      <xdr:row>38</xdr:row>
      <xdr:rowOff>164135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155262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67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108102</xdr:rowOff>
    </xdr:from>
    <xdr:to>
      <xdr:col>67</xdr:col>
      <xdr:colOff>101600</xdr:colOff>
      <xdr:row>38</xdr:row>
      <xdr:rowOff>38252</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29380</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54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98654</xdr:rowOff>
    </xdr:from>
    <xdr:to>
      <xdr:col>85</xdr:col>
      <xdr:colOff>177800</xdr:colOff>
      <xdr:row>36</xdr:row>
      <xdr:rowOff>28804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09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121531</xdr:rowOff>
    </xdr:from>
    <xdr:ext cx="469744"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595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78537</xdr:rowOff>
    </xdr:from>
    <xdr:to>
      <xdr:col>81</xdr:col>
      <xdr:colOff>101600</xdr:colOff>
      <xdr:row>32</xdr:row>
      <xdr:rowOff>8687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539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25214</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14111" y="516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43409</xdr:rowOff>
    </xdr:from>
    <xdr:to>
      <xdr:col>76</xdr:col>
      <xdr:colOff>165100</xdr:colOff>
      <xdr:row>38</xdr:row>
      <xdr:rowOff>145009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55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161536</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357428" y="6333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105512</xdr:rowOff>
    </xdr:from>
    <xdr:to>
      <xdr:col>72</xdr:col>
      <xdr:colOff>38100</xdr:colOff>
      <xdr:row>38</xdr:row>
      <xdr:rowOff>35661</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4491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52189</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468428" y="6224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xdr:rowOff>
    </xdr:from>
    <xdr:to>
      <xdr:col>67</xdr:col>
      <xdr:colOff>101600</xdr:colOff>
      <xdr:row>37</xdr:row>
      <xdr:rowOff>101727</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34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118254</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79428" y="611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121229</xdr:rowOff>
    </xdr:from>
    <xdr:to>
      <xdr:col>85</xdr:col>
      <xdr:colOff>127000</xdr:colOff>
      <xdr:row>75</xdr:row>
      <xdr:rowOff>142398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5481300" y="12979979"/>
          <a:ext cx="838200" cy="2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16623</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304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91854</xdr:rowOff>
    </xdr:from>
    <xdr:to>
      <xdr:col>81</xdr:col>
      <xdr:colOff>50800</xdr:colOff>
      <xdr:row>75</xdr:row>
      <xdr:rowOff>121229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592300" y="12950604"/>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124386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15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91854</xdr:rowOff>
    </xdr:from>
    <xdr:to>
      <xdr:col>76</xdr:col>
      <xdr:colOff>114300</xdr:colOff>
      <xdr:row>75</xdr:row>
      <xdr:rowOff>101501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2950604"/>
          <a:ext cx="889000" cy="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122077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31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101501</xdr:rowOff>
    </xdr:from>
    <xdr:to>
      <xdr:col>71</xdr:col>
      <xdr:colOff>177800</xdr:colOff>
      <xdr:row>75</xdr:row>
      <xdr:rowOff>115629</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2960251"/>
          <a:ext cx="889000" cy="1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125528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15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142056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17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91598</xdr:rowOff>
    </xdr:from>
    <xdr:to>
      <xdr:col>85</xdr:col>
      <xdr:colOff>177800</xdr:colOff>
      <xdr:row>76</xdr:row>
      <xdr:rowOff>21748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95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114475</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80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70429</xdr:rowOff>
    </xdr:from>
    <xdr:to>
      <xdr:col>81</xdr:col>
      <xdr:colOff>101600</xdr:colOff>
      <xdr:row>76</xdr:row>
      <xdr:rowOff>580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9291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17106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70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41054</xdr:rowOff>
    </xdr:from>
    <xdr:to>
      <xdr:col>76</xdr:col>
      <xdr:colOff>165100</xdr:colOff>
      <xdr:row>75</xdr:row>
      <xdr:rowOff>142654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89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159181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67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50701</xdr:rowOff>
    </xdr:from>
    <xdr:to>
      <xdr:col>72</xdr:col>
      <xdr:colOff>38100</xdr:colOff>
      <xdr:row>75</xdr:row>
      <xdr:rowOff>152301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90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168828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68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64829</xdr:rowOff>
    </xdr:from>
    <xdr:to>
      <xdr:col>67</xdr:col>
      <xdr:colOff>101600</xdr:colOff>
      <xdr:row>75</xdr:row>
      <xdr:rowOff>166429</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92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11506</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69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48031</xdr:rowOff>
    </xdr:from>
    <xdr:to>
      <xdr:col>85</xdr:col>
      <xdr:colOff>127000</xdr:colOff>
      <xdr:row>98</xdr:row>
      <xdr:rowOff>100191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5481300" y="16850131"/>
          <a:ext cx="838200" cy="5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72110</xdr:rowOff>
    </xdr:from>
    <xdr:to>
      <xdr:col>81</xdr:col>
      <xdr:colOff>50800</xdr:colOff>
      <xdr:row>98</xdr:row>
      <xdr:rowOff>100191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874210"/>
          <a:ext cx="889000" cy="2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16580</xdr:rowOff>
    </xdr:from>
    <xdr:to>
      <xdr:col>76</xdr:col>
      <xdr:colOff>114300</xdr:colOff>
      <xdr:row>98</xdr:row>
      <xdr:rowOff>72110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3703300" y="16647230"/>
          <a:ext cx="889000" cy="22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16580</xdr:rowOff>
    </xdr:from>
    <xdr:to>
      <xdr:col>71</xdr:col>
      <xdr:colOff>177800</xdr:colOff>
      <xdr:row>98</xdr:row>
      <xdr:rowOff>32334</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647230"/>
          <a:ext cx="889000" cy="18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15797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81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113180</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1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168681</xdr:rowOff>
    </xdr:from>
    <xdr:to>
      <xdr:col>85</xdr:col>
      <xdr:colOff>177800</xdr:colOff>
      <xdr:row>98</xdr:row>
      <xdr:rowOff>98831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79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147108</xdr:rowOff>
    </xdr:from>
    <xdr:ext cx="469744"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77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49391</xdr:rowOff>
    </xdr:from>
    <xdr:to>
      <xdr:col>81</xdr:col>
      <xdr:colOff>101600</xdr:colOff>
      <xdr:row>98</xdr:row>
      <xdr:rowOff>150991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8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142118</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46428" y="1694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21310</xdr:rowOff>
    </xdr:from>
    <xdr:to>
      <xdr:col>76</xdr:col>
      <xdr:colOff>165100</xdr:colOff>
      <xdr:row>98</xdr:row>
      <xdr:rowOff>122910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82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114037</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57428" y="1691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137230</xdr:rowOff>
    </xdr:from>
    <xdr:to>
      <xdr:col>72</xdr:col>
      <xdr:colOff>38100</xdr:colOff>
      <xdr:row>97</xdr:row>
      <xdr:rowOff>67380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59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83907</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637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152984</xdr:rowOff>
    </xdr:from>
    <xdr:to>
      <xdr:col>67</xdr:col>
      <xdr:colOff>101600</xdr:colOff>
      <xdr:row>98</xdr:row>
      <xdr:rowOff>83134</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78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99661</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655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44831</xdr:rowOff>
    </xdr:from>
    <xdr:to>
      <xdr:col>116</xdr:col>
      <xdr:colOff>63500</xdr:colOff>
      <xdr:row>38</xdr:row>
      <xdr:rowOff>51918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6559931"/>
          <a:ext cx="8382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113182</xdr:rowOff>
    </xdr:from>
    <xdr:to>
      <xdr:col>111</xdr:col>
      <xdr:colOff>177800</xdr:colOff>
      <xdr:row>38</xdr:row>
      <xdr:rowOff>51918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456832"/>
          <a:ext cx="889000" cy="11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113182</xdr:rowOff>
    </xdr:from>
    <xdr:to>
      <xdr:col>107</xdr:col>
      <xdr:colOff>50800</xdr:colOff>
      <xdr:row>37</xdr:row>
      <xdr:rowOff>148158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6456832"/>
          <a:ext cx="8890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103581</xdr:rowOff>
    </xdr:from>
    <xdr:to>
      <xdr:col>102</xdr:col>
      <xdr:colOff>114300</xdr:colOff>
      <xdr:row>37</xdr:row>
      <xdr:rowOff>148158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6447231"/>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165481</xdr:rowOff>
    </xdr:from>
    <xdr:to>
      <xdr:col>116</xdr:col>
      <xdr:colOff>114300</xdr:colOff>
      <xdr:row>38</xdr:row>
      <xdr:rowOff>95631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50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80408</xdr:rowOff>
    </xdr:from>
    <xdr:ext cx="378565"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424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1118</xdr:rowOff>
    </xdr:from>
    <xdr:to>
      <xdr:col>112</xdr:col>
      <xdr:colOff>38100</xdr:colOff>
      <xdr:row>38</xdr:row>
      <xdr:rowOff>102718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51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93845</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4017" y="66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62382</xdr:rowOff>
    </xdr:from>
    <xdr:to>
      <xdr:col>107</xdr:col>
      <xdr:colOff>101600</xdr:colOff>
      <xdr:row>37</xdr:row>
      <xdr:rowOff>163982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4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155109</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5017" y="6498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97358</xdr:rowOff>
    </xdr:from>
    <xdr:to>
      <xdr:col>102</xdr:col>
      <xdr:colOff>165100</xdr:colOff>
      <xdr:row>38</xdr:row>
      <xdr:rowOff>27508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4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18635</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56017" y="6533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52781</xdr:rowOff>
    </xdr:from>
    <xdr:to>
      <xdr:col>98</xdr:col>
      <xdr:colOff>38100</xdr:colOff>
      <xdr:row>37</xdr:row>
      <xdr:rowOff>154381</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39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145508</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67017" y="6489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103353</xdr:rowOff>
    </xdr:from>
    <xdr:to>
      <xdr:col>116</xdr:col>
      <xdr:colOff>63500</xdr:colOff>
      <xdr:row>57</xdr:row>
      <xdr:rowOff>136576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9876003"/>
          <a:ext cx="838200" cy="3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11930</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956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86798</xdr:rowOff>
    </xdr:from>
    <xdr:to>
      <xdr:col>111</xdr:col>
      <xdr:colOff>177800</xdr:colOff>
      <xdr:row>57</xdr:row>
      <xdr:rowOff>103353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9859448"/>
          <a:ext cx="889000" cy="1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115047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05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3473</xdr:rowOff>
    </xdr:from>
    <xdr:to>
      <xdr:col>107</xdr:col>
      <xdr:colOff>50800</xdr:colOff>
      <xdr:row>57</xdr:row>
      <xdr:rowOff>86798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9776123"/>
          <a:ext cx="889000" cy="8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114495</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3473</xdr:rowOff>
    </xdr:from>
    <xdr:to>
      <xdr:col>102</xdr:col>
      <xdr:colOff>114300</xdr:colOff>
      <xdr:row>57</xdr:row>
      <xdr:rowOff>116287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9776123"/>
          <a:ext cx="889000" cy="11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102208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81824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85776</xdr:rowOff>
    </xdr:from>
    <xdr:to>
      <xdr:col>116</xdr:col>
      <xdr:colOff>114300</xdr:colOff>
      <xdr:row>58</xdr:row>
      <xdr:rowOff>15926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85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108653</xdr:rowOff>
    </xdr:from>
    <xdr:ext cx="534377"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70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52553</xdr:rowOff>
    </xdr:from>
    <xdr:to>
      <xdr:col>112</xdr:col>
      <xdr:colOff>38100</xdr:colOff>
      <xdr:row>57</xdr:row>
      <xdr:rowOff>154153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82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170680</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56111" y="960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35998</xdr:rowOff>
    </xdr:from>
    <xdr:to>
      <xdr:col>107</xdr:col>
      <xdr:colOff>101600</xdr:colOff>
      <xdr:row>57</xdr:row>
      <xdr:rowOff>137598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80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154125</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67111" y="958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124123</xdr:rowOff>
    </xdr:from>
    <xdr:to>
      <xdr:col>102</xdr:col>
      <xdr:colOff>165100</xdr:colOff>
      <xdr:row>57</xdr:row>
      <xdr:rowOff>54273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72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70800</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278111" y="950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65487</xdr:rowOff>
    </xdr:from>
    <xdr:to>
      <xdr:col>98</xdr:col>
      <xdr:colOff>38100</xdr:colOff>
      <xdr:row>57</xdr:row>
      <xdr:rowOff>167087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83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12164</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389111" y="961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138100</xdr:rowOff>
    </xdr:from>
    <xdr:to>
      <xdr:col>116</xdr:col>
      <xdr:colOff>63500</xdr:colOff>
      <xdr:row>74</xdr:row>
      <xdr:rowOff>21704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653950"/>
          <a:ext cx="838200" cy="5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64126</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751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21704</xdr:rowOff>
    </xdr:from>
    <xdr:to>
      <xdr:col>111</xdr:col>
      <xdr:colOff>177800</xdr:colOff>
      <xdr:row>74</xdr:row>
      <xdr:rowOff>88112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709004"/>
          <a:ext cx="889000" cy="6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47706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90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88112</xdr:rowOff>
    </xdr:from>
    <xdr:to>
      <xdr:col>107</xdr:col>
      <xdr:colOff>50800</xdr:colOff>
      <xdr:row>74</xdr:row>
      <xdr:rowOff>124803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775412"/>
          <a:ext cx="889000" cy="3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107332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124803</xdr:rowOff>
    </xdr:from>
    <xdr:to>
      <xdr:col>102</xdr:col>
      <xdr:colOff>114300</xdr:colOff>
      <xdr:row>74</xdr:row>
      <xdr:rowOff>145149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812103"/>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139870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156557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87300</xdr:rowOff>
    </xdr:from>
    <xdr:to>
      <xdr:col>116</xdr:col>
      <xdr:colOff>114300</xdr:colOff>
      <xdr:row>74</xdr:row>
      <xdr:rowOff>17450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60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110177</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45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142354</xdr:rowOff>
    </xdr:from>
    <xdr:to>
      <xdr:col>112</xdr:col>
      <xdr:colOff>38100</xdr:colOff>
      <xdr:row>74</xdr:row>
      <xdr:rowOff>72504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6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89031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43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37312</xdr:rowOff>
    </xdr:from>
    <xdr:to>
      <xdr:col>107</xdr:col>
      <xdr:colOff>101600</xdr:colOff>
      <xdr:row>74</xdr:row>
      <xdr:rowOff>138912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72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155439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4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74003</xdr:rowOff>
    </xdr:from>
    <xdr:to>
      <xdr:col>102</xdr:col>
      <xdr:colOff>165100</xdr:colOff>
      <xdr:row>75</xdr:row>
      <xdr:rowOff>4153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76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20680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53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94349</xdr:rowOff>
    </xdr:from>
    <xdr:to>
      <xdr:col>98</xdr:col>
      <xdr:colOff>38100</xdr:colOff>
      <xdr:row>75</xdr:row>
      <xdr:rowOff>24499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78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41026</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55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人件費について、人事院勧告による給与増加や退職者増加に伴い、前年度から増加している。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扶助費について、定額減税補足給付金や子育て世帯生活支援特別給付金の増加等により、前年度から増加している。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普通建設事業費について、中学校空調機整備事業や流域治水整備等の事業進捗に伴い、前年度から増加している。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災害復旧事業費について、令和 </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年度は豪雨被害による災害復旧により大幅に支出が増加しており、令和 </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年度はその繰越事業を行ったものの、大きな災害が発生しなかったことにより、前年度から減少している。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300,199
294,031
229.96
151,880,932
150,535,258
1,077,507
75,079,508
121,987,045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93218</xdr:rowOff>
    </xdr:from>
    <xdr:to>
      <xdr:col>24</xdr:col>
      <xdr:colOff>63500</xdr:colOff>
      <xdr:row>34</xdr:row>
      <xdr:rowOff>152654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2251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6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152654</xdr:rowOff>
    </xdr:from>
    <xdr:to>
      <xdr:col>19</xdr:col>
      <xdr:colOff>177800</xdr:colOff>
      <xdr:row>34</xdr:row>
      <xdr:rowOff>154940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8195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120667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154940</xdr:rowOff>
    </xdr:from>
    <xdr:to>
      <xdr:col>15</xdr:col>
      <xdr:colOff>50800</xdr:colOff>
      <xdr:row>35</xdr:row>
      <xdr:rowOff>10922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842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135145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10922</xdr:rowOff>
    </xdr:from>
    <xdr:to>
      <xdr:col>10</xdr:col>
      <xdr:colOff>114300</xdr:colOff>
      <xdr:row>35</xdr:row>
      <xdr:rowOff>61214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1167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148861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42418</xdr:rowOff>
    </xdr:from>
    <xdr:to>
      <xdr:col>24</xdr:col>
      <xdr:colOff>114300</xdr:colOff>
      <xdr:row>34</xdr:row>
      <xdr:rowOff>144018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7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65295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2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101854</xdr:rowOff>
    </xdr:from>
    <xdr:to>
      <xdr:col>20</xdr:col>
      <xdr:colOff>38100</xdr:colOff>
      <xdr:row>35</xdr:row>
      <xdr:rowOff>32004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48531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06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104140</xdr:rowOff>
    </xdr:from>
    <xdr:to>
      <xdr:col>15</xdr:col>
      <xdr:colOff>101600</xdr:colOff>
      <xdr:row>35</xdr:row>
      <xdr:rowOff>34290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3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50817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0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131572</xdr:rowOff>
    </xdr:from>
    <xdr:to>
      <xdr:col>10</xdr:col>
      <xdr:colOff>165100</xdr:colOff>
      <xdr:row>35</xdr:row>
      <xdr:rowOff>61722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6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78249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36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10414</xdr:rowOff>
    </xdr:from>
    <xdr:to>
      <xdr:col>6</xdr:col>
      <xdr:colOff>38100</xdr:colOff>
      <xdr:row>35</xdr:row>
      <xdr:rowOff>112014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1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128541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8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145720</xdr:rowOff>
    </xdr:from>
    <xdr:to>
      <xdr:col>24</xdr:col>
      <xdr:colOff>63500</xdr:colOff>
      <xdr:row>58</xdr:row>
      <xdr:rowOff>86919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18370"/>
          <a:ext cx="838200" cy="1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85158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7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32245</xdr:rowOff>
    </xdr:from>
    <xdr:to>
      <xdr:col>19</xdr:col>
      <xdr:colOff>177800</xdr:colOff>
      <xdr:row>58</xdr:row>
      <xdr:rowOff>86919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76345"/>
          <a:ext cx="889000" cy="5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61417</xdr:rowOff>
    </xdr:from>
    <xdr:to>
      <xdr:col>15</xdr:col>
      <xdr:colOff>50800</xdr:colOff>
      <xdr:row>58</xdr:row>
      <xdr:rowOff>32245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34067"/>
          <a:ext cx="889000" cy="14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92549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133604</xdr:rowOff>
    </xdr:from>
    <xdr:to>
      <xdr:col>10</xdr:col>
      <xdr:colOff>114300</xdr:colOff>
      <xdr:row>57</xdr:row>
      <xdr:rowOff>61417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706104"/>
          <a:ext cx="889000" cy="112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68063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45800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94920</xdr:rowOff>
    </xdr:from>
    <xdr:to>
      <xdr:col>24</xdr:col>
      <xdr:colOff>114300</xdr:colOff>
      <xdr:row>58</xdr:row>
      <xdr:rowOff>25070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117797</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1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36119</xdr:rowOff>
    </xdr:from>
    <xdr:to>
      <xdr:col>20</xdr:col>
      <xdr:colOff>38100</xdr:colOff>
      <xdr:row>58</xdr:row>
      <xdr:rowOff>137719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8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128846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7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152895</xdr:rowOff>
    </xdr:from>
    <xdr:to>
      <xdr:col>15</xdr:col>
      <xdr:colOff>101600</xdr:colOff>
      <xdr:row>58</xdr:row>
      <xdr:rowOff>83045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2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74172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1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10617</xdr:rowOff>
    </xdr:from>
    <xdr:to>
      <xdr:col>10</xdr:col>
      <xdr:colOff>165100</xdr:colOff>
      <xdr:row>57</xdr:row>
      <xdr:rowOff>112217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8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128744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55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82804</xdr:rowOff>
    </xdr:from>
    <xdr:to>
      <xdr:col>6</xdr:col>
      <xdr:colOff>38100</xdr:colOff>
      <xdr:row>51</xdr:row>
      <xdr:rowOff>12954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5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29481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430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45242</xdr:rowOff>
    </xdr:from>
    <xdr:to>
      <xdr:col>24</xdr:col>
      <xdr:colOff>63500</xdr:colOff>
      <xdr:row>75</xdr:row>
      <xdr:rowOff>96251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903992"/>
          <a:ext cx="838200" cy="5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5537</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357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96251</xdr:rowOff>
    </xdr:from>
    <xdr:to>
      <xdr:col>19</xdr:col>
      <xdr:colOff>177800</xdr:colOff>
      <xdr:row>76</xdr:row>
      <xdr:rowOff>28691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955001"/>
          <a:ext cx="889000" cy="10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19686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2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105014</xdr:rowOff>
    </xdr:from>
    <xdr:to>
      <xdr:col>15</xdr:col>
      <xdr:colOff>50800</xdr:colOff>
      <xdr:row>76</xdr:row>
      <xdr:rowOff>28691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963764"/>
          <a:ext cx="889000" cy="9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96390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9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105014</xdr:rowOff>
    </xdr:from>
    <xdr:to>
      <xdr:col>10</xdr:col>
      <xdr:colOff>114300</xdr:colOff>
      <xdr:row>77</xdr:row>
      <xdr:rowOff>30353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963764"/>
          <a:ext cx="889000" cy="26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44916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4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68516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4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165892</xdr:rowOff>
    </xdr:from>
    <xdr:to>
      <xdr:col>24</xdr:col>
      <xdr:colOff>114300</xdr:colOff>
      <xdr:row>75</xdr:row>
      <xdr:rowOff>96042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5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17319</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04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45451</xdr:rowOff>
    </xdr:from>
    <xdr:to>
      <xdr:col>20</xdr:col>
      <xdr:colOff>38100</xdr:colOff>
      <xdr:row>75</xdr:row>
      <xdr:rowOff>147051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0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163578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679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149341</xdr:rowOff>
    </xdr:from>
    <xdr:to>
      <xdr:col>15</xdr:col>
      <xdr:colOff>101600</xdr:colOff>
      <xdr:row>76</xdr:row>
      <xdr:rowOff>79491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0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96019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783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54214</xdr:rowOff>
    </xdr:from>
    <xdr:to>
      <xdr:col>10</xdr:col>
      <xdr:colOff>165100</xdr:colOff>
      <xdr:row>75</xdr:row>
      <xdr:rowOff>155814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91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891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68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151003</xdr:rowOff>
    </xdr:from>
    <xdr:to>
      <xdr:col>6</xdr:col>
      <xdr:colOff>38100</xdr:colOff>
      <xdr:row>77</xdr:row>
      <xdr:rowOff>81153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8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97680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956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131082</xdr:rowOff>
    </xdr:from>
    <xdr:to>
      <xdr:col>24</xdr:col>
      <xdr:colOff>63500</xdr:colOff>
      <xdr:row>97</xdr:row>
      <xdr:rowOff>53267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590282"/>
          <a:ext cx="838200" cy="9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102735</xdr:rowOff>
    </xdr:from>
    <xdr:to>
      <xdr:col>19</xdr:col>
      <xdr:colOff>177800</xdr:colOff>
      <xdr:row>96</xdr:row>
      <xdr:rowOff>131082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390485"/>
          <a:ext cx="889000" cy="19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81795</xdr:rowOff>
    </xdr:from>
    <xdr:to>
      <xdr:col>15</xdr:col>
      <xdr:colOff>50800</xdr:colOff>
      <xdr:row>95</xdr:row>
      <xdr:rowOff>102735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369545"/>
          <a:ext cx="889000" cy="2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81795</xdr:rowOff>
    </xdr:from>
    <xdr:to>
      <xdr:col>10</xdr:col>
      <xdr:colOff>114300</xdr:colOff>
      <xdr:row>97</xdr:row>
      <xdr:rowOff>45310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369545"/>
          <a:ext cx="889000" cy="30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2467</xdr:rowOff>
    </xdr:from>
    <xdr:to>
      <xdr:col>24</xdr:col>
      <xdr:colOff>114300</xdr:colOff>
      <xdr:row>97</xdr:row>
      <xdr:rowOff>104067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88844</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4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80282</xdr:rowOff>
    </xdr:from>
    <xdr:to>
      <xdr:col>20</xdr:col>
      <xdr:colOff>38100</xdr:colOff>
      <xdr:row>97</xdr:row>
      <xdr:rowOff>10432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3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1559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3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51935</xdr:rowOff>
    </xdr:from>
    <xdr:to>
      <xdr:col>15</xdr:col>
      <xdr:colOff>101600</xdr:colOff>
      <xdr:row>95</xdr:row>
      <xdr:rowOff>153535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33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144662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4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30995</xdr:rowOff>
    </xdr:from>
    <xdr:to>
      <xdr:col>10</xdr:col>
      <xdr:colOff>165100</xdr:colOff>
      <xdr:row>95</xdr:row>
      <xdr:rowOff>132595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31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123722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41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165960</xdr:rowOff>
    </xdr:from>
    <xdr:to>
      <xdr:col>6</xdr:col>
      <xdr:colOff>38100</xdr:colOff>
      <xdr:row>97</xdr:row>
      <xdr:rowOff>96110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87237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1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125984</xdr:rowOff>
    </xdr:from>
    <xdr:to>
      <xdr:col>55</xdr:col>
      <xdr:colOff>0</xdr:colOff>
      <xdr:row>36</xdr:row>
      <xdr:rowOff>141072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298184"/>
          <a:ext cx="8382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80129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52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122784</xdr:rowOff>
    </xdr:from>
    <xdr:to>
      <xdr:col>50</xdr:col>
      <xdr:colOff>114300</xdr:colOff>
      <xdr:row>36</xdr:row>
      <xdr:rowOff>141072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2949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43552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48260</xdr:rowOff>
    </xdr:from>
    <xdr:to>
      <xdr:col>45</xdr:col>
      <xdr:colOff>177800</xdr:colOff>
      <xdr:row>36</xdr:row>
      <xdr:rowOff>122784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220460"/>
          <a:ext cx="889000" cy="7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36237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7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48260</xdr:rowOff>
    </xdr:from>
    <xdr:to>
      <xdr:col>41</xdr:col>
      <xdr:colOff>50800</xdr:colOff>
      <xdr:row>36</xdr:row>
      <xdr:rowOff>97637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220460"/>
          <a:ext cx="889000" cy="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21150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17949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75184</xdr:rowOff>
    </xdr:from>
    <xdr:to>
      <xdr:col>55</xdr:col>
      <xdr:colOff>50800</xdr:colOff>
      <xdr:row>37</xdr:row>
      <xdr:rowOff>5334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24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98061</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09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90272</xdr:rowOff>
    </xdr:from>
    <xdr:to>
      <xdr:col>50</xdr:col>
      <xdr:colOff>165100</xdr:colOff>
      <xdr:row>37</xdr:row>
      <xdr:rowOff>20422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26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36949</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037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71984</xdr:rowOff>
    </xdr:from>
    <xdr:to>
      <xdr:col>46</xdr:col>
      <xdr:colOff>38100</xdr:colOff>
      <xdr:row>37</xdr:row>
      <xdr:rowOff>2134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24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18661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019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168910</xdr:rowOff>
    </xdr:from>
    <xdr:to>
      <xdr:col>41</xdr:col>
      <xdr:colOff>101600</xdr:colOff>
      <xdr:row>36</xdr:row>
      <xdr:rowOff>99060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115587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5944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46837</xdr:rowOff>
    </xdr:from>
    <xdr:to>
      <xdr:col>36</xdr:col>
      <xdr:colOff>165100</xdr:colOff>
      <xdr:row>36</xdr:row>
      <xdr:rowOff>148437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21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164964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5994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106020</xdr:rowOff>
    </xdr:from>
    <xdr:to>
      <xdr:col>55</xdr:col>
      <xdr:colOff>0</xdr:colOff>
      <xdr:row>53</xdr:row>
      <xdr:rowOff>136499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192870"/>
          <a:ext cx="8382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71899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73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125984</xdr:rowOff>
    </xdr:from>
    <xdr:to>
      <xdr:col>50</xdr:col>
      <xdr:colOff>114300</xdr:colOff>
      <xdr:row>53</xdr:row>
      <xdr:rowOff>136499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212834"/>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168368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76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115316</xdr:rowOff>
    </xdr:from>
    <xdr:to>
      <xdr:col>45</xdr:col>
      <xdr:colOff>177800</xdr:colOff>
      <xdr:row>53</xdr:row>
      <xdr:rowOff>125984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202166"/>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21683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115316</xdr:rowOff>
    </xdr:from>
    <xdr:to>
      <xdr:col>41</xdr:col>
      <xdr:colOff>50800</xdr:colOff>
      <xdr:row>54</xdr:row>
      <xdr:rowOff>102438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202166"/>
          <a:ext cx="889000" cy="15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29227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169359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55220</xdr:rowOff>
    </xdr:from>
    <xdr:to>
      <xdr:col>55</xdr:col>
      <xdr:colOff>50800</xdr:colOff>
      <xdr:row>53</xdr:row>
      <xdr:rowOff>156820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14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78097</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899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85699</xdr:rowOff>
    </xdr:from>
    <xdr:to>
      <xdr:col>50</xdr:col>
      <xdr:colOff>165100</xdr:colOff>
      <xdr:row>54</xdr:row>
      <xdr:rowOff>15849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17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32376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894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75184</xdr:rowOff>
    </xdr:from>
    <xdr:to>
      <xdr:col>46</xdr:col>
      <xdr:colOff>38100</xdr:colOff>
      <xdr:row>54</xdr:row>
      <xdr:rowOff>5334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16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21861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893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64516</xdr:rowOff>
    </xdr:from>
    <xdr:to>
      <xdr:col>41</xdr:col>
      <xdr:colOff>101600</xdr:colOff>
      <xdr:row>53</xdr:row>
      <xdr:rowOff>166116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15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11193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892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51638</xdr:rowOff>
    </xdr:from>
    <xdr:to>
      <xdr:col>36</xdr:col>
      <xdr:colOff>165100</xdr:colOff>
      <xdr:row>54</xdr:row>
      <xdr:rowOff>153238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30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169765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08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165360</xdr:rowOff>
    </xdr:from>
    <xdr:to>
      <xdr:col>55</xdr:col>
      <xdr:colOff>0</xdr:colOff>
      <xdr:row>77</xdr:row>
      <xdr:rowOff>24391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19556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74776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76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136556</xdr:rowOff>
    </xdr:from>
    <xdr:to>
      <xdr:col>50</xdr:col>
      <xdr:colOff>114300</xdr:colOff>
      <xdr:row>76</xdr:row>
      <xdr:rowOff>165360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166756"/>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168654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7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123374</xdr:rowOff>
    </xdr:from>
    <xdr:to>
      <xdr:col>45</xdr:col>
      <xdr:colOff>177800</xdr:colOff>
      <xdr:row>76</xdr:row>
      <xdr:rowOff>136556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2982124"/>
          <a:ext cx="889000" cy="18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123374</xdr:rowOff>
    </xdr:from>
    <xdr:to>
      <xdr:col>41</xdr:col>
      <xdr:colOff>50800</xdr:colOff>
      <xdr:row>76</xdr:row>
      <xdr:rowOff>109658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2982124"/>
          <a:ext cx="889000" cy="15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84472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8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53534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145041</xdr:rowOff>
    </xdr:from>
    <xdr:to>
      <xdr:col>55</xdr:col>
      <xdr:colOff>50800</xdr:colOff>
      <xdr:row>77</xdr:row>
      <xdr:rowOff>75191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17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167918</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02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114560</xdr:rowOff>
    </xdr:from>
    <xdr:to>
      <xdr:col>50</xdr:col>
      <xdr:colOff>165100</xdr:colOff>
      <xdr:row>77</xdr:row>
      <xdr:rowOff>44710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61237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91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85756</xdr:rowOff>
    </xdr:from>
    <xdr:to>
      <xdr:col>46</xdr:col>
      <xdr:colOff>38100</xdr:colOff>
      <xdr:row>77</xdr:row>
      <xdr:rowOff>15906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1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32434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89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72574</xdr:rowOff>
    </xdr:from>
    <xdr:to>
      <xdr:col>41</xdr:col>
      <xdr:colOff>101600</xdr:colOff>
      <xdr:row>76</xdr:row>
      <xdr:rowOff>2724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93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19251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70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58858</xdr:rowOff>
    </xdr:from>
    <xdr:to>
      <xdr:col>36</xdr:col>
      <xdr:colOff>165100</xdr:colOff>
      <xdr:row>76</xdr:row>
      <xdr:rowOff>160458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08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5535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86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125222</xdr:rowOff>
    </xdr:from>
    <xdr:to>
      <xdr:col>55</xdr:col>
      <xdr:colOff>0</xdr:colOff>
      <xdr:row>97</xdr:row>
      <xdr:rowOff>141681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55872"/>
          <a:ext cx="8382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63467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141681</xdr:rowOff>
    </xdr:from>
    <xdr:to>
      <xdr:col>50</xdr:col>
      <xdr:colOff>114300</xdr:colOff>
      <xdr:row>97</xdr:row>
      <xdr:rowOff>153797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72331"/>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5763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131338</xdr:rowOff>
    </xdr:from>
    <xdr:to>
      <xdr:col>45</xdr:col>
      <xdr:colOff>177800</xdr:colOff>
      <xdr:row>97</xdr:row>
      <xdr:rowOff>153797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61988"/>
          <a:ext cx="889000" cy="2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162468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131338</xdr:rowOff>
    </xdr:from>
    <xdr:to>
      <xdr:col>41</xdr:col>
      <xdr:colOff>50800</xdr:colOff>
      <xdr:row>97</xdr:row>
      <xdr:rowOff>140519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61988"/>
          <a:ext cx="889000" cy="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149838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74422</xdr:rowOff>
    </xdr:from>
    <xdr:to>
      <xdr:col>55</xdr:col>
      <xdr:colOff>50800</xdr:colOff>
      <xdr:row>98</xdr:row>
      <xdr:rowOff>4572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0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52849</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8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90881</xdr:rowOff>
    </xdr:from>
    <xdr:to>
      <xdr:col>50</xdr:col>
      <xdr:colOff>165100</xdr:colOff>
      <xdr:row>98</xdr:row>
      <xdr:rowOff>21031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2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12158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1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102997</xdr:rowOff>
    </xdr:from>
    <xdr:to>
      <xdr:col>46</xdr:col>
      <xdr:colOff>38100</xdr:colOff>
      <xdr:row>98</xdr:row>
      <xdr:rowOff>33147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3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24274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2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80538</xdr:rowOff>
    </xdr:from>
    <xdr:to>
      <xdr:col>41</xdr:col>
      <xdr:colOff>101600</xdr:colOff>
      <xdr:row>98</xdr:row>
      <xdr:rowOff>10688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1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1815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0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89719</xdr:rowOff>
    </xdr:from>
    <xdr:to>
      <xdr:col>36</xdr:col>
      <xdr:colOff>165100</xdr:colOff>
      <xdr:row>98</xdr:row>
      <xdr:rowOff>19869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2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10996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1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93109</xdr:rowOff>
    </xdr:from>
    <xdr:to>
      <xdr:col>85</xdr:col>
      <xdr:colOff>127000</xdr:colOff>
      <xdr:row>38</xdr:row>
      <xdr:rowOff>122283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608209"/>
          <a:ext cx="838200" cy="2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4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77760</xdr:rowOff>
    </xdr:from>
    <xdr:to>
      <xdr:col>81</xdr:col>
      <xdr:colOff>50800</xdr:colOff>
      <xdr:row>38</xdr:row>
      <xdr:rowOff>93109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592860"/>
          <a:ext cx="8890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70411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58819</xdr:rowOff>
    </xdr:from>
    <xdr:to>
      <xdr:col>76</xdr:col>
      <xdr:colOff>114300</xdr:colOff>
      <xdr:row>38</xdr:row>
      <xdr:rowOff>77760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573919"/>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143455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50437</xdr:rowOff>
    </xdr:from>
    <xdr:to>
      <xdr:col>71</xdr:col>
      <xdr:colOff>177800</xdr:colOff>
      <xdr:row>38</xdr:row>
      <xdr:rowOff>58819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565537"/>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71483</xdr:rowOff>
    </xdr:from>
    <xdr:to>
      <xdr:col>85</xdr:col>
      <xdr:colOff>177800</xdr:colOff>
      <xdr:row>39</xdr:row>
      <xdr:rowOff>1633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5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157860</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50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42309</xdr:rowOff>
    </xdr:from>
    <xdr:to>
      <xdr:col>81</xdr:col>
      <xdr:colOff>101600</xdr:colOff>
      <xdr:row>38</xdr:row>
      <xdr:rowOff>143909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55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135036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65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26960</xdr:rowOff>
    </xdr:from>
    <xdr:to>
      <xdr:col>76</xdr:col>
      <xdr:colOff>165100</xdr:colOff>
      <xdr:row>38</xdr:row>
      <xdr:rowOff>128560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54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119687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63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8019</xdr:rowOff>
    </xdr:from>
    <xdr:to>
      <xdr:col>72</xdr:col>
      <xdr:colOff>38100</xdr:colOff>
      <xdr:row>38</xdr:row>
      <xdr:rowOff>109619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52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100746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61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171087</xdr:rowOff>
    </xdr:from>
    <xdr:to>
      <xdr:col>67</xdr:col>
      <xdr:colOff>101600</xdr:colOff>
      <xdr:row>38</xdr:row>
      <xdr:rowOff>101237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1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92364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0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10027</xdr:rowOff>
    </xdr:from>
    <xdr:to>
      <xdr:col>85</xdr:col>
      <xdr:colOff>127000</xdr:colOff>
      <xdr:row>56</xdr:row>
      <xdr:rowOff>133156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611227"/>
          <a:ext cx="838200" cy="12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130694</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38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133156</xdr:rowOff>
    </xdr:from>
    <xdr:to>
      <xdr:col>81</xdr:col>
      <xdr:colOff>50800</xdr:colOff>
      <xdr:row>57</xdr:row>
      <xdr:rowOff>20371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734356"/>
          <a:ext cx="889000" cy="5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4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20371</xdr:rowOff>
    </xdr:from>
    <xdr:to>
      <xdr:col>76</xdr:col>
      <xdr:colOff>114300</xdr:colOff>
      <xdr:row>57</xdr:row>
      <xdr:rowOff>43317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793021"/>
          <a:ext cx="889000" cy="2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35034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46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159188</xdr:rowOff>
    </xdr:from>
    <xdr:to>
      <xdr:col>71</xdr:col>
      <xdr:colOff>177800</xdr:colOff>
      <xdr:row>57</xdr:row>
      <xdr:rowOff>43317</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588938"/>
          <a:ext cx="889000" cy="22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79325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50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170340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7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130677</xdr:rowOff>
    </xdr:from>
    <xdr:to>
      <xdr:col>85</xdr:col>
      <xdr:colOff>177800</xdr:colOff>
      <xdr:row>56</xdr:row>
      <xdr:rowOff>60827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56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109104</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53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82356</xdr:rowOff>
    </xdr:from>
    <xdr:to>
      <xdr:col>81</xdr:col>
      <xdr:colOff>101600</xdr:colOff>
      <xdr:row>57</xdr:row>
      <xdr:rowOff>12506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68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3633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77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141021</xdr:rowOff>
    </xdr:from>
    <xdr:to>
      <xdr:col>76</xdr:col>
      <xdr:colOff>165100</xdr:colOff>
      <xdr:row>57</xdr:row>
      <xdr:rowOff>71171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74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62298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83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163967</xdr:rowOff>
    </xdr:from>
    <xdr:to>
      <xdr:col>72</xdr:col>
      <xdr:colOff>38100</xdr:colOff>
      <xdr:row>57</xdr:row>
      <xdr:rowOff>94117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76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85244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85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108388</xdr:rowOff>
    </xdr:from>
    <xdr:to>
      <xdr:col>67</xdr:col>
      <xdr:colOff>101600</xdr:colOff>
      <xdr:row>56</xdr:row>
      <xdr:rowOff>38538</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53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55065</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31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47727</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563577"/>
          <a:ext cx="1269" cy="1025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165854</xdr:rowOff>
    </xdr:from>
    <xdr:ext cx="534377"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33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47727</xdr:rowOff>
    </xdr:from>
    <xdr:to>
      <xdr:col>86</xdr:col>
      <xdr:colOff>25400</xdr:colOff>
      <xdr:row>73</xdr:row>
      <xdr:rowOff>47727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56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129337</xdr:rowOff>
    </xdr:from>
    <xdr:to>
      <xdr:col>85</xdr:col>
      <xdr:colOff>127000</xdr:colOff>
      <xdr:row>75</xdr:row>
      <xdr:rowOff>149453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2302287"/>
          <a:ext cx="838200" cy="70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63364</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436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84937</xdr:rowOff>
    </xdr:from>
    <xdr:to>
      <xdr:col>85</xdr:col>
      <xdr:colOff>177800</xdr:colOff>
      <xdr:row>79</xdr:row>
      <xdr:rowOff>15087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58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129337</xdr:rowOff>
    </xdr:from>
    <xdr:to>
      <xdr:col>81</xdr:col>
      <xdr:colOff>50800</xdr:colOff>
      <xdr:row>78</xdr:row>
      <xdr:rowOff>94208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592300" y="12302287"/>
          <a:ext cx="889000" cy="116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80823</xdr:rowOff>
    </xdr:from>
    <xdr:to>
      <xdr:col>81</xdr:col>
      <xdr:colOff>101600</xdr:colOff>
      <xdr:row>79</xdr:row>
      <xdr:rowOff>10973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2100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54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156311</xdr:rowOff>
    </xdr:from>
    <xdr:to>
      <xdr:col>76</xdr:col>
      <xdr:colOff>114300</xdr:colOff>
      <xdr:row>78</xdr:row>
      <xdr:rowOff>94208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357961"/>
          <a:ext cx="889000" cy="10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106274</xdr:rowOff>
    </xdr:from>
    <xdr:to>
      <xdr:col>76</xdr:col>
      <xdr:colOff>165100</xdr:colOff>
      <xdr:row>79</xdr:row>
      <xdr:rowOff>36424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27551</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3017" y="13572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50927</xdr:rowOff>
    </xdr:from>
    <xdr:to>
      <xdr:col>71</xdr:col>
      <xdr:colOff>177800</xdr:colOff>
      <xdr:row>77</xdr:row>
      <xdr:rowOff>156311</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252577"/>
          <a:ext cx="889000" cy="10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62534</xdr:rowOff>
    </xdr:from>
    <xdr:to>
      <xdr:col>72</xdr:col>
      <xdr:colOff>38100</xdr:colOff>
      <xdr:row>78</xdr:row>
      <xdr:rowOff>164134</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155261</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52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108102</xdr:rowOff>
    </xdr:from>
    <xdr:to>
      <xdr:col>67</xdr:col>
      <xdr:colOff>101600</xdr:colOff>
      <xdr:row>78</xdr:row>
      <xdr:rowOff>38252</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29379</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40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98654</xdr:rowOff>
    </xdr:from>
    <xdr:to>
      <xdr:col>85</xdr:col>
      <xdr:colOff>177800</xdr:colOff>
      <xdr:row>76</xdr:row>
      <xdr:rowOff>28804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295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121531</xdr:rowOff>
    </xdr:from>
    <xdr:ext cx="469744"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280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78537</xdr:rowOff>
    </xdr:from>
    <xdr:to>
      <xdr:col>81</xdr:col>
      <xdr:colOff>101600</xdr:colOff>
      <xdr:row>72</xdr:row>
      <xdr:rowOff>8687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225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25214</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14111" y="1202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43408</xdr:rowOff>
    </xdr:from>
    <xdr:to>
      <xdr:col>76</xdr:col>
      <xdr:colOff>165100</xdr:colOff>
      <xdr:row>78</xdr:row>
      <xdr:rowOff>145008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41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161535</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357428" y="1319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105511</xdr:rowOff>
    </xdr:from>
    <xdr:to>
      <xdr:col>72</xdr:col>
      <xdr:colOff>38100</xdr:colOff>
      <xdr:row>78</xdr:row>
      <xdr:rowOff>35661</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3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52188</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68428" y="1308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127</xdr:rowOff>
    </xdr:from>
    <xdr:to>
      <xdr:col>67</xdr:col>
      <xdr:colOff>101600</xdr:colOff>
      <xdr:row>77</xdr:row>
      <xdr:rowOff>101727</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20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118254</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79428" y="1297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121230</xdr:rowOff>
    </xdr:from>
    <xdr:to>
      <xdr:col>85</xdr:col>
      <xdr:colOff>127000</xdr:colOff>
      <xdr:row>95</xdr:row>
      <xdr:rowOff>142398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408980"/>
          <a:ext cx="838200" cy="2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16623</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47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91853</xdr:rowOff>
    </xdr:from>
    <xdr:to>
      <xdr:col>81</xdr:col>
      <xdr:colOff>50800</xdr:colOff>
      <xdr:row>95</xdr:row>
      <xdr:rowOff>121230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379603"/>
          <a:ext cx="889000" cy="2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124362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91853</xdr:rowOff>
    </xdr:from>
    <xdr:to>
      <xdr:col>76</xdr:col>
      <xdr:colOff>114300</xdr:colOff>
      <xdr:row>95</xdr:row>
      <xdr:rowOff>101501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379603"/>
          <a:ext cx="889000" cy="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122007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5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101501</xdr:rowOff>
    </xdr:from>
    <xdr:to>
      <xdr:col>71</xdr:col>
      <xdr:colOff>177800</xdr:colOff>
      <xdr:row>95</xdr:row>
      <xdr:rowOff>115629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389251"/>
          <a:ext cx="889000" cy="1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125506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5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142034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91598</xdr:rowOff>
    </xdr:from>
    <xdr:to>
      <xdr:col>85</xdr:col>
      <xdr:colOff>177800</xdr:colOff>
      <xdr:row>96</xdr:row>
      <xdr:rowOff>21748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37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114475</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23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70430</xdr:rowOff>
    </xdr:from>
    <xdr:to>
      <xdr:col>81</xdr:col>
      <xdr:colOff>101600</xdr:colOff>
      <xdr:row>96</xdr:row>
      <xdr:rowOff>580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3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17107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133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41053</xdr:rowOff>
    </xdr:from>
    <xdr:to>
      <xdr:col>76</xdr:col>
      <xdr:colOff>165100</xdr:colOff>
      <xdr:row>95</xdr:row>
      <xdr:rowOff>142653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32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159180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10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50701</xdr:rowOff>
    </xdr:from>
    <xdr:to>
      <xdr:col>72</xdr:col>
      <xdr:colOff>38100</xdr:colOff>
      <xdr:row>95</xdr:row>
      <xdr:rowOff>152301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33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168828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11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64829</xdr:rowOff>
    </xdr:from>
    <xdr:to>
      <xdr:col>67</xdr:col>
      <xdr:colOff>101600</xdr:colOff>
      <xdr:row>95</xdr:row>
      <xdr:rowOff>166429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35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11506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12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49,026</a:t>
          </a:r>
          <a:r>
            <a:rPr kumimoji="1" lang="ja-JP" altLang="en-US" sz="1300">
              <a:latin typeface="ＭＳ Ｐゴシック" panose="020B0600070205080204" pitchFamily="50" charset="-128"/>
              <a:ea typeface="ＭＳ Ｐゴシック" panose="020B0600070205080204" pitchFamily="50" charset="-128"/>
            </a:rPr>
            <a:t>円で昨年度より増加しており、退職手当、</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推進事業、ふるさと・久留米応援事業、基金積立金等の増がその主な要因である。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31,281</a:t>
          </a:r>
          <a:r>
            <a:rPr kumimoji="1" lang="ja-JP" altLang="en-US" sz="1300">
              <a:latin typeface="ＭＳ Ｐゴシック" panose="020B0600070205080204" pitchFamily="50" charset="-128"/>
              <a:ea typeface="ＭＳ Ｐゴシック" panose="020B0600070205080204" pitchFamily="50" charset="-128"/>
            </a:rPr>
            <a:t>円で昨年度より減少しており、新型コロナウイルス感染症予防対策やワクチン接種の減、清掃施設一部事務組合負担金の減などがその主な要因である。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52,538</a:t>
          </a:r>
          <a:r>
            <a:rPr kumimoji="1" lang="ja-JP" altLang="en-US" sz="1300">
              <a:latin typeface="ＭＳ Ｐゴシック" panose="020B0600070205080204" pitchFamily="50" charset="-128"/>
              <a:ea typeface="ＭＳ Ｐゴシック" panose="020B0600070205080204" pitchFamily="50" charset="-128"/>
            </a:rPr>
            <a:t>円で昨年度より増加しており、中学校空調機整備事業等の増がその主な要因である。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災害復旧費は、住民一人当たり</a:t>
          </a:r>
          <a:r>
            <a:rPr kumimoji="1" lang="en-US" altLang="ja-JP" sz="1300">
              <a:latin typeface="ＭＳ Ｐゴシック" panose="020B0600070205080204" pitchFamily="50" charset="-128"/>
              <a:ea typeface="ＭＳ Ｐゴシック" panose="020B0600070205080204" pitchFamily="50" charset="-128"/>
            </a:rPr>
            <a:t>7,622</a:t>
          </a:r>
          <a:r>
            <a:rPr kumimoji="1" lang="ja-JP" altLang="en-US" sz="1300">
              <a:latin typeface="ＭＳ Ｐゴシック" panose="020B0600070205080204" pitchFamily="50" charset="-128"/>
              <a:ea typeface="ＭＳ Ｐゴシック" panose="020B0600070205080204" pitchFamily="50" charset="-128"/>
            </a:rPr>
            <a:t>円で昨年度より減少しており、令和 </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年度大雨災害の復旧費用が減少したことがその主な要因である。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福岡県久留米市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単年度収支の割合は前年度から増加している。歳出面では定額減税補足給付金等の物価高騰対策、人事院勧告に伴う人件費増がある一方で、歳入面では、各種交付金やふるさと納税の額が前年度より増になるなど、収支が改善された。今後は災害への対応、社会保障関連経費や施設の老朽化による経費の増等が見込まれるため、民間活力やデジタル技術の活用による事務効率化、市税収納率向上や使用料等受益者負担見直しなど歳入確保を行い、持続可能な財政運営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福岡県久留米市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連結実質赤字比率はなく、資金不足も生じていない。令和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年度は水道事業において、配水設備に係る減価償却費が減になったことや過年度損益修正益が生じたことに伴い、昨年度より黒字幅が増になっている。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151880932</v>
      </c>
      <c r="BO4" s="436"/>
      <c r="BP4" s="436"/>
      <c r="BQ4" s="436"/>
      <c r="BR4" s="436"/>
      <c r="BS4" s="436"/>
      <c r="BT4" s="436"/>
      <c r="BU4" s="437"/>
      <c r="BV4" s="435">
        <v>150929724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1.4</v>
      </c>
      <c r="CU4" s="576"/>
      <c r="CV4" s="576"/>
      <c r="CW4" s="576"/>
      <c r="CX4" s="576"/>
      <c r="CY4" s="576"/>
      <c r="CZ4" s="576"/>
      <c r="DA4" s="577"/>
      <c r="DB4" s="575">
        <v>1.2</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150535258</v>
      </c>
      <c r="BO5" s="407"/>
      <c r="BP5" s="407"/>
      <c r="BQ5" s="407"/>
      <c r="BR5" s="407"/>
      <c r="BS5" s="407"/>
      <c r="BT5" s="407"/>
      <c r="BU5" s="408"/>
      <c r="BV5" s="406">
        <v>149659918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94.8</v>
      </c>
      <c r="CU5" s="404"/>
      <c r="CV5" s="404"/>
      <c r="CW5" s="404"/>
      <c r="CX5" s="404"/>
      <c r="CY5" s="404"/>
      <c r="CZ5" s="404"/>
      <c r="DA5" s="405"/>
      <c r="DB5" s="403">
        <v>95.6</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1345674</v>
      </c>
      <c r="BO6" s="407"/>
      <c r="BP6" s="407"/>
      <c r="BQ6" s="407"/>
      <c r="BR6" s="407"/>
      <c r="BS6" s="407"/>
      <c r="BT6" s="407"/>
      <c r="BU6" s="408"/>
      <c r="BV6" s="406">
        <v>1269806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95.8</v>
      </c>
      <c r="CU6" s="550"/>
      <c r="CV6" s="550"/>
      <c r="CW6" s="550"/>
      <c r="CX6" s="550"/>
      <c r="CY6" s="550"/>
      <c r="CZ6" s="550"/>
      <c r="DA6" s="551"/>
      <c r="DB6" s="549">
        <v>97.8</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268167</v>
      </c>
      <c r="BO7" s="407"/>
      <c r="BP7" s="407"/>
      <c r="BQ7" s="407"/>
      <c r="BR7" s="407"/>
      <c r="BS7" s="407"/>
      <c r="BT7" s="407"/>
      <c r="BU7" s="408"/>
      <c r="BV7" s="406">
        <v>374123</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75079508</v>
      </c>
      <c r="CU7" s="407"/>
      <c r="CV7" s="407"/>
      <c r="CW7" s="407"/>
      <c r="CX7" s="407"/>
      <c r="CY7" s="407"/>
      <c r="CZ7" s="407"/>
      <c r="DA7" s="408"/>
      <c r="DB7" s="406">
        <v>73275606</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1077507</v>
      </c>
      <c r="BO8" s="407"/>
      <c r="BP8" s="407"/>
      <c r="BQ8" s="407"/>
      <c r="BR8" s="407"/>
      <c r="BS8" s="407"/>
      <c r="BT8" s="407"/>
      <c r="BU8" s="408"/>
      <c r="BV8" s="406">
        <v>895683</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0.64</v>
      </c>
      <c r="CU8" s="510"/>
      <c r="CV8" s="510"/>
      <c r="CW8" s="510"/>
      <c r="CX8" s="510"/>
      <c r="CY8" s="510"/>
      <c r="CZ8" s="510"/>
      <c r="DA8" s="511"/>
      <c r="DB8" s="509">
        <v>0.64</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303316</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181824</v>
      </c>
      <c r="BO9" s="407"/>
      <c r="BP9" s="407"/>
      <c r="BQ9" s="407"/>
      <c r="BR9" s="407"/>
      <c r="BS9" s="407"/>
      <c r="BT9" s="407"/>
      <c r="BU9" s="408"/>
      <c r="BV9" s="406">
        <v>-137701</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13.9</v>
      </c>
      <c r="CU9" s="404"/>
      <c r="CV9" s="404"/>
      <c r="CW9" s="404"/>
      <c r="CX9" s="404"/>
      <c r="CY9" s="404"/>
      <c r="CZ9" s="404"/>
      <c r="DA9" s="405"/>
      <c r="DB9" s="403">
        <v>14.5</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304552</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1475</v>
      </c>
      <c r="BO10" s="407"/>
      <c r="BP10" s="407"/>
      <c r="BQ10" s="407"/>
      <c r="BR10" s="407"/>
      <c r="BS10" s="407"/>
      <c r="BT10" s="407"/>
      <c r="BU10" s="408"/>
      <c r="BV10" s="406">
        <v>8168</v>
      </c>
      <c r="BW10" s="407"/>
      <c r="BX10" s="407"/>
      <c r="BY10" s="407"/>
      <c r="BZ10" s="407"/>
      <c r="CA10" s="407"/>
      <c r="CB10" s="407"/>
      <c r="CC10" s="40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63"/>
      <c r="B12" s="512" t="s">
        <v>122</v>
      </c>
      <c r="C12" s="513"/>
      <c r="D12" s="513"/>
      <c r="E12" s="513"/>
      <c r="F12" s="513"/>
      <c r="G12" s="513"/>
      <c r="H12" s="513"/>
      <c r="I12" s="513"/>
      <c r="J12" s="513"/>
      <c r="K12" s="514"/>
      <c r="L12" s="521" t="s">
        <v>123</v>
      </c>
      <c r="M12" s="522"/>
      <c r="N12" s="522"/>
      <c r="O12" s="522"/>
      <c r="P12" s="522"/>
      <c r="Q12" s="523"/>
      <c r="R12" s="524">
        <v>300199</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127</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1000000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294031</v>
      </c>
      <c r="S13" s="494"/>
      <c r="T13" s="494"/>
      <c r="U13" s="494"/>
      <c r="V13" s="495"/>
      <c r="W13" s="496" t="s">
        <v>131</v>
      </c>
      <c r="X13" s="392"/>
      <c r="Y13" s="392"/>
      <c r="Z13" s="392"/>
      <c r="AA13" s="392"/>
      <c r="AB13" s="393"/>
      <c r="AC13" s="359">
        <v>7155</v>
      </c>
      <c r="AD13" s="360"/>
      <c r="AE13" s="360"/>
      <c r="AF13" s="360"/>
      <c r="AG13" s="361"/>
      <c r="AH13" s="359">
        <v>7769</v>
      </c>
      <c r="AI13" s="360"/>
      <c r="AJ13" s="360"/>
      <c r="AK13" s="360"/>
      <c r="AL13" s="419"/>
      <c r="AM13" s="463" t="s">
        <v>132</v>
      </c>
      <c r="AN13" s="363"/>
      <c r="AO13" s="363"/>
      <c r="AP13" s="363"/>
      <c r="AQ13" s="363"/>
      <c r="AR13" s="363"/>
      <c r="AS13" s="363"/>
      <c r="AT13" s="364"/>
      <c r="AU13" s="464" t="s">
        <v>127</v>
      </c>
      <c r="AV13" s="465"/>
      <c r="AW13" s="465"/>
      <c r="AX13" s="465"/>
      <c r="AY13" s="420" t="s">
        <v>133</v>
      </c>
      <c r="AZ13" s="421"/>
      <c r="BA13" s="421"/>
      <c r="BB13" s="421"/>
      <c r="BC13" s="421"/>
      <c r="BD13" s="421"/>
      <c r="BE13" s="421"/>
      <c r="BF13" s="421"/>
      <c r="BG13" s="421"/>
      <c r="BH13" s="421"/>
      <c r="BI13" s="421"/>
      <c r="BJ13" s="421"/>
      <c r="BK13" s="421"/>
      <c r="BL13" s="421"/>
      <c r="BM13" s="422"/>
      <c r="BN13" s="406">
        <v>183299</v>
      </c>
      <c r="BO13" s="407"/>
      <c r="BP13" s="407"/>
      <c r="BQ13" s="407"/>
      <c r="BR13" s="407"/>
      <c r="BS13" s="407"/>
      <c r="BT13" s="407"/>
      <c r="BU13" s="408"/>
      <c r="BV13" s="406">
        <v>-1129533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3.5</v>
      </c>
      <c r="CU13" s="404"/>
      <c r="CV13" s="404"/>
      <c r="CW13" s="404"/>
      <c r="CX13" s="404"/>
      <c r="CY13" s="404"/>
      <c r="CZ13" s="404"/>
      <c r="DA13" s="405"/>
      <c r="DB13" s="403">
        <v>3.5</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301517</v>
      </c>
      <c r="S14" s="494"/>
      <c r="T14" s="494"/>
      <c r="U14" s="494"/>
      <c r="V14" s="495"/>
      <c r="W14" s="497"/>
      <c r="X14" s="395"/>
      <c r="Y14" s="395"/>
      <c r="Z14" s="395"/>
      <c r="AA14" s="395"/>
      <c r="AB14" s="396"/>
      <c r="AC14" s="486">
        <v>5.4</v>
      </c>
      <c r="AD14" s="487"/>
      <c r="AE14" s="487"/>
      <c r="AF14" s="487"/>
      <c r="AG14" s="488"/>
      <c r="AH14" s="486">
        <v>5.8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v>3.8</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295981</v>
      </c>
      <c r="S15" s="494"/>
      <c r="T15" s="494"/>
      <c r="U15" s="494"/>
      <c r="V15" s="495"/>
      <c r="W15" s="496" t="s">
        <v>137</v>
      </c>
      <c r="X15" s="392"/>
      <c r="Y15" s="392"/>
      <c r="Z15" s="392"/>
      <c r="AA15" s="392"/>
      <c r="AB15" s="393"/>
      <c r="AC15" s="359">
        <v>26378</v>
      </c>
      <c r="AD15" s="360"/>
      <c r="AE15" s="360"/>
      <c r="AF15" s="360"/>
      <c r="AG15" s="361"/>
      <c r="AH15" s="359">
        <v>27388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39766187</v>
      </c>
      <c r="BO15" s="436"/>
      <c r="BP15" s="436"/>
      <c r="BQ15" s="436"/>
      <c r="BR15" s="436"/>
      <c r="BS15" s="436"/>
      <c r="BT15" s="436"/>
      <c r="BU15" s="437"/>
      <c r="BV15" s="435">
        <v>39280077</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117</v>
      </c>
      <c r="S16" s="484"/>
      <c r="T16" s="484"/>
      <c r="U16" s="484"/>
      <c r="V16" s="485"/>
      <c r="W16" s="497"/>
      <c r="X16" s="395"/>
      <c r="Y16" s="395"/>
      <c r="Z16" s="395"/>
      <c r="AA16" s="395"/>
      <c r="AB16" s="396"/>
      <c r="AC16" s="486">
        <v>19.8</v>
      </c>
      <c r="AD16" s="487"/>
      <c r="AE16" s="487"/>
      <c r="AF16" s="487"/>
      <c r="AG16" s="488"/>
      <c r="AH16" s="486">
        <v>20.399999999999999</v>
      </c>
      <c r="AI16" s="487"/>
      <c r="AJ16" s="487"/>
      <c r="AK16" s="487"/>
      <c r="AL16" s="489"/>
      <c r="AM16" s="463"/>
      <c r="AN16" s="363"/>
      <c r="AO16" s="363"/>
      <c r="AP16" s="363"/>
      <c r="AQ16" s="363"/>
      <c r="AR16" s="363"/>
      <c r="AS16" s="363"/>
      <c r="AT16" s="364"/>
      <c r="AU16" s="464"/>
      <c r="AV16" s="465"/>
      <c r="AW16" s="465"/>
      <c r="AX16" s="465"/>
      <c r="AY16" s="420" t="s">
        <v>141</v>
      </c>
      <c r="AZ16" s="421"/>
      <c r="BA16" s="421"/>
      <c r="BB16" s="421"/>
      <c r="BC16" s="421"/>
      <c r="BD16" s="421"/>
      <c r="BE16" s="421"/>
      <c r="BF16" s="421"/>
      <c r="BG16" s="421"/>
      <c r="BH16" s="421"/>
      <c r="BI16" s="421"/>
      <c r="BJ16" s="421"/>
      <c r="BK16" s="421"/>
      <c r="BL16" s="421"/>
      <c r="BM16" s="422"/>
      <c r="BN16" s="406">
        <v>63394310</v>
      </c>
      <c r="BO16" s="407"/>
      <c r="BP16" s="407"/>
      <c r="BQ16" s="407"/>
      <c r="BR16" s="407"/>
      <c r="BS16" s="407"/>
      <c r="BT16" s="407"/>
      <c r="BU16" s="408"/>
      <c r="BV16" s="406">
        <v>60899255</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142</v>
      </c>
      <c r="N17" s="500"/>
      <c r="O17" s="500"/>
      <c r="P17" s="500"/>
      <c r="Q17" s="501"/>
      <c r="R17" s="483" t="s">
        <v>143</v>
      </c>
      <c r="S17" s="484"/>
      <c r="T17" s="484"/>
      <c r="U17" s="484"/>
      <c r="V17" s="485"/>
      <c r="W17" s="496" t="s">
        <v>144</v>
      </c>
      <c r="X17" s="392"/>
      <c r="Y17" s="392"/>
      <c r="Z17" s="392"/>
      <c r="AA17" s="392"/>
      <c r="AB17" s="393"/>
      <c r="AC17" s="359">
        <v>99588</v>
      </c>
      <c r="AD17" s="360"/>
      <c r="AE17" s="360"/>
      <c r="AF17" s="360"/>
      <c r="AG17" s="361"/>
      <c r="AH17" s="359">
        <v>98781</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50668513</v>
      </c>
      <c r="BO17" s="407"/>
      <c r="BP17" s="407"/>
      <c r="BQ17" s="407"/>
      <c r="BR17" s="407"/>
      <c r="BS17" s="407"/>
      <c r="BT17" s="407"/>
      <c r="BU17" s="408"/>
      <c r="BV17" s="406">
        <v>50022870</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146</v>
      </c>
      <c r="C18" s="457"/>
      <c r="D18" s="457"/>
      <c r="E18" s="458"/>
      <c r="F18" s="458"/>
      <c r="G18" s="458"/>
      <c r="H18" s="458"/>
      <c r="I18" s="458"/>
      <c r="J18" s="458"/>
      <c r="K18" s="458"/>
      <c r="L18" s="459">
        <v>229.96</v>
      </c>
      <c r="M18" s="459"/>
      <c r="N18" s="459"/>
      <c r="O18" s="459"/>
      <c r="P18" s="459"/>
      <c r="Q18" s="459"/>
      <c r="R18" s="460"/>
      <c r="S18" s="460"/>
      <c r="T18" s="460"/>
      <c r="U18" s="460"/>
      <c r="V18" s="461"/>
      <c r="W18" s="477"/>
      <c r="X18" s="478"/>
      <c r="Y18" s="478"/>
      <c r="Z18" s="478"/>
      <c r="AA18" s="478"/>
      <c r="AB18" s="502"/>
      <c r="AC18" s="376">
        <v>74.8</v>
      </c>
      <c r="AD18" s="377"/>
      <c r="AE18" s="377"/>
      <c r="AF18" s="377"/>
      <c r="AG18" s="462"/>
      <c r="AH18" s="376">
        <v>73.8</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72697036</v>
      </c>
      <c r="BO18" s="407"/>
      <c r="BP18" s="407"/>
      <c r="BQ18" s="407"/>
      <c r="BR18" s="407"/>
      <c r="BS18" s="407"/>
      <c r="BT18" s="407"/>
      <c r="BU18" s="408"/>
      <c r="BV18" s="406">
        <v>70749933</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148</v>
      </c>
      <c r="C19" s="457"/>
      <c r="D19" s="457"/>
      <c r="E19" s="458"/>
      <c r="F19" s="458"/>
      <c r="G19" s="458"/>
      <c r="H19" s="458"/>
      <c r="I19" s="458"/>
      <c r="J19" s="458"/>
      <c r="K19" s="458"/>
      <c r="L19" s="466">
        <v>1319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88658293</v>
      </c>
      <c r="BO19" s="407"/>
      <c r="BP19" s="407"/>
      <c r="BQ19" s="407"/>
      <c r="BR19" s="407"/>
      <c r="BS19" s="407"/>
      <c r="BT19" s="407"/>
      <c r="BU19" s="408"/>
      <c r="BV19" s="406">
        <v>87360884</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150</v>
      </c>
      <c r="C20" s="457"/>
      <c r="D20" s="457"/>
      <c r="E20" s="458"/>
      <c r="F20" s="458"/>
      <c r="G20" s="458"/>
      <c r="H20" s="458"/>
      <c r="I20" s="458"/>
      <c r="J20" s="458"/>
      <c r="K20" s="458"/>
      <c r="L20" s="466">
        <v>128716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121987045</v>
      </c>
      <c r="BO22" s="436"/>
      <c r="BP22" s="436"/>
      <c r="BQ22" s="436"/>
      <c r="BR22" s="436"/>
      <c r="BS22" s="436"/>
      <c r="BT22" s="436"/>
      <c r="BU22" s="437"/>
      <c r="BV22" s="435">
        <v>127764825</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98523558</v>
      </c>
      <c r="BO23" s="407"/>
      <c r="BP23" s="407"/>
      <c r="BQ23" s="407"/>
      <c r="BR23" s="407"/>
      <c r="BS23" s="407"/>
      <c r="BT23" s="407"/>
      <c r="BU23" s="408"/>
      <c r="BV23" s="406">
        <v>101906456</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160</v>
      </c>
      <c r="F24" s="363"/>
      <c r="G24" s="363"/>
      <c r="H24" s="363"/>
      <c r="I24" s="363"/>
      <c r="J24" s="363"/>
      <c r="K24" s="364"/>
      <c r="L24" s="359">
        <v>1</v>
      </c>
      <c r="M24" s="360"/>
      <c r="N24" s="360"/>
      <c r="O24" s="360"/>
      <c r="P24" s="361"/>
      <c r="Q24" s="359">
        <v>10970</v>
      </c>
      <c r="R24" s="360"/>
      <c r="S24" s="360"/>
      <c r="T24" s="360"/>
      <c r="U24" s="360"/>
      <c r="V24" s="361"/>
      <c r="W24" s="449"/>
      <c r="X24" s="386"/>
      <c r="Y24" s="387"/>
      <c r="Z24" s="362" t="s">
        <v>161</v>
      </c>
      <c r="AA24" s="363"/>
      <c r="AB24" s="363"/>
      <c r="AC24" s="363"/>
      <c r="AD24" s="363"/>
      <c r="AE24" s="363"/>
      <c r="AF24" s="363"/>
      <c r="AG24" s="364"/>
      <c r="AH24" s="359">
        <v>1538</v>
      </c>
      <c r="AI24" s="360"/>
      <c r="AJ24" s="360"/>
      <c r="AK24" s="360"/>
      <c r="AL24" s="361"/>
      <c r="AM24" s="359">
        <v>5030798</v>
      </c>
      <c r="AN24" s="360"/>
      <c r="AO24" s="360"/>
      <c r="AP24" s="360"/>
      <c r="AQ24" s="360"/>
      <c r="AR24" s="361"/>
      <c r="AS24" s="359">
        <v>3271</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76787999</v>
      </c>
      <c r="BO24" s="407"/>
      <c r="BP24" s="407"/>
      <c r="BQ24" s="407"/>
      <c r="BR24" s="407"/>
      <c r="BS24" s="407"/>
      <c r="BT24" s="407"/>
      <c r="BU24" s="408"/>
      <c r="BV24" s="406">
        <v>79084438</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163</v>
      </c>
      <c r="F25" s="363"/>
      <c r="G25" s="363"/>
      <c r="H25" s="363"/>
      <c r="I25" s="363"/>
      <c r="J25" s="363"/>
      <c r="K25" s="364"/>
      <c r="L25" s="359">
        <v>2</v>
      </c>
      <c r="M25" s="360"/>
      <c r="N25" s="360"/>
      <c r="O25" s="360"/>
      <c r="P25" s="361"/>
      <c r="Q25" s="359">
        <v>8970</v>
      </c>
      <c r="R25" s="360"/>
      <c r="S25" s="360"/>
      <c r="T25" s="360"/>
      <c r="U25" s="360"/>
      <c r="V25" s="361"/>
      <c r="W25" s="449"/>
      <c r="X25" s="386"/>
      <c r="Y25" s="387"/>
      <c r="Z25" s="362" t="s">
        <v>164</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v>33577027</v>
      </c>
      <c r="BO25" s="436"/>
      <c r="BP25" s="436"/>
      <c r="BQ25" s="436"/>
      <c r="BR25" s="436"/>
      <c r="BS25" s="436"/>
      <c r="BT25" s="436"/>
      <c r="BU25" s="437"/>
      <c r="BV25" s="435">
        <v>28996402</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166</v>
      </c>
      <c r="F26" s="363"/>
      <c r="G26" s="363"/>
      <c r="H26" s="363"/>
      <c r="I26" s="363"/>
      <c r="J26" s="363"/>
      <c r="K26" s="364"/>
      <c r="L26" s="359">
        <v>1</v>
      </c>
      <c r="M26" s="360"/>
      <c r="N26" s="360"/>
      <c r="O26" s="360"/>
      <c r="P26" s="361"/>
      <c r="Q26" s="359">
        <v>6860</v>
      </c>
      <c r="R26" s="360"/>
      <c r="S26" s="360"/>
      <c r="T26" s="360"/>
      <c r="U26" s="360"/>
      <c r="V26" s="361"/>
      <c r="W26" s="449"/>
      <c r="X26" s="386"/>
      <c r="Y26" s="387"/>
      <c r="Z26" s="362" t="s">
        <v>167</v>
      </c>
      <c r="AA26" s="417"/>
      <c r="AB26" s="417"/>
      <c r="AC26" s="417"/>
      <c r="AD26" s="417"/>
      <c r="AE26" s="417"/>
      <c r="AF26" s="417"/>
      <c r="AG26" s="418"/>
      <c r="AH26" s="359">
        <v>2</v>
      </c>
      <c r="AI26" s="360"/>
      <c r="AJ26" s="360"/>
      <c r="AK26" s="360"/>
      <c r="AL26" s="361"/>
      <c r="AM26" s="359" t="s">
        <v>168</v>
      </c>
      <c r="AN26" s="360"/>
      <c r="AO26" s="360"/>
      <c r="AP26" s="360"/>
      <c r="AQ26" s="360"/>
      <c r="AR26" s="361"/>
      <c r="AS26" s="359" t="s">
        <v>168</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500000</v>
      </c>
      <c r="BO26" s="407"/>
      <c r="BP26" s="407"/>
      <c r="BQ26" s="407"/>
      <c r="BR26" s="407"/>
      <c r="BS26" s="407"/>
      <c r="BT26" s="407"/>
      <c r="BU26" s="408"/>
      <c r="BV26" s="406">
        <v>500000</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6830</v>
      </c>
      <c r="R27" s="360"/>
      <c r="S27" s="360"/>
      <c r="T27" s="360"/>
      <c r="U27" s="360"/>
      <c r="V27" s="361"/>
      <c r="W27" s="449"/>
      <c r="X27" s="386"/>
      <c r="Y27" s="387"/>
      <c r="Z27" s="362" t="s">
        <v>171</v>
      </c>
      <c r="AA27" s="363"/>
      <c r="AB27" s="363"/>
      <c r="AC27" s="363"/>
      <c r="AD27" s="363"/>
      <c r="AE27" s="363"/>
      <c r="AF27" s="363"/>
      <c r="AG27" s="364"/>
      <c r="AH27" s="359">
        <v>118</v>
      </c>
      <c r="AI27" s="360"/>
      <c r="AJ27" s="360"/>
      <c r="AK27" s="360"/>
      <c r="AL27" s="361"/>
      <c r="AM27" s="359">
        <v>452479</v>
      </c>
      <c r="AN27" s="360"/>
      <c r="AO27" s="360"/>
      <c r="AP27" s="360"/>
      <c r="AQ27" s="360"/>
      <c r="AR27" s="361"/>
      <c r="AS27" s="359">
        <v>3835</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2622128</v>
      </c>
      <c r="BO27" s="441"/>
      <c r="BP27" s="441"/>
      <c r="BQ27" s="441"/>
      <c r="BR27" s="441"/>
      <c r="BS27" s="441"/>
      <c r="BT27" s="441"/>
      <c r="BU27" s="442"/>
      <c r="BV27" s="440">
        <v>2621327</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6160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6469271</v>
      </c>
      <c r="BO28" s="436"/>
      <c r="BP28" s="436"/>
      <c r="BQ28" s="436"/>
      <c r="BR28" s="436"/>
      <c r="BS28" s="436"/>
      <c r="BT28" s="436"/>
      <c r="BU28" s="437"/>
      <c r="BV28" s="435">
        <v>6467796</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34</v>
      </c>
      <c r="M29" s="360"/>
      <c r="N29" s="360"/>
      <c r="O29" s="360"/>
      <c r="P29" s="361"/>
      <c r="Q29" s="359">
        <v>5820</v>
      </c>
      <c r="R29" s="360"/>
      <c r="S29" s="360"/>
      <c r="T29" s="360"/>
      <c r="U29" s="360"/>
      <c r="V29" s="361"/>
      <c r="W29" s="450"/>
      <c r="X29" s="451"/>
      <c r="Y29" s="452"/>
      <c r="Z29" s="362" t="s">
        <v>177</v>
      </c>
      <c r="AA29" s="363"/>
      <c r="AB29" s="363"/>
      <c r="AC29" s="363"/>
      <c r="AD29" s="363"/>
      <c r="AE29" s="363"/>
      <c r="AF29" s="363"/>
      <c r="AG29" s="364"/>
      <c r="AH29" s="359">
        <v>1656</v>
      </c>
      <c r="AI29" s="360"/>
      <c r="AJ29" s="360"/>
      <c r="AK29" s="360"/>
      <c r="AL29" s="361"/>
      <c r="AM29" s="359">
        <v>5483277</v>
      </c>
      <c r="AN29" s="360"/>
      <c r="AO29" s="360"/>
      <c r="AP29" s="360"/>
      <c r="AQ29" s="360"/>
      <c r="AR29" s="361"/>
      <c r="AS29" s="359">
        <v>3311</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3765355</v>
      </c>
      <c r="BO29" s="407"/>
      <c r="BP29" s="407"/>
      <c r="BQ29" s="407"/>
      <c r="BR29" s="407"/>
      <c r="BS29" s="407"/>
      <c r="BT29" s="407"/>
      <c r="BU29" s="408"/>
      <c r="BV29" s="406">
        <v>3299813</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99.7</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9296249</v>
      </c>
      <c r="BO30" s="441"/>
      <c r="BP30" s="441"/>
      <c r="BQ30" s="441"/>
      <c r="BR30" s="441"/>
      <c r="BS30" s="441"/>
      <c r="BT30" s="441"/>
      <c r="BU30" s="442"/>
      <c r="BV30" s="440">
        <v>9697437</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8</v>
      </c>
      <c r="AN34" s="354"/>
      <c r="AO34" s="355" t="str">
        <f>IF('各会計、関係団体の財政状況及び健全化判断比率'!B33="","",'各会計、関係団体の財政状況及び健全化判断比率'!B33)</f>
        <v>水道事業会計</v>
      </c>
      <c r="AP34" s="355"/>
      <c r="AQ34" s="355"/>
      <c r="AR34" s="355"/>
      <c r="AS34" s="355"/>
      <c r="AT34" s="355"/>
      <c r="AU34" s="355"/>
      <c r="AV34" s="355"/>
      <c r="AW34" s="355"/>
      <c r="AX34" s="355"/>
      <c r="AY34" s="355"/>
      <c r="AZ34" s="355"/>
      <c r="BA34" s="355"/>
      <c r="BB34" s="355"/>
      <c r="BC34" s="355"/>
      <c r="BD34" s="163"/>
      <c r="BE34" s="354">
        <f>IF(BG34="","",MAX(C34:D43,U34:V43,AM34:AN43)+1)</f>
        <v>10</v>
      </c>
      <c r="BF34" s="354"/>
      <c r="BG34" s="355" t="str">
        <f>IF('各会計、関係団体の財政状況及び健全化判断比率'!B35="","",'各会計、関係団体の財政状況及び健全化判断比率'!B35)</f>
        <v>農業集落排水事業特別会計</v>
      </c>
      <c r="BH34" s="355"/>
      <c r="BI34" s="355"/>
      <c r="BJ34" s="355"/>
      <c r="BK34" s="355"/>
      <c r="BL34" s="355"/>
      <c r="BM34" s="355"/>
      <c r="BN34" s="355"/>
      <c r="BO34" s="355"/>
      <c r="BP34" s="355"/>
      <c r="BQ34" s="355"/>
      <c r="BR34" s="355"/>
      <c r="BS34" s="355"/>
      <c r="BT34" s="355"/>
      <c r="BU34" s="355"/>
      <c r="BV34" s="163"/>
      <c r="BW34" s="354">
        <f>IF(BY34="","",MAX(C34:D43,U34:V43,AM34:AN43,BE34:BF43)+1)</f>
        <v>14</v>
      </c>
      <c r="BX34" s="354"/>
      <c r="BY34" s="355" t="str">
        <f>IF('各会計、関係団体の財政状況及び健全化判断比率'!B68="","",'各会計、関係団体の財政状況及び健全化判断比率'!B68)</f>
        <v>うきは久留米環境施設組合</v>
      </c>
      <c r="BZ34" s="355"/>
      <c r="CA34" s="355"/>
      <c r="CB34" s="355"/>
      <c r="CC34" s="355"/>
      <c r="CD34" s="355"/>
      <c r="CE34" s="355"/>
      <c r="CF34" s="355"/>
      <c r="CG34" s="355"/>
      <c r="CH34" s="355"/>
      <c r="CI34" s="355"/>
      <c r="CJ34" s="355"/>
      <c r="CK34" s="355"/>
      <c r="CL34" s="355"/>
      <c r="CM34" s="355"/>
      <c r="CN34" s="163"/>
      <c r="CO34" s="354">
        <f>IF(CQ34="","",MAX(C34:D43,U34:V43,AM34:AN43,BE34:BF43,BW34:BX43)+1)</f>
        <v>24</v>
      </c>
      <c r="CP34" s="354"/>
      <c r="CQ34" s="355" t="str">
        <f>IF('各会計、関係団体の財政状況及び健全化判断比率'!BS7="","",'各会計、関係団体の財政状況及び健全化判断比率'!BS7)</f>
        <v>久留米開発公社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v>
      </c>
      <c r="DH34" s="352"/>
      <c r="DI34" s="190"/>
    </row>
    <row r="35" spans="1:113" ht="32.25" customHeight="1" x14ac:dyDescent="0.15">
      <c r="A35" s="163"/>
      <c r="B35" s="187"/>
      <c r="C35" s="354">
        <f>IF(E35="","",C34+1)</f>
        <v>2</v>
      </c>
      <c r="D35" s="354"/>
      <c r="E35" s="355" t="str">
        <f>IF('各会計、関係団体の財政状況及び健全化判断比率'!B8="","",'各会計、関係団体の財政状況及び健全化判断比率'!B8)</f>
        <v>母子父子寡婦福祉資金貸付事業特別会計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9</v>
      </c>
      <c r="AN35" s="354"/>
      <c r="AO35" s="355" t="str">
        <f>IF('各会計、関係団体の財政状況及び健全化判断比率'!B34="","",'各会計、関係団体の財政状況及び健全化判断比率'!B34)</f>
        <v>下水道事業会計</v>
      </c>
      <c r="AP35" s="355"/>
      <c r="AQ35" s="355"/>
      <c r="AR35" s="355"/>
      <c r="AS35" s="355"/>
      <c r="AT35" s="355"/>
      <c r="AU35" s="355"/>
      <c r="AV35" s="355"/>
      <c r="AW35" s="355"/>
      <c r="AX35" s="355"/>
      <c r="AY35" s="355"/>
      <c r="AZ35" s="355"/>
      <c r="BA35" s="355"/>
      <c r="BB35" s="355"/>
      <c r="BC35" s="355"/>
      <c r="BD35" s="163"/>
      <c r="BE35" s="354">
        <f t="shared" ref="BE35:BE43" si="1">IF(BG35="","",BE34+1)</f>
        <v>11</v>
      </c>
      <c r="BF35" s="354"/>
      <c r="BG35" s="355" t="str">
        <f>IF('各会計、関係団体の財政状況及び健全化判断比率'!B36="","",'各会計、関係団体の財政状況及び健全化判断比率'!B36)</f>
        <v>特定地域生活排水処理事業特別会計</v>
      </c>
      <c r="BH35" s="355"/>
      <c r="BI35" s="355"/>
      <c r="BJ35" s="355"/>
      <c r="BK35" s="355"/>
      <c r="BL35" s="355"/>
      <c r="BM35" s="355"/>
      <c r="BN35" s="355"/>
      <c r="BO35" s="355"/>
      <c r="BP35" s="355"/>
      <c r="BQ35" s="355"/>
      <c r="BR35" s="355"/>
      <c r="BS35" s="355"/>
      <c r="BT35" s="355"/>
      <c r="BU35" s="355"/>
      <c r="BV35" s="163"/>
      <c r="BW35" s="354">
        <f t="shared" ref="BW35:BW43" si="2">IF(BY35="","",BW34+1)</f>
        <v>15</v>
      </c>
      <c r="BX35" s="354"/>
      <c r="BY35" s="355" t="str">
        <f>IF('各会計、関係団体の財政状況及び健全化判断比率'!B69="","",'各会計、関係団体の財政状況及び健全化判断比率'!B69)</f>
        <v>両筑衛生施設組合</v>
      </c>
      <c r="BZ35" s="355"/>
      <c r="CA35" s="355"/>
      <c r="CB35" s="355"/>
      <c r="CC35" s="355"/>
      <c r="CD35" s="355"/>
      <c r="CE35" s="355"/>
      <c r="CF35" s="355"/>
      <c r="CG35" s="355"/>
      <c r="CH35" s="355"/>
      <c r="CI35" s="355"/>
      <c r="CJ35" s="355"/>
      <c r="CK35" s="355"/>
      <c r="CL35" s="355"/>
      <c r="CM35" s="355"/>
      <c r="CN35" s="163"/>
      <c r="CO35" s="354">
        <f t="shared" ref="CO35:CO43" si="3">IF(CQ35="","",CO34+1)</f>
        <v>25</v>
      </c>
      <c r="CP35" s="354"/>
      <c r="CQ35" s="355" t="str">
        <f>IF('各会計、関係団体の財政状況及び健全化判断比率'!BS8="","",'各会計、関係団体の財政状況及び健全化判断比率'!BS8)</f>
        <v>久留米市都市公園管理センター</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f t="shared" si="1"/>
        <v>12</v>
      </c>
      <c r="BF36" s="354"/>
      <c r="BG36" s="355" t="str">
        <f>IF('各会計、関係団体の財政状況及び健全化判断比率'!B37="","",'各会計、関係団体の財政状況及び健全化判断比率'!B37)</f>
        <v>卸売市場事業特別会計</v>
      </c>
      <c r="BH36" s="355"/>
      <c r="BI36" s="355"/>
      <c r="BJ36" s="355"/>
      <c r="BK36" s="355"/>
      <c r="BL36" s="355"/>
      <c r="BM36" s="355"/>
      <c r="BN36" s="355"/>
      <c r="BO36" s="355"/>
      <c r="BP36" s="355"/>
      <c r="BQ36" s="355"/>
      <c r="BR36" s="355"/>
      <c r="BS36" s="355"/>
      <c r="BT36" s="355"/>
      <c r="BU36" s="355"/>
      <c r="BV36" s="163"/>
      <c r="BW36" s="354">
        <f t="shared" si="2"/>
        <v>16</v>
      </c>
      <c r="BX36" s="354"/>
      <c r="BY36" s="355" t="str">
        <f>IF('各会計、関係団体の財政状況及び健全化判断比率'!B70="","",'各会計、関係団体の財政状況及び健全化判断比率'!B70)</f>
        <v>久留米市外三市町高等学校組合</v>
      </c>
      <c r="BZ36" s="355"/>
      <c r="CA36" s="355"/>
      <c r="CB36" s="355"/>
      <c r="CC36" s="355"/>
      <c r="CD36" s="355"/>
      <c r="CE36" s="355"/>
      <c r="CF36" s="355"/>
      <c r="CG36" s="355"/>
      <c r="CH36" s="355"/>
      <c r="CI36" s="355"/>
      <c r="CJ36" s="355"/>
      <c r="CK36" s="355"/>
      <c r="CL36" s="355"/>
      <c r="CM36" s="355"/>
      <c r="CN36" s="163"/>
      <c r="CO36" s="354">
        <f t="shared" si="3"/>
        <v>26</v>
      </c>
      <c r="CP36" s="354"/>
      <c r="CQ36" s="355" t="str">
        <f>IF('各会計、関係団体の財政状況及び健全化判断比率'!BS9="","",'各会計、関係団体の財政状況及び健全化判断比率'!BS9)</f>
        <v>久留米市みどりの里づくり推進機構</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6</v>
      </c>
      <c r="V37" s="354"/>
      <c r="W37" s="355" t="str">
        <f>IF('各会計、関係団体の財政状況及び健全化判断比率'!B31="","",'各会計、関係団体の財政状況及び健全化判断比率'!B31)</f>
        <v>市営駐車場事業特別会計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f t="shared" si="1"/>
        <v>13</v>
      </c>
      <c r="BF37" s="354"/>
      <c r="BG37" s="355" t="str">
        <f>IF('各会計、関係団体の財政状況及び健全化判断比率'!B38="","",'各会計、関係団体の財政状況及び健全化判断比率'!B38)</f>
        <v>産業団地整備事業特別会計</v>
      </c>
      <c r="BH37" s="355"/>
      <c r="BI37" s="355"/>
      <c r="BJ37" s="355"/>
      <c r="BK37" s="355"/>
      <c r="BL37" s="355"/>
      <c r="BM37" s="355"/>
      <c r="BN37" s="355"/>
      <c r="BO37" s="355"/>
      <c r="BP37" s="355"/>
      <c r="BQ37" s="355"/>
      <c r="BR37" s="355"/>
      <c r="BS37" s="355"/>
      <c r="BT37" s="355"/>
      <c r="BU37" s="355"/>
      <c r="BV37" s="163"/>
      <c r="BW37" s="354">
        <f t="shared" si="2"/>
        <v>17</v>
      </c>
      <c r="BX37" s="354"/>
      <c r="BY37" s="355" t="str">
        <f>IF('各会計、関係団体の財政状況及び健全化判断比率'!B71="","",'各会計、関係団体の財政状況及び健全化判断比率'!B71)</f>
        <v>久留米広域市町村圏事務組合（一般会計）</v>
      </c>
      <c r="BZ37" s="355"/>
      <c r="CA37" s="355"/>
      <c r="CB37" s="355"/>
      <c r="CC37" s="355"/>
      <c r="CD37" s="355"/>
      <c r="CE37" s="355"/>
      <c r="CF37" s="355"/>
      <c r="CG37" s="355"/>
      <c r="CH37" s="355"/>
      <c r="CI37" s="355"/>
      <c r="CJ37" s="355"/>
      <c r="CK37" s="355"/>
      <c r="CL37" s="355"/>
      <c r="CM37" s="355"/>
      <c r="CN37" s="163"/>
      <c r="CO37" s="354">
        <f t="shared" si="3"/>
        <v>27</v>
      </c>
      <c r="CP37" s="354"/>
      <c r="CQ37" s="355" t="str">
        <f>IF('各会計、関係団体の財政状況及び健全化判断比率'!BS10="","",'各会計、関係団体の財政状況及び健全化判断比率'!BS10)</f>
        <v>久留米地域地場産業振興センター</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f t="shared" si="4"/>
        <v>7</v>
      </c>
      <c r="V38" s="354"/>
      <c r="W38" s="355" t="str">
        <f>IF('各会計、関係団体の財政状況及び健全化判断比率'!B32="","",'各会計、関係団体の財政状況及び健全化判断比率'!B32)</f>
        <v>競輪事業特別会計</v>
      </c>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18</v>
      </c>
      <c r="BX38" s="354"/>
      <c r="BY38" s="355" t="str">
        <f>IF('各会計、関係団体の財政状況及び健全化判断比率'!B72="","",'各会計、関係団体の財政状況及び健全化判断比率'!B72)</f>
        <v>久留米広域市町村圏事務組合（小児救急医療支援事業特別会計）</v>
      </c>
      <c r="BZ38" s="355"/>
      <c r="CA38" s="355"/>
      <c r="CB38" s="355"/>
      <c r="CC38" s="355"/>
      <c r="CD38" s="355"/>
      <c r="CE38" s="355"/>
      <c r="CF38" s="355"/>
      <c r="CG38" s="355"/>
      <c r="CH38" s="355"/>
      <c r="CI38" s="355"/>
      <c r="CJ38" s="355"/>
      <c r="CK38" s="355"/>
      <c r="CL38" s="355"/>
      <c r="CM38" s="355"/>
      <c r="CN38" s="163"/>
      <c r="CO38" s="354">
        <f t="shared" si="3"/>
        <v>28</v>
      </c>
      <c r="CP38" s="354"/>
      <c r="CQ38" s="355" t="str">
        <f>IF('各会計、関係団体の財政状況及び健全化判断比率'!BS11="","",'各会計、関係団体の財政状況及び健全化判断比率'!BS11)</f>
        <v>久留米観光コンベンション国際交流協会</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19</v>
      </c>
      <c r="BX39" s="354"/>
      <c r="BY39" s="355" t="str">
        <f>IF('各会計、関係団体の財政状況及び健全化判断比率'!B73="","",'各会計、関係団体の財政状況及び健全化判断比率'!B73)</f>
        <v>久留米広域市町村圏事務組合（広域消防特別会計）</v>
      </c>
      <c r="BZ39" s="355"/>
      <c r="CA39" s="355"/>
      <c r="CB39" s="355"/>
      <c r="CC39" s="355"/>
      <c r="CD39" s="355"/>
      <c r="CE39" s="355"/>
      <c r="CF39" s="355"/>
      <c r="CG39" s="355"/>
      <c r="CH39" s="355"/>
      <c r="CI39" s="355"/>
      <c r="CJ39" s="355"/>
      <c r="CK39" s="355"/>
      <c r="CL39" s="355"/>
      <c r="CM39" s="355"/>
      <c r="CN39" s="163"/>
      <c r="CO39" s="354">
        <f t="shared" si="3"/>
        <v>29</v>
      </c>
      <c r="CP39" s="354"/>
      <c r="CQ39" s="355" t="str">
        <f>IF('各会計、関係団体の財政状況及び健全化判断比率'!BS12="","",'各会計、関係団体の財政状況及び健全化判断比率'!BS12)</f>
        <v>久留米市生きがい健康づくり財団</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20</v>
      </c>
      <c r="BX40" s="354"/>
      <c r="BY40" s="355" t="str">
        <f>IF('各会計、関係団体の財政状況及び健全化判断比率'!B74="","",'各会計、関係団体の財政状況及び健全化判断比率'!B74)</f>
        <v>福岡県自治振興組合（一般会計）</v>
      </c>
      <c r="BZ40" s="355"/>
      <c r="CA40" s="355"/>
      <c r="CB40" s="355"/>
      <c r="CC40" s="355"/>
      <c r="CD40" s="355"/>
      <c r="CE40" s="355"/>
      <c r="CF40" s="355"/>
      <c r="CG40" s="355"/>
      <c r="CH40" s="355"/>
      <c r="CI40" s="355"/>
      <c r="CJ40" s="355"/>
      <c r="CK40" s="355"/>
      <c r="CL40" s="355"/>
      <c r="CM40" s="355"/>
      <c r="CN40" s="163"/>
      <c r="CO40" s="354">
        <f t="shared" si="3"/>
        <v>30</v>
      </c>
      <c r="CP40" s="354"/>
      <c r="CQ40" s="355" t="str">
        <f>IF('各会計、関係団体の財政状況及び健全化判断比率'!BS13="","",'各会計、関係団体の財政状況及び健全化判断比率'!BS13)</f>
        <v>久留米ビジネスプラザ</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21</v>
      </c>
      <c r="BX41" s="354"/>
      <c r="BY41" s="355" t="str">
        <f>IF('各会計、関係団体の財政状況及び健全化判断比率'!B75="","",'各会計、関係団体の財政状況及び健全化判断比率'!B75)</f>
        <v>福岡県自治振興組合（公文書館事業特別会計）</v>
      </c>
      <c r="BZ41" s="355"/>
      <c r="CA41" s="355"/>
      <c r="CB41" s="355"/>
      <c r="CC41" s="355"/>
      <c r="CD41" s="355"/>
      <c r="CE41" s="355"/>
      <c r="CF41" s="355"/>
      <c r="CG41" s="355"/>
      <c r="CH41" s="355"/>
      <c r="CI41" s="355"/>
      <c r="CJ41" s="355"/>
      <c r="CK41" s="355"/>
      <c r="CL41" s="355"/>
      <c r="CM41" s="355"/>
      <c r="CN41" s="163"/>
      <c r="CO41" s="354">
        <f t="shared" si="3"/>
        <v>31</v>
      </c>
      <c r="CP41" s="354"/>
      <c r="CQ41" s="355" t="str">
        <f>IF('各会計、関係団体の財政状況及び健全化判断比率'!BS14="","",'各会計、関係団体の財政状況及び健全化判断比率'!BS14)</f>
        <v>久留米リサーチ・パーク</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22</v>
      </c>
      <c r="BX42" s="354"/>
      <c r="BY42" s="355" t="str">
        <f>IF('各会計、関係団体の財政状況及び健全化判断比率'!B76="","",'各会計、関係団体の財政状況及び健全化判断比率'!B76)</f>
        <v>福岡県後期高齢者医療広域連合（一般会計）</v>
      </c>
      <c r="BZ42" s="355"/>
      <c r="CA42" s="355"/>
      <c r="CB42" s="355"/>
      <c r="CC42" s="355"/>
      <c r="CD42" s="355"/>
      <c r="CE42" s="355"/>
      <c r="CF42" s="355"/>
      <c r="CG42" s="355"/>
      <c r="CH42" s="355"/>
      <c r="CI42" s="355"/>
      <c r="CJ42" s="355"/>
      <c r="CK42" s="355"/>
      <c r="CL42" s="355"/>
      <c r="CM42" s="355"/>
      <c r="CN42" s="163"/>
      <c r="CO42" s="354">
        <f t="shared" si="3"/>
        <v>32</v>
      </c>
      <c r="CP42" s="354"/>
      <c r="CQ42" s="355" t="str">
        <f>IF('各会計、関係団体の財政状況及び健全化判断比率'!BS15="","",'各会計、関係団体の財政状況及び健全化判断比率'!BS15)</f>
        <v>ハイマート久留米</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23</v>
      </c>
      <c r="BX43" s="354"/>
      <c r="BY43" s="355" t="str">
        <f>IF('各会計、関係団体の財政状況及び健全化判断比率'!B77="","",'各会計、関係団体の財政状況及び健全化判断比率'!B77)</f>
        <v>福岡県後期高齢者医療広域連合（後期高齢者医療特別会計）</v>
      </c>
      <c r="BZ43" s="355"/>
      <c r="CA43" s="355"/>
      <c r="CB43" s="355"/>
      <c r="CC43" s="355"/>
      <c r="CD43" s="355"/>
      <c r="CE43" s="355"/>
      <c r="CF43" s="355"/>
      <c r="CG43" s="355"/>
      <c r="CH43" s="355"/>
      <c r="CI43" s="355"/>
      <c r="CJ43" s="355"/>
      <c r="CK43" s="355"/>
      <c r="CL43" s="355"/>
      <c r="CM43" s="355"/>
      <c r="CN43" s="163"/>
      <c r="CO43" s="354">
        <f t="shared" si="3"/>
        <v>33</v>
      </c>
      <c r="CP43" s="354"/>
      <c r="CQ43" s="355" t="str">
        <f>IF('各会計、関係団体の財政状況及び健全化判断比率'!BS16="","",'各会計、関係団体の財政状況及び健全化判断比率'!BS16)</f>
        <v>久留米市土地開発公社</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rdKuvrIi6i8kbgTJF95Rj/2rBPAczZblSOpOCbGjoYn7lEyur631/D2IDlkUF4PA+Fmem3EuqEXkHJ3ZdrJK+w==" saltValue="xVbQ/Bx79m9dSkZLmSl+m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40" zoomScaleNormal="4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15">
      <c r="A34" s="22"/>
      <c r="B34" s="31"/>
      <c r="C34" s="1137" t="s">
        <v>538</v>
      </c>
      <c r="D34" s="1137"/>
      <c r="E34" s="1138"/>
      <c r="F34" s="32">
        <v>8.58</v>
      </c>
      <c r="G34" s="33">
        <v>6.83</v>
      </c>
      <c r="H34" s="33">
        <v>7.38</v>
      </c>
      <c r="I34" s="33">
        <v>7.18</v>
      </c>
      <c r="J34" s="34">
        <v>7.96</v>
      </c>
      <c r="K34" s="22"/>
      <c r="L34" s="22"/>
      <c r="M34" s="22"/>
      <c r="N34" s="22"/>
      <c r="O34" s="22"/>
      <c r="P34" s="22"/>
    </row>
    <row r="35" spans="1:16" ht="39" customHeight="1" x14ac:dyDescent="0.15">
      <c r="A35" s="22"/>
      <c r="B35" s="35"/>
      <c r="C35" s="1133" t="s">
        <v>539</v>
      </c>
      <c r="D35" s="1133"/>
      <c r="E35" s="1134"/>
      <c r="F35" s="36">
        <v>7.27</v>
      </c>
      <c r="G35" s="37">
        <v>3.88</v>
      </c>
      <c r="H35" s="37">
        <v>6.61</v>
      </c>
      <c r="I35" s="37">
        <v>4.5</v>
      </c>
      <c r="J35" s="38">
        <v>3.58</v>
      </c>
      <c r="K35" s="22"/>
      <c r="L35" s="22"/>
      <c r="M35" s="22"/>
      <c r="N35" s="22"/>
      <c r="O35" s="22"/>
      <c r="P35" s="22"/>
    </row>
    <row r="36" spans="1:16" ht="39" customHeight="1" x14ac:dyDescent="0.15">
      <c r="A36" s="22"/>
      <c r="B36" s="35"/>
      <c r="C36" s="1133" t="s">
        <v>540</v>
      </c>
      <c r="D36" s="1133"/>
      <c r="E36" s="1134"/>
      <c r="F36" s="36">
        <v>1.1200000000000001</v>
      </c>
      <c r="G36" s="37">
        <v>1.05</v>
      </c>
      <c r="H36" s="37">
        <v>1.2</v>
      </c>
      <c r="I36" s="37">
        <v>1.05</v>
      </c>
      <c r="J36" s="38">
        <v>1.34</v>
      </c>
      <c r="K36" s="22"/>
      <c r="L36" s="22"/>
      <c r="M36" s="22"/>
      <c r="N36" s="22"/>
      <c r="O36" s="22"/>
      <c r="P36" s="22"/>
    </row>
    <row r="37" spans="1:16" ht="39" customHeight="1" x14ac:dyDescent="0.15">
      <c r="A37" s="22"/>
      <c r="B37" s="35"/>
      <c r="C37" s="1133" t="s">
        <v>541</v>
      </c>
      <c r="D37" s="1133"/>
      <c r="E37" s="1134"/>
      <c r="F37" s="36">
        <v>0.85</v>
      </c>
      <c r="G37" s="37">
        <v>0.88</v>
      </c>
      <c r="H37" s="37">
        <v>0.97</v>
      </c>
      <c r="I37" s="37">
        <v>0.73</v>
      </c>
      <c r="J37" s="38">
        <v>0.83</v>
      </c>
      <c r="K37" s="22"/>
      <c r="L37" s="22"/>
      <c r="M37" s="22"/>
      <c r="N37" s="22"/>
      <c r="O37" s="22"/>
      <c r="P37" s="22"/>
    </row>
    <row r="38" spans="1:16" ht="39" customHeight="1" x14ac:dyDescent="0.15">
      <c r="A38" s="22"/>
      <c r="B38" s="35"/>
      <c r="C38" s="1133" t="s">
        <v>542</v>
      </c>
      <c r="D38" s="1133"/>
      <c r="E38" s="1134"/>
      <c r="F38" s="36">
        <v>1.98</v>
      </c>
      <c r="G38" s="37">
        <v>1.88</v>
      </c>
      <c r="H38" s="37">
        <v>1.76</v>
      </c>
      <c r="I38" s="37">
        <v>1.42</v>
      </c>
      <c r="J38" s="38">
        <v>0.52</v>
      </c>
      <c r="K38" s="22"/>
      <c r="L38" s="22"/>
      <c r="M38" s="22"/>
      <c r="N38" s="22"/>
      <c r="O38" s="22"/>
      <c r="P38" s="22"/>
    </row>
    <row r="39" spans="1:16" ht="39" customHeight="1" x14ac:dyDescent="0.15">
      <c r="A39" s="22"/>
      <c r="B39" s="35"/>
      <c r="C39" s="1133" t="s">
        <v>543</v>
      </c>
      <c r="D39" s="1133"/>
      <c r="E39" s="1134"/>
      <c r="F39" s="36">
        <v>0.13</v>
      </c>
      <c r="G39" s="37">
        <v>0.13</v>
      </c>
      <c r="H39" s="37">
        <v>0.15</v>
      </c>
      <c r="I39" s="37">
        <v>0.2</v>
      </c>
      <c r="J39" s="38">
        <v>0.23</v>
      </c>
      <c r="K39" s="22"/>
      <c r="L39" s="22"/>
      <c r="M39" s="22"/>
      <c r="N39" s="22"/>
      <c r="O39" s="22"/>
      <c r="P39" s="22"/>
    </row>
    <row r="40" spans="1:16" ht="39" customHeight="1" x14ac:dyDescent="0.15">
      <c r="A40" s="22"/>
      <c r="B40" s="35"/>
      <c r="C40" s="1133" t="s">
        <v>544</v>
      </c>
      <c r="D40" s="1133"/>
      <c r="E40" s="1134"/>
      <c r="F40" s="36">
        <v>0.72</v>
      </c>
      <c r="G40" s="37">
        <v>0.41</v>
      </c>
      <c r="H40" s="37">
        <v>0.51</v>
      </c>
      <c r="I40" s="37">
        <v>0.18</v>
      </c>
      <c r="J40" s="38">
        <v>0.19</v>
      </c>
      <c r="K40" s="22"/>
      <c r="L40" s="22"/>
      <c r="M40" s="22"/>
      <c r="N40" s="22"/>
      <c r="O40" s="22"/>
      <c r="P40" s="22"/>
    </row>
    <row r="41" spans="1:16" ht="39" customHeight="1" x14ac:dyDescent="0.15">
      <c r="A41" s="22"/>
      <c r="B41" s="35"/>
      <c r="C41" s="1133" t="s">
        <v>545</v>
      </c>
      <c r="D41" s="1133"/>
      <c r="E41" s="1134"/>
      <c r="F41" s="36">
        <v>0.23</v>
      </c>
      <c r="G41" s="37">
        <v>0.24</v>
      </c>
      <c r="H41" s="37">
        <v>0.22</v>
      </c>
      <c r="I41" s="37">
        <v>0.17</v>
      </c>
      <c r="J41" s="38">
        <v>0.08</v>
      </c>
      <c r="K41" s="22"/>
      <c r="L41" s="22"/>
      <c r="M41" s="22"/>
      <c r="N41" s="22"/>
      <c r="O41" s="22"/>
      <c r="P41" s="22"/>
    </row>
    <row r="42" spans="1:16" ht="39" customHeight="1" x14ac:dyDescent="0.15">
      <c r="A42" s="22"/>
      <c r="B42" s="39"/>
      <c r="C42" s="1133" t="s">
        <v>546</v>
      </c>
      <c r="D42" s="1133"/>
      <c r="E42" s="1134"/>
      <c r="F42" s="36" t="s">
        <v>493</v>
      </c>
      <c r="G42" s="37" t="s">
        <v>493</v>
      </c>
      <c r="H42" s="37" t="s">
        <v>493</v>
      </c>
      <c r="I42" s="37" t="s">
        <v>493</v>
      </c>
      <c r="J42" s="38" t="s">
        <v>493</v>
      </c>
      <c r="K42" s="22"/>
      <c r="L42" s="22"/>
      <c r="M42" s="22"/>
      <c r="N42" s="22"/>
      <c r="O42" s="22"/>
      <c r="P42" s="22"/>
    </row>
    <row r="43" spans="1:16" ht="39" customHeight="1" thickBot="1" x14ac:dyDescent="0.2">
      <c r="A43" s="22"/>
      <c r="B43" s="40"/>
      <c r="C43" s="1135" t="s">
        <v>547</v>
      </c>
      <c r="D43" s="1135"/>
      <c r="E43" s="1136"/>
      <c r="F43" s="41">
        <v>0.12</v>
      </c>
      <c r="G43" s="42">
        <v>0.1</v>
      </c>
      <c r="H43" s="42">
        <v>0.06</v>
      </c>
      <c r="I43" s="42">
        <v>0.06</v>
      </c>
      <c r="J43" s="43">
        <v>0.05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h6AdQ6zZZ+bHzu0ejAQNQ9Rgcb20VhMnxvW3cQa2SjmLXoe0JgqzuRsPIzW+WXvjDote5+Mo2MfvUYTmId4VQ==" saltValue="7M3DqFje79iHfn08ca+F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60" zoomScaleNormal="6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532</v>
      </c>
      <c r="L44" s="54" t="s">
        <v>533</v>
      </c>
      <c r="M44" s="54" t="s">
        <v>534</v>
      </c>
      <c r="N44" s="54" t="s">
        <v>535</v>
      </c>
      <c r="O44" s="55" t="s">
        <v>536</v>
      </c>
      <c r="P44" s="46"/>
      <c r="Q44" s="46"/>
      <c r="R44" s="46"/>
      <c r="S44" s="46"/>
      <c r="T44" s="46"/>
      <c r="U44" s="46"/>
    </row>
    <row r="45" spans="1:21" ht="30.75" customHeight="1" x14ac:dyDescent="0.15">
      <c r="A45" s="46"/>
      <c r="B45" s="1162" t="s">
        <v>9</v>
      </c>
      <c r="C45" s="1163"/>
      <c r="D45" s="56"/>
      <c r="E45" s="1168" t="s">
        <v>10</v>
      </c>
      <c r="F45" s="1168"/>
      <c r="G45" s="1168"/>
      <c r="H45" s="1168"/>
      <c r="I45" s="1168"/>
      <c r="J45" s="1169"/>
      <c r="K45" s="57">
        <v>13244</v>
      </c>
      <c r="L45" s="58">
        <v>13386</v>
      </c>
      <c r="M45" s="58">
        <v>13484</v>
      </c>
      <c r="N45" s="58">
        <v>13058</v>
      </c>
      <c r="O45" s="59">
        <v>12722</v>
      </c>
      <c r="P45" s="46"/>
      <c r="Q45" s="46"/>
      <c r="R45" s="46"/>
      <c r="S45" s="46"/>
      <c r="T45" s="46"/>
      <c r="U45" s="46"/>
    </row>
    <row r="46" spans="1:21" ht="30.75" customHeight="1" x14ac:dyDescent="0.15">
      <c r="A46" s="46"/>
      <c r="B46" s="1164"/>
      <c r="C46" s="1165"/>
      <c r="D46" s="60"/>
      <c r="E46" s="1141" t="s">
        <v>11</v>
      </c>
      <c r="F46" s="1141"/>
      <c r="G46" s="1141"/>
      <c r="H46" s="1141"/>
      <c r="I46" s="1141"/>
      <c r="J46" s="1142"/>
      <c r="K46" s="61" t="s">
        <v>493</v>
      </c>
      <c r="L46" s="62" t="s">
        <v>493</v>
      </c>
      <c r="M46" s="62" t="s">
        <v>493</v>
      </c>
      <c r="N46" s="62" t="s">
        <v>493</v>
      </c>
      <c r="O46" s="63" t="s">
        <v>493</v>
      </c>
      <c r="P46" s="46"/>
      <c r="Q46" s="46"/>
      <c r="R46" s="46"/>
      <c r="S46" s="46"/>
      <c r="T46" s="46"/>
      <c r="U46" s="46"/>
    </row>
    <row r="47" spans="1:21" ht="30.75" customHeight="1" x14ac:dyDescent="0.15">
      <c r="A47" s="46"/>
      <c r="B47" s="1164"/>
      <c r="C47" s="1165"/>
      <c r="D47" s="60"/>
      <c r="E47" s="1141" t="s">
        <v>12</v>
      </c>
      <c r="F47" s="1141"/>
      <c r="G47" s="1141"/>
      <c r="H47" s="1141"/>
      <c r="I47" s="1141"/>
      <c r="J47" s="1142"/>
      <c r="K47" s="61">
        <v>67</v>
      </c>
      <c r="L47" s="62">
        <v>67</v>
      </c>
      <c r="M47" s="62">
        <v>67</v>
      </c>
      <c r="N47" s="62">
        <v>67</v>
      </c>
      <c r="O47" s="63">
        <v>67</v>
      </c>
      <c r="P47" s="46"/>
      <c r="Q47" s="46"/>
      <c r="R47" s="46"/>
      <c r="S47" s="46"/>
      <c r="T47" s="46"/>
      <c r="U47" s="46"/>
    </row>
    <row r="48" spans="1:21" ht="30.75" customHeight="1" x14ac:dyDescent="0.15">
      <c r="A48" s="46"/>
      <c r="B48" s="1164"/>
      <c r="C48" s="1165"/>
      <c r="D48" s="60"/>
      <c r="E48" s="1141" t="s">
        <v>13</v>
      </c>
      <c r="F48" s="1141"/>
      <c r="G48" s="1141"/>
      <c r="H48" s="1141"/>
      <c r="I48" s="1141"/>
      <c r="J48" s="1142"/>
      <c r="K48" s="61">
        <v>1651</v>
      </c>
      <c r="L48" s="62">
        <v>1618</v>
      </c>
      <c r="M48" s="62">
        <v>1677</v>
      </c>
      <c r="N48" s="62">
        <v>1733</v>
      </c>
      <c r="O48" s="63">
        <v>1725</v>
      </c>
      <c r="P48" s="46"/>
      <c r="Q48" s="46"/>
      <c r="R48" s="46"/>
      <c r="S48" s="46"/>
      <c r="T48" s="46"/>
      <c r="U48" s="46"/>
    </row>
    <row r="49" spans="1:21" ht="30.75" customHeight="1" x14ac:dyDescent="0.15">
      <c r="A49" s="46"/>
      <c r="B49" s="1164"/>
      <c r="C49" s="1165"/>
      <c r="D49" s="60"/>
      <c r="E49" s="1141" t="s">
        <v>14</v>
      </c>
      <c r="F49" s="1141"/>
      <c r="G49" s="1141"/>
      <c r="H49" s="1141"/>
      <c r="I49" s="1141"/>
      <c r="J49" s="1142"/>
      <c r="K49" s="61">
        <v>377</v>
      </c>
      <c r="L49" s="62">
        <v>388</v>
      </c>
      <c r="M49" s="62">
        <v>447</v>
      </c>
      <c r="N49" s="62">
        <v>403</v>
      </c>
      <c r="O49" s="63">
        <v>396</v>
      </c>
      <c r="P49" s="46"/>
      <c r="Q49" s="46"/>
      <c r="R49" s="46"/>
      <c r="S49" s="46"/>
      <c r="T49" s="46"/>
      <c r="U49" s="46"/>
    </row>
    <row r="50" spans="1:21" ht="30.75" customHeight="1" x14ac:dyDescent="0.15">
      <c r="A50" s="46"/>
      <c r="B50" s="1164"/>
      <c r="C50" s="1165"/>
      <c r="D50" s="60"/>
      <c r="E50" s="1141" t="s">
        <v>15</v>
      </c>
      <c r="F50" s="1141"/>
      <c r="G50" s="1141"/>
      <c r="H50" s="1141"/>
      <c r="I50" s="1141"/>
      <c r="J50" s="1142"/>
      <c r="K50" s="61">
        <v>46</v>
      </c>
      <c r="L50" s="62">
        <v>44</v>
      </c>
      <c r="M50" s="62">
        <v>37</v>
      </c>
      <c r="N50" s="62">
        <v>37</v>
      </c>
      <c r="O50" s="63">
        <v>7</v>
      </c>
      <c r="P50" s="46"/>
      <c r="Q50" s="46"/>
      <c r="R50" s="46"/>
      <c r="S50" s="46"/>
      <c r="T50" s="46"/>
      <c r="U50" s="46"/>
    </row>
    <row r="51" spans="1:21" ht="30.75" customHeight="1" x14ac:dyDescent="0.15">
      <c r="A51" s="46"/>
      <c r="B51" s="1166"/>
      <c r="C51" s="1167"/>
      <c r="D51" s="64"/>
      <c r="E51" s="1141" t="s">
        <v>16</v>
      </c>
      <c r="F51" s="1141"/>
      <c r="G51" s="1141"/>
      <c r="H51" s="1141"/>
      <c r="I51" s="1141"/>
      <c r="J51" s="1142"/>
      <c r="K51" s="61" t="s">
        <v>493</v>
      </c>
      <c r="L51" s="62" t="s">
        <v>493</v>
      </c>
      <c r="M51" s="62" t="s">
        <v>493</v>
      </c>
      <c r="N51" s="62" t="s">
        <v>493</v>
      </c>
      <c r="O51" s="63" t="s">
        <v>493</v>
      </c>
      <c r="P51" s="46"/>
      <c r="Q51" s="46"/>
      <c r="R51" s="46"/>
      <c r="S51" s="46"/>
      <c r="T51" s="46"/>
      <c r="U51" s="46"/>
    </row>
    <row r="52" spans="1:21" ht="30.75" customHeight="1" x14ac:dyDescent="0.15">
      <c r="A52" s="46"/>
      <c r="B52" s="1139" t="s">
        <v>17</v>
      </c>
      <c r="C52" s="1140"/>
      <c r="D52" s="64"/>
      <c r="E52" s="1141" t="s">
        <v>18</v>
      </c>
      <c r="F52" s="1141"/>
      <c r="G52" s="1141"/>
      <c r="H52" s="1141"/>
      <c r="I52" s="1141"/>
      <c r="J52" s="1142"/>
      <c r="K52" s="61">
        <v>13157</v>
      </c>
      <c r="L52" s="62">
        <v>13542</v>
      </c>
      <c r="M52" s="62">
        <v>13393</v>
      </c>
      <c r="N52" s="62">
        <v>12971</v>
      </c>
      <c r="O52" s="63">
        <v>12759</v>
      </c>
      <c r="P52" s="46"/>
      <c r="Q52" s="46"/>
      <c r="R52" s="46"/>
      <c r="S52" s="46"/>
      <c r="T52" s="46"/>
      <c r="U52" s="46"/>
    </row>
    <row r="53" spans="1:21" ht="30.75" customHeight="1" thickBot="1" x14ac:dyDescent="0.2">
      <c r="A53" s="46"/>
      <c r="B53" s="1143" t="s">
        <v>19</v>
      </c>
      <c r="C53" s="1144"/>
      <c r="D53" s="65"/>
      <c r="E53" s="1145" t="s">
        <v>20</v>
      </c>
      <c r="F53" s="1145"/>
      <c r="G53" s="1145"/>
      <c r="H53" s="1145"/>
      <c r="I53" s="1145"/>
      <c r="J53" s="1146"/>
      <c r="K53" s="66">
        <v>2228</v>
      </c>
      <c r="L53" s="67">
        <v>1961</v>
      </c>
      <c r="M53" s="67">
        <v>2319</v>
      </c>
      <c r="N53" s="67">
        <v>2327</v>
      </c>
      <c r="O53" s="68">
        <v>2158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15">
      <c r="B58" s="1147" t="s">
        <v>24</v>
      </c>
      <c r="C58" s="1148"/>
      <c r="D58" s="1153" t="s">
        <v>25</v>
      </c>
      <c r="E58" s="1154"/>
      <c r="F58" s="1154"/>
      <c r="G58" s="1154"/>
      <c r="H58" s="1154"/>
      <c r="I58" s="1154"/>
      <c r="J58" s="1155"/>
      <c r="K58" s="81" t="s">
        <v>567</v>
      </c>
      <c r="L58" s="82" t="s">
        <v>567</v>
      </c>
      <c r="M58" s="82" t="s">
        <v>567</v>
      </c>
      <c r="N58" s="82" t="s">
        <v>567</v>
      </c>
      <c r="O58" s="83" t="s">
        <v>567</v>
      </c>
    </row>
    <row r="59" spans="1:21" ht="31.5" customHeight="1" x14ac:dyDescent="0.15">
      <c r="B59" s="1149"/>
      <c r="C59" s="1150"/>
      <c r="D59" s="1156" t="s">
        <v>26</v>
      </c>
      <c r="E59" s="1157"/>
      <c r="F59" s="1157"/>
      <c r="G59" s="1157"/>
      <c r="H59" s="1157"/>
      <c r="I59" s="1157"/>
      <c r="J59" s="1158"/>
      <c r="K59" s="84">
        <v>1661</v>
      </c>
      <c r="L59" s="85">
        <v>3291</v>
      </c>
      <c r="M59" s="85">
        <v>3296</v>
      </c>
      <c r="N59" s="85">
        <v>3300</v>
      </c>
      <c r="O59" s="86">
        <v>3765</v>
      </c>
    </row>
    <row r="60" spans="1:21" ht="31.5" customHeight="1" thickBot="1" x14ac:dyDescent="0.2">
      <c r="B60" s="1151"/>
      <c r="C60" s="1152"/>
      <c r="D60" s="1159" t="s">
        <v>27</v>
      </c>
      <c r="E60" s="1160"/>
      <c r="F60" s="1160"/>
      <c r="G60" s="1160"/>
      <c r="H60" s="1160"/>
      <c r="I60" s="1160"/>
      <c r="J60" s="1161"/>
      <c r="K60" s="87">
        <v>767</v>
      </c>
      <c r="L60" s="88">
        <v>833</v>
      </c>
      <c r="M60" s="88">
        <v>900</v>
      </c>
      <c r="N60" s="88">
        <v>967</v>
      </c>
      <c r="O60" s="89">
        <v>1033</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Bdqnnz2OFR5rBMkhiWnHc5l4m+olOxcTamhfXGgVtDPjr6O5T9URjnpHhOBp/YuQXXod6p2vDlw0XP5dWidoZQ==" saltValue="Nyc74aftjiKT8Lk6akG9o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0" zoomScaleNormal="5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532</v>
      </c>
      <c r="J40" s="101" t="s">
        <v>533</v>
      </c>
      <c r="K40" s="101" t="s">
        <v>534</v>
      </c>
      <c r="L40" s="101" t="s">
        <v>535</v>
      </c>
      <c r="M40" s="102" t="s">
        <v>536</v>
      </c>
    </row>
    <row r="41" spans="2:13" ht="27.75" customHeight="1" x14ac:dyDescent="0.15">
      <c r="B41" s="1182" t="s">
        <v>30</v>
      </c>
      <c r="C41" s="1183"/>
      <c r="D41" s="103"/>
      <c r="E41" s="1184" t="s">
        <v>31</v>
      </c>
      <c r="F41" s="1184"/>
      <c r="G41" s="1184"/>
      <c r="H41" s="1185"/>
      <c r="I41" s="330">
        <v>141907</v>
      </c>
      <c r="J41" s="331">
        <v>137909</v>
      </c>
      <c r="K41" s="331">
        <v>131824</v>
      </c>
      <c r="L41" s="331">
        <v>127765</v>
      </c>
      <c r="M41" s="332">
        <v>121987</v>
      </c>
    </row>
    <row r="42" spans="2:13" ht="27.75" customHeight="1" x14ac:dyDescent="0.15">
      <c r="B42" s="1172"/>
      <c r="C42" s="1173"/>
      <c r="D42" s="104"/>
      <c r="E42" s="1176" t="s">
        <v>32</v>
      </c>
      <c r="F42" s="1176"/>
      <c r="G42" s="1176"/>
      <c r="H42" s="1177"/>
      <c r="I42" s="333">
        <v>1744</v>
      </c>
      <c r="J42" s="334">
        <v>1512</v>
      </c>
      <c r="K42" s="334">
        <v>1512</v>
      </c>
      <c r="L42" s="334">
        <v>1454</v>
      </c>
      <c r="M42" s="335">
        <v>399</v>
      </c>
    </row>
    <row r="43" spans="2:13" ht="27.75" customHeight="1" x14ac:dyDescent="0.15">
      <c r="B43" s="1172"/>
      <c r="C43" s="1173"/>
      <c r="D43" s="104"/>
      <c r="E43" s="1176" t="s">
        <v>33</v>
      </c>
      <c r="F43" s="1176"/>
      <c r="G43" s="1176"/>
      <c r="H43" s="1177"/>
      <c r="I43" s="333">
        <v>25261</v>
      </c>
      <c r="J43" s="334">
        <v>25240</v>
      </c>
      <c r="K43" s="334">
        <v>25078</v>
      </c>
      <c r="L43" s="334">
        <v>25976</v>
      </c>
      <c r="M43" s="335">
        <v>27031</v>
      </c>
    </row>
    <row r="44" spans="2:13" ht="27.75" customHeight="1" x14ac:dyDescent="0.15">
      <c r="B44" s="1172"/>
      <c r="C44" s="1173"/>
      <c r="D44" s="104"/>
      <c r="E44" s="1176" t="s">
        <v>34</v>
      </c>
      <c r="F44" s="1176"/>
      <c r="G44" s="1176"/>
      <c r="H44" s="1177"/>
      <c r="I44" s="333">
        <v>2207</v>
      </c>
      <c r="J44" s="334">
        <v>1950</v>
      </c>
      <c r="K44" s="334">
        <v>1732</v>
      </c>
      <c r="L44" s="334">
        <v>1317</v>
      </c>
      <c r="M44" s="335">
        <v>1129</v>
      </c>
    </row>
    <row r="45" spans="2:13" ht="27.75" customHeight="1" x14ac:dyDescent="0.15">
      <c r="B45" s="1172"/>
      <c r="C45" s="1173"/>
      <c r="D45" s="104"/>
      <c r="E45" s="1176" t="s">
        <v>35</v>
      </c>
      <c r="F45" s="1176"/>
      <c r="G45" s="1176"/>
      <c r="H45" s="1177"/>
      <c r="I45" s="333">
        <v>14523</v>
      </c>
      <c r="J45" s="334">
        <v>14379</v>
      </c>
      <c r="K45" s="334">
        <v>14092</v>
      </c>
      <c r="L45" s="334">
        <v>14331</v>
      </c>
      <c r="M45" s="335">
        <v>14429</v>
      </c>
    </row>
    <row r="46" spans="2:13" ht="27.75" customHeight="1" x14ac:dyDescent="0.15">
      <c r="B46" s="1172"/>
      <c r="C46" s="1173"/>
      <c r="D46" s="105"/>
      <c r="E46" s="1176" t="s">
        <v>36</v>
      </c>
      <c r="F46" s="1176"/>
      <c r="G46" s="1176"/>
      <c r="H46" s="1177"/>
      <c r="I46" s="333">
        <v>170</v>
      </c>
      <c r="J46" s="334">
        <v>152</v>
      </c>
      <c r="K46" s="334">
        <v>148</v>
      </c>
      <c r="L46" s="334">
        <v>152</v>
      </c>
      <c r="M46" s="335">
        <v>129</v>
      </c>
    </row>
    <row r="47" spans="2:13" ht="27.75" customHeight="1" x14ac:dyDescent="0.15">
      <c r="B47" s="1172"/>
      <c r="C47" s="1173"/>
      <c r="D47" s="106"/>
      <c r="E47" s="1186" t="s">
        <v>37</v>
      </c>
      <c r="F47" s="1187"/>
      <c r="G47" s="1187"/>
      <c r="H47" s="1188"/>
      <c r="I47" s="333" t="s">
        <v>493</v>
      </c>
      <c r="J47" s="334" t="s">
        <v>493</v>
      </c>
      <c r="K47" s="334" t="s">
        <v>493</v>
      </c>
      <c r="L47" s="334" t="s">
        <v>493</v>
      </c>
      <c r="M47" s="335" t="s">
        <v>493</v>
      </c>
    </row>
    <row r="48" spans="2:13" ht="27.75" customHeight="1" x14ac:dyDescent="0.15">
      <c r="B48" s="1172"/>
      <c r="C48" s="1173"/>
      <c r="D48" s="104"/>
      <c r="E48" s="1176" t="s">
        <v>38</v>
      </c>
      <c r="F48" s="1176"/>
      <c r="G48" s="1176"/>
      <c r="H48" s="1177"/>
      <c r="I48" s="333" t="s">
        <v>493</v>
      </c>
      <c r="J48" s="334" t="s">
        <v>493</v>
      </c>
      <c r="K48" s="334" t="s">
        <v>493</v>
      </c>
      <c r="L48" s="334" t="s">
        <v>493</v>
      </c>
      <c r="M48" s="335" t="s">
        <v>493</v>
      </c>
    </row>
    <row r="49" spans="2:13" ht="27.75" customHeight="1" x14ac:dyDescent="0.15">
      <c r="B49" s="1174"/>
      <c r="C49" s="1175"/>
      <c r="D49" s="104"/>
      <c r="E49" s="1176" t="s">
        <v>39</v>
      </c>
      <c r="F49" s="1176"/>
      <c r="G49" s="1176"/>
      <c r="H49" s="1177"/>
      <c r="I49" s="333" t="s">
        <v>493</v>
      </c>
      <c r="J49" s="334" t="s">
        <v>493</v>
      </c>
      <c r="K49" s="334" t="s">
        <v>493</v>
      </c>
      <c r="L49" s="334" t="s">
        <v>493</v>
      </c>
      <c r="M49" s="335" t="s">
        <v>493</v>
      </c>
    </row>
    <row r="50" spans="2:13" ht="27.75" customHeight="1" x14ac:dyDescent="0.15">
      <c r="B50" s="1170" t="s">
        <v>40</v>
      </c>
      <c r="C50" s="1171"/>
      <c r="D50" s="107"/>
      <c r="E50" s="1176" t="s">
        <v>41</v>
      </c>
      <c r="F50" s="1176"/>
      <c r="G50" s="1176"/>
      <c r="H50" s="1177"/>
      <c r="I50" s="333">
        <v>18820</v>
      </c>
      <c r="J50" s="334">
        <v>21856</v>
      </c>
      <c r="K50" s="334">
        <v>23051</v>
      </c>
      <c r="L50" s="334">
        <v>21863</v>
      </c>
      <c r="M50" s="335">
        <v>22026</v>
      </c>
    </row>
    <row r="51" spans="2:13" ht="27.75" customHeight="1" x14ac:dyDescent="0.15">
      <c r="B51" s="1172"/>
      <c r="C51" s="1173"/>
      <c r="D51" s="104"/>
      <c r="E51" s="1176" t="s">
        <v>42</v>
      </c>
      <c r="F51" s="1176"/>
      <c r="G51" s="1176"/>
      <c r="H51" s="1177"/>
      <c r="I51" s="333">
        <v>27753</v>
      </c>
      <c r="J51" s="334">
        <v>27541</v>
      </c>
      <c r="K51" s="334">
        <v>28974</v>
      </c>
      <c r="L51" s="334">
        <v>30869</v>
      </c>
      <c r="M51" s="335">
        <v>32469</v>
      </c>
    </row>
    <row r="52" spans="2:13" ht="27.75" customHeight="1" x14ac:dyDescent="0.15">
      <c r="B52" s="1174"/>
      <c r="C52" s="1175"/>
      <c r="D52" s="104"/>
      <c r="E52" s="1176" t="s">
        <v>43</v>
      </c>
      <c r="F52" s="1176"/>
      <c r="G52" s="1176"/>
      <c r="H52" s="1177"/>
      <c r="I52" s="333">
        <v>124981</v>
      </c>
      <c r="J52" s="334">
        <v>122721</v>
      </c>
      <c r="K52" s="334">
        <v>119138</v>
      </c>
      <c r="L52" s="334">
        <v>115852</v>
      </c>
      <c r="M52" s="335">
        <v>110643</v>
      </c>
    </row>
    <row r="53" spans="2:13" ht="27.75" customHeight="1" thickBot="1" x14ac:dyDescent="0.2">
      <c r="B53" s="1178" t="s">
        <v>19</v>
      </c>
      <c r="C53" s="1179"/>
      <c r="D53" s="108"/>
      <c r="E53" s="1180" t="s">
        <v>44</v>
      </c>
      <c r="F53" s="1180"/>
      <c r="G53" s="1180"/>
      <c r="H53" s="1181"/>
      <c r="I53" s="336">
        <v>14259</v>
      </c>
      <c r="J53" s="337">
        <v>9026</v>
      </c>
      <c r="K53" s="337">
        <v>3223</v>
      </c>
      <c r="L53" s="337">
        <v>2411</v>
      </c>
      <c r="M53" s="338">
        <v>-33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AuWBv46cObmEHjFWGGWde1aQpDwYrIBjXFQMQ7N176qs87JPHGj8h2eZD0sKyrz7mnGEAVPVn7KBBPLxX5rCeA==" saltValue="HAHaeUQ7QFEeqIoNGH8Eu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534</v>
      </c>
      <c r="G54" s="117" t="s">
        <v>535</v>
      </c>
      <c r="H54" s="118" t="s">
        <v>536</v>
      </c>
    </row>
    <row r="55" spans="2:8" ht="52.5" customHeight="1" x14ac:dyDescent="0.15">
      <c r="B55" s="119"/>
      <c r="C55" s="1197" t="s">
        <v>46</v>
      </c>
      <c r="D55" s="1197"/>
      <c r="E55" s="1198"/>
      <c r="F55" s="339">
        <v>7460</v>
      </c>
      <c r="G55" s="339">
        <v>6468</v>
      </c>
      <c r="H55" s="340">
        <v>6469</v>
      </c>
    </row>
    <row r="56" spans="2:8" ht="52.5" customHeight="1" x14ac:dyDescent="0.15">
      <c r="B56" s="120"/>
      <c r="C56" s="1199" t="s">
        <v>47</v>
      </c>
      <c r="D56" s="1199"/>
      <c r="E56" s="1200"/>
      <c r="F56" s="341">
        <v>3296</v>
      </c>
      <c r="G56" s="341">
        <v>3300</v>
      </c>
      <c r="H56" s="342">
        <v>3765</v>
      </c>
    </row>
    <row r="57" spans="2:8" ht="53.25" customHeight="1" x14ac:dyDescent="0.15">
      <c r="B57" s="120"/>
      <c r="C57" s="1201" t="s">
        <v>48</v>
      </c>
      <c r="D57" s="1201"/>
      <c r="E57" s="1202"/>
      <c r="F57" s="343">
        <v>9993</v>
      </c>
      <c r="G57" s="343">
        <v>9697</v>
      </c>
      <c r="H57" s="344">
        <v>9296</v>
      </c>
    </row>
    <row r="58" spans="2:8" ht="45.75" customHeight="1" x14ac:dyDescent="0.15">
      <c r="B58" s="121"/>
      <c r="C58" s="1189" t="s">
        <v>568</v>
      </c>
      <c r="D58" s="1190"/>
      <c r="E58" s="1191"/>
      <c r="F58" s="345">
        <v>4196</v>
      </c>
      <c r="G58" s="345">
        <v>3950</v>
      </c>
      <c r="H58" s="346">
        <v>3642</v>
      </c>
    </row>
    <row r="59" spans="2:8" ht="45.75" customHeight="1" x14ac:dyDescent="0.15">
      <c r="B59" s="121"/>
      <c r="C59" s="1189" t="s">
        <v>569</v>
      </c>
      <c r="D59" s="1190"/>
      <c r="E59" s="1191"/>
      <c r="F59" s="345">
        <v>2359</v>
      </c>
      <c r="G59" s="345">
        <v>2359</v>
      </c>
      <c r="H59" s="346">
        <v>2360</v>
      </c>
    </row>
    <row r="60" spans="2:8" ht="45.75" customHeight="1" x14ac:dyDescent="0.15">
      <c r="B60" s="121"/>
      <c r="C60" s="1189" t="s">
        <v>570</v>
      </c>
      <c r="D60" s="1190"/>
      <c r="E60" s="1191"/>
      <c r="F60" s="345">
        <v>887</v>
      </c>
      <c r="G60" s="345">
        <v>937</v>
      </c>
      <c r="H60" s="346">
        <v>987</v>
      </c>
    </row>
    <row r="61" spans="2:8" ht="45.75" customHeight="1" x14ac:dyDescent="0.15">
      <c r="B61" s="121"/>
      <c r="C61" s="1189" t="s">
        <v>571</v>
      </c>
      <c r="D61" s="1190"/>
      <c r="E61" s="1191"/>
      <c r="F61" s="345">
        <v>667</v>
      </c>
      <c r="G61" s="345">
        <v>667</v>
      </c>
      <c r="H61" s="346">
        <v>667</v>
      </c>
    </row>
    <row r="62" spans="2:8" ht="45.75" customHeight="1" thickBot="1" x14ac:dyDescent="0.2">
      <c r="B62" s="122"/>
      <c r="C62" s="1192" t="s">
        <v>572</v>
      </c>
      <c r="D62" s="1193"/>
      <c r="E62" s="1194"/>
      <c r="F62" s="347">
        <v>362</v>
      </c>
      <c r="G62" s="347">
        <v>354</v>
      </c>
      <c r="H62" s="348">
        <v>336</v>
      </c>
    </row>
    <row r="63" spans="2:8" ht="52.5" customHeight="1" thickBot="1" x14ac:dyDescent="0.2">
      <c r="B63" s="123"/>
      <c r="C63" s="1195" t="s">
        <v>49</v>
      </c>
      <c r="D63" s="1195"/>
      <c r="E63" s="1196"/>
      <c r="F63" s="349">
        <v>20749</v>
      </c>
      <c r="G63" s="349">
        <v>19465</v>
      </c>
      <c r="H63" s="350">
        <v>19531</v>
      </c>
    </row>
    <row r="64" spans="2:8" x14ac:dyDescent="0.15"/>
  </sheetData>
  <sheetProtection algorithmName="SHA-512" hashValue="65mqPiyN0h3NiJieke3OSNH8hVbUwVG25K0qYPfs6sVcnw4mcB/dzyf0oY1Y4PTA50sYd7DQRA224KNsLZP5dw==" saltValue="2v3zSfd5HG3uQQcQLPie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531</v>
      </c>
      <c r="G2" s="137"/>
      <c r="H2" s="138"/>
    </row>
    <row r="3" spans="1:8" x14ac:dyDescent="0.15">
      <c r="A3" s="134" t="s">
        <v>524</v>
      </c>
      <c r="B3" s="139"/>
      <c r="C3" s="140"/>
      <c r="D3" s="141">
        <v>41932</v>
      </c>
      <c r="E3" s="142"/>
      <c r="F3" s="143">
        <v>52191</v>
      </c>
      <c r="G3" s="144"/>
      <c r="H3" s="145"/>
    </row>
    <row r="4" spans="1:8" x14ac:dyDescent="0.15">
      <c r="A4" s="146"/>
      <c r="B4" s="147"/>
      <c r="C4" s="148"/>
      <c r="D4" s="149">
        <v>16391</v>
      </c>
      <c r="E4" s="150"/>
      <c r="F4" s="151">
        <v>26807</v>
      </c>
      <c r="G4" s="152"/>
      <c r="H4" s="153"/>
    </row>
    <row r="5" spans="1:8" x14ac:dyDescent="0.15">
      <c r="A5" s="134" t="s">
        <v>526</v>
      </c>
      <c r="B5" s="139"/>
      <c r="C5" s="140"/>
      <c r="D5" s="141">
        <v>32855</v>
      </c>
      <c r="E5" s="142"/>
      <c r="F5" s="143">
        <v>48105</v>
      </c>
      <c r="G5" s="144"/>
      <c r="H5" s="145"/>
    </row>
    <row r="6" spans="1:8" x14ac:dyDescent="0.15">
      <c r="A6" s="146"/>
      <c r="B6" s="147"/>
      <c r="C6" s="148"/>
      <c r="D6" s="149">
        <v>14968</v>
      </c>
      <c r="E6" s="150"/>
      <c r="F6" s="151">
        <v>24072</v>
      </c>
      <c r="G6" s="152"/>
      <c r="H6" s="153"/>
    </row>
    <row r="7" spans="1:8" x14ac:dyDescent="0.15">
      <c r="A7" s="134" t="s">
        <v>527</v>
      </c>
      <c r="B7" s="139"/>
      <c r="C7" s="140"/>
      <c r="D7" s="141">
        <v>27409</v>
      </c>
      <c r="E7" s="142"/>
      <c r="F7" s="143">
        <v>47446</v>
      </c>
      <c r="G7" s="144"/>
      <c r="H7" s="145"/>
    </row>
    <row r="8" spans="1:8" x14ac:dyDescent="0.15">
      <c r="A8" s="146"/>
      <c r="B8" s="147"/>
      <c r="C8" s="148"/>
      <c r="D8" s="149">
        <v>14871</v>
      </c>
      <c r="E8" s="150"/>
      <c r="F8" s="151">
        <v>24371</v>
      </c>
      <c r="G8" s="152"/>
      <c r="H8" s="153"/>
    </row>
    <row r="9" spans="1:8" x14ac:dyDescent="0.15">
      <c r="A9" s="134" t="s">
        <v>528</v>
      </c>
      <c r="B9" s="139"/>
      <c r="C9" s="140"/>
      <c r="D9" s="141">
        <v>30096</v>
      </c>
      <c r="E9" s="142"/>
      <c r="F9" s="143">
        <v>48387</v>
      </c>
      <c r="G9" s="144"/>
      <c r="H9" s="145"/>
    </row>
    <row r="10" spans="1:8" x14ac:dyDescent="0.15">
      <c r="A10" s="146"/>
      <c r="B10" s="147"/>
      <c r="C10" s="148"/>
      <c r="D10" s="149">
        <v>13213</v>
      </c>
      <c r="E10" s="150"/>
      <c r="F10" s="151">
        <v>25592</v>
      </c>
      <c r="G10" s="152"/>
      <c r="H10" s="153"/>
    </row>
    <row r="11" spans="1:8" x14ac:dyDescent="0.15">
      <c r="A11" s="134" t="s">
        <v>529</v>
      </c>
      <c r="B11" s="139"/>
      <c r="C11" s="140"/>
      <c r="D11" s="141">
        <v>35291</v>
      </c>
      <c r="E11" s="142"/>
      <c r="F11" s="143">
        <v>49684</v>
      </c>
      <c r="G11" s="144"/>
      <c r="H11" s="145"/>
    </row>
    <row r="12" spans="1:8" x14ac:dyDescent="0.15">
      <c r="A12" s="146"/>
      <c r="B12" s="147"/>
      <c r="C12" s="154"/>
      <c r="D12" s="149">
        <v>15813</v>
      </c>
      <c r="E12" s="150"/>
      <c r="F12" s="151">
        <v>28303</v>
      </c>
      <c r="G12" s="152"/>
      <c r="H12" s="153"/>
    </row>
    <row r="13" spans="1:8" x14ac:dyDescent="0.15">
      <c r="A13" s="134"/>
      <c r="B13" s="139"/>
      <c r="C13" s="140"/>
      <c r="D13" s="141">
        <v>33517</v>
      </c>
      <c r="E13" s="142"/>
      <c r="F13" s="143">
        <v>49163</v>
      </c>
      <c r="G13" s="155"/>
      <c r="H13" s="145"/>
    </row>
    <row r="14" spans="1:8" x14ac:dyDescent="0.15">
      <c r="A14" s="146"/>
      <c r="B14" s="147"/>
      <c r="C14" s="148"/>
      <c r="D14" s="149">
        <v>15051</v>
      </c>
      <c r="E14" s="150"/>
      <c r="F14" s="151">
        <v>25829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1.41</v>
      </c>
      <c r="C19" s="156">
        <f>ROUND(VALUE(SUBSTITUTE(実質収支比率等に係る経年分析!G$48,"▲","-")),2)</f>
        <v>1.35</v>
      </c>
      <c r="D19" s="156">
        <f>ROUND(VALUE(SUBSTITUTE(実質収支比率等に係る経年分析!H$48,"▲","-")),2)</f>
        <v>1.43</v>
      </c>
      <c r="E19" s="156">
        <f>ROUND(VALUE(SUBSTITUTE(実質収支比率等に係る経年分析!I$48,"▲","-")),2)</f>
        <v>1.22</v>
      </c>
      <c r="F19" s="156">
        <f>ROUND(VALUE(SUBSTITUTE(実質収支比率等に係る経年分析!J$48,"▲","-")),2)</f>
        <v>1.44</v>
      </c>
    </row>
    <row r="20" spans="1:11" x14ac:dyDescent="0.15">
      <c r="A20" s="156" t="s">
        <v>53</v>
      </c>
      <c r="B20" s="156">
        <f>ROUND(VALUE(SUBSTITUTE(実質収支比率等に係る経年分析!F$47,"▲","-")),2)</f>
        <v>9.33</v>
      </c>
      <c r="C20" s="156">
        <f>ROUND(VALUE(SUBSTITUTE(実質収支比率等に係る経年分析!G$47,"▲","-")),2)</f>
        <v>10.1</v>
      </c>
      <c r="D20" s="156">
        <f>ROUND(VALUE(SUBSTITUTE(実質収支比率等に係る経年分析!H$47,"▲","-")),2)</f>
        <v>10.31</v>
      </c>
      <c r="E20" s="156">
        <f>ROUND(VALUE(SUBSTITUTE(実質収支比率等に係る経年分析!I$47,"▲","-")),2)</f>
        <v>8.83</v>
      </c>
      <c r="F20" s="156">
        <f>ROUND(VALUE(SUBSTITUTE(実質収支比率等に係る経年分析!J$47,"▲","-")),2)</f>
        <v>8.6199999999999992</v>
      </c>
    </row>
    <row r="21" spans="1:11" x14ac:dyDescent="0.15">
      <c r="A21" s="156" t="s">
        <v>54</v>
      </c>
      <c r="B21" s="156">
        <f>IF(ISNUMBER(VALUE(SUBSTITUTE(実質収支比率等に係る経年分析!F$49,"▲","-"))),ROUND(VALUE(SUBSTITUTE(実質収支比率等に係る経年分析!F$49,"▲","-")),2),NA())</f>
        <v>0.28999999999999998</v>
      </c>
      <c r="C21" s="156">
        <f>IF(ISNUMBER(VALUE(SUBSTITUTE(実質収支比率等に係る経年分析!G$49,"▲","-"))),ROUND(VALUE(SUBSTITUTE(実質収支比率等に係る経年分析!G$49,"▲","-")),2),NA())</f>
        <v>1.22</v>
      </c>
      <c r="D21" s="156">
        <f>IF(ISNUMBER(VALUE(SUBSTITUTE(実質収支比率等に係る経年分析!H$49,"▲","-"))),ROUND(VALUE(SUBSTITUTE(実質収支比率等に係る経年分析!H$49,"▲","-")),2),NA())</f>
        <v>0.06</v>
      </c>
      <c r="E21" s="156">
        <f>IF(ISNUMBER(VALUE(SUBSTITUTE(実質収支比率等に係る経年分析!I$49,"▲","-"))),ROUND(VALUE(SUBSTITUTE(実質収支比率等に係る経年分析!I$49,"▲","-")),2),NA())</f>
        <v>-1.54</v>
      </c>
      <c r="F21" s="156">
        <f>IF(ISNUMBER(VALUE(SUBSTITUTE(実質収支比率等に係る経年分析!J$49,"▲","-"))),ROUND(VALUE(SUBSTITUTE(実質収支比率等に係る経年分析!J$49,"▲","-")),2),NA())</f>
        <v>0.24</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0.06</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0.05</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母子父子寡婦福祉資金貸付事業特別会計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0.23</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0.24</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0.22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0.17</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0.08</v>
      </c>
    </row>
    <row r="30" spans="1:11" x14ac:dyDescent="0.15">
      <c r="A30" s="157" t="str">
        <f>IF(連結実質赤字比率に係る赤字・黒字の構成分析!C$40="",NA(),連結実質赤字比率に係る赤字・黒字の構成分析!C$40)</f>
        <v>介護保険事業特別会計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0.72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0.41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0.51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0.18</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0.19</v>
      </c>
    </row>
    <row r="31" spans="1:11" x14ac:dyDescent="0.15">
      <c r="A31" s="157" t="str">
        <f>IF(連結実質赤字比率に係る赤字・黒字の構成分析!C$39="",NA(),連結実質赤字比率に係る赤字・黒字の構成分析!C$39)</f>
        <v>後期高齢者医療事業特別会計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0.23</v>
      </c>
    </row>
    <row r="32" spans="1:11" x14ac:dyDescent="0.15">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1.98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1.88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1.76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1.42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0.52</v>
      </c>
    </row>
    <row r="33" spans="1:16" x14ac:dyDescent="0.15">
      <c r="A33" s="157" t="str">
        <f>IF(連結実質赤字比率に係る赤字・黒字の構成分析!C$37="",NA(),連結実質赤字比率に係る赤字・黒字の構成分析!C$37)</f>
        <v>競輪事業特別会計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0.85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0.88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0.97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0.73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0.83</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1.1200000000000001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1.05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1.05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1.34</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7.27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3.88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6.61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3.58</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8.58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6.83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7.38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7.18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7.96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13157</v>
      </c>
      <c r="E42" s="158"/>
      <c r="F42" s="158"/>
      <c r="G42" s="158">
        <f>'実質公債費比率（分子）の構造'!L$52</f>
        <v>13542</v>
      </c>
      <c r="H42" s="158"/>
      <c r="I42" s="158"/>
      <c r="J42" s="158">
        <f>'実質公債費比率（分子）の構造'!M$52</f>
        <v>13393</v>
      </c>
      <c r="K42" s="158"/>
      <c r="L42" s="158"/>
      <c r="M42" s="158">
        <f>'実質公債費比率（分子）の構造'!N$52</f>
        <v>12971</v>
      </c>
      <c r="N42" s="158"/>
      <c r="O42" s="158"/>
      <c r="P42" s="158">
        <f>'実質公債費比率（分子）の構造'!O$52</f>
        <v>12759</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46</v>
      </c>
      <c r="C44" s="158"/>
      <c r="D44" s="158"/>
      <c r="E44" s="158">
        <f>'実質公債費比率（分子）の構造'!L$50</f>
        <v>44</v>
      </c>
      <c r="F44" s="158"/>
      <c r="G44" s="158"/>
      <c r="H44" s="158">
        <f>'実質公債費比率（分子）の構造'!M$50</f>
        <v>37</v>
      </c>
      <c r="I44" s="158"/>
      <c r="J44" s="158"/>
      <c r="K44" s="158">
        <f>'実質公債費比率（分子）の構造'!N$50</f>
        <v>37</v>
      </c>
      <c r="L44" s="158"/>
      <c r="M44" s="158"/>
      <c r="N44" s="158">
        <f>'実質公債費比率（分子）の構造'!O$50</f>
        <v>7</v>
      </c>
      <c r="O44" s="158"/>
      <c r="P44" s="158"/>
    </row>
    <row r="45" spans="1:16" x14ac:dyDescent="0.15">
      <c r="A45" s="158" t="s">
        <v>63</v>
      </c>
      <c r="B45" s="158">
        <f>'実質公債費比率（分子）の構造'!K$49</f>
        <v>377</v>
      </c>
      <c r="C45" s="158"/>
      <c r="D45" s="158"/>
      <c r="E45" s="158">
        <f>'実質公債費比率（分子）の構造'!L$49</f>
        <v>388</v>
      </c>
      <c r="F45" s="158"/>
      <c r="G45" s="158"/>
      <c r="H45" s="158">
        <f>'実質公債費比率（分子）の構造'!M$49</f>
        <v>447</v>
      </c>
      <c r="I45" s="158"/>
      <c r="J45" s="158"/>
      <c r="K45" s="158">
        <f>'実質公債費比率（分子）の構造'!N$49</f>
        <v>403</v>
      </c>
      <c r="L45" s="158"/>
      <c r="M45" s="158"/>
      <c r="N45" s="158">
        <f>'実質公債費比率（分子）の構造'!O$49</f>
        <v>396</v>
      </c>
      <c r="O45" s="158"/>
      <c r="P45" s="158"/>
    </row>
    <row r="46" spans="1:16" x14ac:dyDescent="0.15">
      <c r="A46" s="158" t="s">
        <v>64</v>
      </c>
      <c r="B46" s="158">
        <f>'実質公債費比率（分子）の構造'!K$48</f>
        <v>1651</v>
      </c>
      <c r="C46" s="158"/>
      <c r="D46" s="158"/>
      <c r="E46" s="158">
        <f>'実質公債費比率（分子）の構造'!L$48</f>
        <v>1618</v>
      </c>
      <c r="F46" s="158"/>
      <c r="G46" s="158"/>
      <c r="H46" s="158">
        <f>'実質公債費比率（分子）の構造'!M$48</f>
        <v>1677</v>
      </c>
      <c r="I46" s="158"/>
      <c r="J46" s="158"/>
      <c r="K46" s="158">
        <f>'実質公債費比率（分子）の構造'!N$48</f>
        <v>1733</v>
      </c>
      <c r="L46" s="158"/>
      <c r="M46" s="158"/>
      <c r="N46" s="158">
        <f>'実質公債費比率（分子）の構造'!O$48</f>
        <v>1725</v>
      </c>
      <c r="O46" s="158"/>
      <c r="P46" s="158"/>
    </row>
    <row r="47" spans="1:16" x14ac:dyDescent="0.15">
      <c r="A47" s="158" t="s">
        <v>12</v>
      </c>
      <c r="B47" s="158">
        <f>'実質公債費比率（分子）の構造'!K$47</f>
        <v>67</v>
      </c>
      <c r="C47" s="158"/>
      <c r="D47" s="158"/>
      <c r="E47" s="158">
        <f>'実質公債費比率（分子）の構造'!L$47</f>
        <v>67</v>
      </c>
      <c r="F47" s="158"/>
      <c r="G47" s="158"/>
      <c r="H47" s="158">
        <f>'実質公債費比率（分子）の構造'!M$47</f>
        <v>67</v>
      </c>
      <c r="I47" s="158"/>
      <c r="J47" s="158"/>
      <c r="K47" s="158">
        <f>'実質公債費比率（分子）の構造'!N$47</f>
        <v>67</v>
      </c>
      <c r="L47" s="158"/>
      <c r="M47" s="158"/>
      <c r="N47" s="158">
        <f>'実質公債費比率（分子）の構造'!O$47</f>
        <v>67</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13244</v>
      </c>
      <c r="C49" s="158"/>
      <c r="D49" s="158"/>
      <c r="E49" s="158">
        <f>'実質公債費比率（分子）の構造'!L$45</f>
        <v>13386</v>
      </c>
      <c r="F49" s="158"/>
      <c r="G49" s="158"/>
      <c r="H49" s="158">
        <f>'実質公債費比率（分子）の構造'!M$45</f>
        <v>13484</v>
      </c>
      <c r="I49" s="158"/>
      <c r="J49" s="158"/>
      <c r="K49" s="158">
        <f>'実質公債費比率（分子）の構造'!N$45</f>
        <v>13058</v>
      </c>
      <c r="L49" s="158"/>
      <c r="M49" s="158"/>
      <c r="N49" s="158">
        <f>'実質公債費比率（分子）の構造'!O$45</f>
        <v>12722</v>
      </c>
      <c r="O49" s="158"/>
      <c r="P49" s="158"/>
    </row>
    <row r="50" spans="1:16" x14ac:dyDescent="0.15">
      <c r="A50" s="158" t="s">
        <v>67</v>
      </c>
      <c r="B50" s="158" t="e">
        <f>NA()</f>
        <v>#N/A</v>
      </c>
      <c r="C50" s="158">
        <f>IF(ISNUMBER('実質公債費比率（分子）の構造'!K$53),'実質公債費比率（分子）の構造'!K$53,NA())</f>
        <v>2228</v>
      </c>
      <c r="D50" s="158" t="e">
        <f>NA()</f>
        <v>#N/A</v>
      </c>
      <c r="E50" s="158" t="e">
        <f>NA()</f>
        <v>#N/A</v>
      </c>
      <c r="F50" s="158">
        <f>IF(ISNUMBER('実質公債費比率（分子）の構造'!L$53),'実質公債費比率（分子）の構造'!L$53,NA())</f>
        <v>1961</v>
      </c>
      <c r="G50" s="158" t="e">
        <f>NA()</f>
        <v>#N/A</v>
      </c>
      <c r="H50" s="158" t="e">
        <f>NA()</f>
        <v>#N/A</v>
      </c>
      <c r="I50" s="158">
        <f>IF(ISNUMBER('実質公債費比率（分子）の構造'!M$53),'実質公債費比率（分子）の構造'!M$53,NA())</f>
        <v>2319</v>
      </c>
      <c r="J50" s="158" t="e">
        <f>NA()</f>
        <v>#N/A</v>
      </c>
      <c r="K50" s="158" t="e">
        <f>NA()</f>
        <v>#N/A</v>
      </c>
      <c r="L50" s="158">
        <f>IF(ISNUMBER('実質公債費比率（分子）の構造'!N$53),'実質公債費比率（分子）の構造'!N$53,NA())</f>
        <v>2327</v>
      </c>
      <c r="M50" s="158" t="e">
        <f>NA()</f>
        <v>#N/A</v>
      </c>
      <c r="N50" s="158" t="e">
        <f>NA()</f>
        <v>#N/A</v>
      </c>
      <c r="O50" s="158">
        <f>IF(ISNUMBER('実質公債費比率（分子）の構造'!O$53),'実質公債費比率（分子）の構造'!O$53,NA())</f>
        <v>2158</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124981</v>
      </c>
      <c r="E56" s="157"/>
      <c r="F56" s="157"/>
      <c r="G56" s="157">
        <f>'将来負担比率（分子）の構造'!J$52</f>
        <v>122721</v>
      </c>
      <c r="H56" s="157"/>
      <c r="I56" s="157"/>
      <c r="J56" s="157">
        <f>'将来負担比率（分子）の構造'!K$52</f>
        <v>119138</v>
      </c>
      <c r="K56" s="157"/>
      <c r="L56" s="157"/>
      <c r="M56" s="157">
        <f>'将来負担比率（分子）の構造'!L$52</f>
        <v>115852</v>
      </c>
      <c r="N56" s="157"/>
      <c r="O56" s="157"/>
      <c r="P56" s="157">
        <f>'将来負担比率（分子）の構造'!M$52</f>
        <v>110643</v>
      </c>
    </row>
    <row r="57" spans="1:16" x14ac:dyDescent="0.15">
      <c r="A57" s="157" t="s">
        <v>42</v>
      </c>
      <c r="B57" s="157"/>
      <c r="C57" s="157"/>
      <c r="D57" s="157">
        <f>'将来負担比率（分子）の構造'!I$51</f>
        <v>27753</v>
      </c>
      <c r="E57" s="157"/>
      <c r="F57" s="157"/>
      <c r="G57" s="157">
        <f>'将来負担比率（分子）の構造'!J$51</f>
        <v>27541</v>
      </c>
      <c r="H57" s="157"/>
      <c r="I57" s="157"/>
      <c r="J57" s="157">
        <f>'将来負担比率（分子）の構造'!K$51</f>
        <v>28974</v>
      </c>
      <c r="K57" s="157"/>
      <c r="L57" s="157"/>
      <c r="M57" s="157">
        <f>'将来負担比率（分子）の構造'!L$51</f>
        <v>30869</v>
      </c>
      <c r="N57" s="157"/>
      <c r="O57" s="157"/>
      <c r="P57" s="157">
        <f>'将来負担比率（分子）の構造'!M$51</f>
        <v>32469</v>
      </c>
    </row>
    <row r="58" spans="1:16" x14ac:dyDescent="0.15">
      <c r="A58" s="157" t="s">
        <v>41</v>
      </c>
      <c r="B58" s="157"/>
      <c r="C58" s="157"/>
      <c r="D58" s="157">
        <f>'将来負担比率（分子）の構造'!I$50</f>
        <v>18820</v>
      </c>
      <c r="E58" s="157"/>
      <c r="F58" s="157"/>
      <c r="G58" s="157">
        <f>'将来負担比率（分子）の構造'!J$50</f>
        <v>21856</v>
      </c>
      <c r="H58" s="157"/>
      <c r="I58" s="157"/>
      <c r="J58" s="157">
        <f>'将来負担比率（分子）の構造'!K$50</f>
        <v>23051</v>
      </c>
      <c r="K58" s="157"/>
      <c r="L58" s="157"/>
      <c r="M58" s="157">
        <f>'将来負担比率（分子）の構造'!L$50</f>
        <v>21863</v>
      </c>
      <c r="N58" s="157"/>
      <c r="O58" s="157"/>
      <c r="P58" s="157">
        <f>'将来負担比率（分子）の構造'!M$50</f>
        <v>22026</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170</v>
      </c>
      <c r="C61" s="157"/>
      <c r="D61" s="157"/>
      <c r="E61" s="157">
        <f>'将来負担比率（分子）の構造'!J$46</f>
        <v>152</v>
      </c>
      <c r="F61" s="157"/>
      <c r="G61" s="157"/>
      <c r="H61" s="157">
        <f>'将来負担比率（分子）の構造'!K$46</f>
        <v>148</v>
      </c>
      <c r="I61" s="157"/>
      <c r="J61" s="157"/>
      <c r="K61" s="157">
        <f>'将来負担比率（分子）の構造'!L$46</f>
        <v>152</v>
      </c>
      <c r="L61" s="157"/>
      <c r="M61" s="157"/>
      <c r="N61" s="157">
        <f>'将来負担比率（分子）の構造'!M$46</f>
        <v>129</v>
      </c>
      <c r="O61" s="157"/>
      <c r="P61" s="157"/>
    </row>
    <row r="62" spans="1:16" x14ac:dyDescent="0.15">
      <c r="A62" s="157" t="s">
        <v>35</v>
      </c>
      <c r="B62" s="157">
        <f>'将来負担比率（分子）の構造'!I$45</f>
        <v>14523</v>
      </c>
      <c r="C62" s="157"/>
      <c r="D62" s="157"/>
      <c r="E62" s="157">
        <f>'将来負担比率（分子）の構造'!J$45</f>
        <v>14379</v>
      </c>
      <c r="F62" s="157"/>
      <c r="G62" s="157"/>
      <c r="H62" s="157">
        <f>'将来負担比率（分子）の構造'!K$45</f>
        <v>14092</v>
      </c>
      <c r="I62" s="157"/>
      <c r="J62" s="157"/>
      <c r="K62" s="157">
        <f>'将来負担比率（分子）の構造'!L$45</f>
        <v>14331</v>
      </c>
      <c r="L62" s="157"/>
      <c r="M62" s="157"/>
      <c r="N62" s="157">
        <f>'将来負担比率（分子）の構造'!M$45</f>
        <v>14429</v>
      </c>
      <c r="O62" s="157"/>
      <c r="P62" s="157"/>
    </row>
    <row r="63" spans="1:16" x14ac:dyDescent="0.15">
      <c r="A63" s="157" t="s">
        <v>34</v>
      </c>
      <c r="B63" s="157">
        <f>'将来負担比率（分子）の構造'!I$44</f>
        <v>2207</v>
      </c>
      <c r="C63" s="157"/>
      <c r="D63" s="157"/>
      <c r="E63" s="157">
        <f>'将来負担比率（分子）の構造'!J$44</f>
        <v>1950</v>
      </c>
      <c r="F63" s="157"/>
      <c r="G63" s="157"/>
      <c r="H63" s="157">
        <f>'将来負担比率（分子）の構造'!K$44</f>
        <v>1732</v>
      </c>
      <c r="I63" s="157"/>
      <c r="J63" s="157"/>
      <c r="K63" s="157">
        <f>'将来負担比率（分子）の構造'!L$44</f>
        <v>1317</v>
      </c>
      <c r="L63" s="157"/>
      <c r="M63" s="157"/>
      <c r="N63" s="157">
        <f>'将来負担比率（分子）の構造'!M$44</f>
        <v>1129</v>
      </c>
      <c r="O63" s="157"/>
      <c r="P63" s="157"/>
    </row>
    <row r="64" spans="1:16" x14ac:dyDescent="0.15">
      <c r="A64" s="157" t="s">
        <v>33</v>
      </c>
      <c r="B64" s="157">
        <f>'将来負担比率（分子）の構造'!I$43</f>
        <v>25261</v>
      </c>
      <c r="C64" s="157"/>
      <c r="D64" s="157"/>
      <c r="E64" s="157">
        <f>'将来負担比率（分子）の構造'!J$43</f>
        <v>25240</v>
      </c>
      <c r="F64" s="157"/>
      <c r="G64" s="157"/>
      <c r="H64" s="157">
        <f>'将来負担比率（分子）の構造'!K$43</f>
        <v>25078</v>
      </c>
      <c r="I64" s="157"/>
      <c r="J64" s="157"/>
      <c r="K64" s="157">
        <f>'将来負担比率（分子）の構造'!L$43</f>
        <v>25976</v>
      </c>
      <c r="L64" s="157"/>
      <c r="M64" s="157"/>
      <c r="N64" s="157">
        <f>'将来負担比率（分子）の構造'!M$43</f>
        <v>27031</v>
      </c>
      <c r="O64" s="157"/>
      <c r="P64" s="157"/>
    </row>
    <row r="65" spans="1:16" x14ac:dyDescent="0.15">
      <c r="A65" s="157" t="s">
        <v>32</v>
      </c>
      <c r="B65" s="157">
        <f>'将来負担比率（分子）の構造'!I$42</f>
        <v>1744</v>
      </c>
      <c r="C65" s="157"/>
      <c r="D65" s="157"/>
      <c r="E65" s="157">
        <f>'将来負担比率（分子）の構造'!J$42</f>
        <v>1512</v>
      </c>
      <c r="F65" s="157"/>
      <c r="G65" s="157"/>
      <c r="H65" s="157">
        <f>'将来負担比率（分子）の構造'!K$42</f>
        <v>1512</v>
      </c>
      <c r="I65" s="157"/>
      <c r="J65" s="157"/>
      <c r="K65" s="157">
        <f>'将来負担比率（分子）の構造'!L$42</f>
        <v>1454</v>
      </c>
      <c r="L65" s="157"/>
      <c r="M65" s="157"/>
      <c r="N65" s="157">
        <f>'将来負担比率（分子）の構造'!M$42</f>
        <v>399</v>
      </c>
      <c r="O65" s="157"/>
      <c r="P65" s="157"/>
    </row>
    <row r="66" spans="1:16" x14ac:dyDescent="0.15">
      <c r="A66" s="157" t="s">
        <v>31</v>
      </c>
      <c r="B66" s="157">
        <f>'将来負担比率（分子）の構造'!I$41</f>
        <v>141907</v>
      </c>
      <c r="C66" s="157"/>
      <c r="D66" s="157"/>
      <c r="E66" s="157">
        <f>'将来負担比率（分子）の構造'!J$41</f>
        <v>137909</v>
      </c>
      <c r="F66" s="157"/>
      <c r="G66" s="157"/>
      <c r="H66" s="157">
        <f>'将来負担比率（分子）の構造'!K$41</f>
        <v>131824</v>
      </c>
      <c r="I66" s="157"/>
      <c r="J66" s="157"/>
      <c r="K66" s="157">
        <f>'将来負担比率（分子）の構造'!L$41</f>
        <v>127765</v>
      </c>
      <c r="L66" s="157"/>
      <c r="M66" s="157"/>
      <c r="N66" s="157">
        <f>'将来負担比率（分子）の構造'!M$41</f>
        <v>121987</v>
      </c>
      <c r="O66" s="157"/>
      <c r="P66" s="157"/>
    </row>
    <row r="67" spans="1:16" x14ac:dyDescent="0.15">
      <c r="A67" s="157" t="s">
        <v>71</v>
      </c>
      <c r="B67" s="157" t="e">
        <f>NA()</f>
        <v>#N/A</v>
      </c>
      <c r="C67" s="157">
        <f>IF(ISNUMBER('将来負担比率（分子）の構造'!I$53), IF('将来負担比率（分子）の構造'!I$53 &lt; 0, 0, '将来負担比率（分子）の構造'!I$53), NA())</f>
        <v>14259</v>
      </c>
      <c r="D67" s="157" t="e">
        <f>NA()</f>
        <v>#N/A</v>
      </c>
      <c r="E67" s="157" t="e">
        <f>NA()</f>
        <v>#N/A</v>
      </c>
      <c r="F67" s="157">
        <f>IF(ISNUMBER('将来負担比率（分子）の構造'!J$53), IF('将来負担比率（分子）の構造'!J$53 &lt; 0, 0, '将来負担比率（分子）の構造'!J$53), NA())</f>
        <v>9026</v>
      </c>
      <c r="G67" s="157" t="e">
        <f>NA()</f>
        <v>#N/A</v>
      </c>
      <c r="H67" s="157" t="e">
        <f>NA()</f>
        <v>#N/A</v>
      </c>
      <c r="I67" s="157">
        <f>IF(ISNUMBER('将来負担比率（分子）の構造'!K$53), IF('将来負担比率（分子）の構造'!K$53 &lt; 0, 0, '将来負担比率（分子）の構造'!K$53), NA())</f>
        <v>3223</v>
      </c>
      <c r="J67" s="157" t="e">
        <f>NA()</f>
        <v>#N/A</v>
      </c>
      <c r="K67" s="157" t="e">
        <f>NA()</f>
        <v>#N/A</v>
      </c>
      <c r="L67" s="157">
        <f>IF(ISNUMBER('将来負担比率（分子）の構造'!L$53), IF('将来負担比率（分子）の構造'!L$53 &lt; 0, 0, '将来負担比率（分子）の構造'!L$53), NA())</f>
        <v>2411</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7460</v>
      </c>
      <c r="C72" s="161">
        <f>基金残高に係る経年分析!G55</f>
        <v>6468</v>
      </c>
      <c r="D72" s="161">
        <f>基金残高に係る経年分析!H55</f>
        <v>6469</v>
      </c>
    </row>
    <row r="73" spans="1:16" x14ac:dyDescent="0.15">
      <c r="A73" s="160" t="s">
        <v>74</v>
      </c>
      <c r="B73" s="161">
        <f>基金残高に係る経年分析!F56</f>
        <v>3296</v>
      </c>
      <c r="C73" s="161">
        <f>基金残高に係る経年分析!G56</f>
        <v>3300</v>
      </c>
      <c r="D73" s="161">
        <f>基金残高に係る経年分析!H56</f>
        <v>3765</v>
      </c>
    </row>
    <row r="74" spans="1:16" x14ac:dyDescent="0.15">
      <c r="A74" s="160" t="s">
        <v>75</v>
      </c>
      <c r="B74" s="161">
        <f>基金残高に係る経年分析!F57</f>
        <v>9993</v>
      </c>
      <c r="C74" s="161">
        <f>基金残高に係る経年分析!G57</f>
        <v>9697</v>
      </c>
      <c r="D74" s="161">
        <f>基金残高に係る経年分析!H57</f>
        <v>9296</v>
      </c>
    </row>
  </sheetData>
  <sheetProtection algorithmName="SHA-512" hashValue="pS+NIBbiaOm47Ie0pZ/H2Zf4d3w/qzgro1cLIBAjuxuLqn04SgDwy9G5Vep5hRCM4Gsp0JrVikwEw3+28yAouw==" saltValue="j6DaV75EFxn/+hj2TlWfg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42500257</v>
      </c>
      <c r="S5" s="664"/>
      <c r="T5" s="664"/>
      <c r="U5" s="664"/>
      <c r="V5" s="664"/>
      <c r="W5" s="664"/>
      <c r="X5" s="664"/>
      <c r="Y5" s="689"/>
      <c r="Z5" s="702">
        <v>28</v>
      </c>
      <c r="AA5" s="702"/>
      <c r="AB5" s="702"/>
      <c r="AC5" s="702"/>
      <c r="AD5" s="703">
        <v>39823458</v>
      </c>
      <c r="AE5" s="703"/>
      <c r="AF5" s="703"/>
      <c r="AG5" s="703"/>
      <c r="AH5" s="703"/>
      <c r="AI5" s="703"/>
      <c r="AJ5" s="703"/>
      <c r="AK5" s="703"/>
      <c r="AL5" s="690">
        <v>52.5</v>
      </c>
      <c r="AM5" s="672"/>
      <c r="AN5" s="672"/>
      <c r="AO5" s="691"/>
      <c r="AP5" s="666" t="s">
        <v>216</v>
      </c>
      <c r="AQ5" s="667"/>
      <c r="AR5" s="667"/>
      <c r="AS5" s="667"/>
      <c r="AT5" s="667"/>
      <c r="AU5" s="667"/>
      <c r="AV5" s="667"/>
      <c r="AW5" s="667"/>
      <c r="AX5" s="667"/>
      <c r="AY5" s="667"/>
      <c r="AZ5" s="667"/>
      <c r="BA5" s="667"/>
      <c r="BB5" s="667"/>
      <c r="BC5" s="667"/>
      <c r="BD5" s="667"/>
      <c r="BE5" s="667"/>
      <c r="BF5" s="668"/>
      <c r="BG5" s="608">
        <v>38599997</v>
      </c>
      <c r="BH5" s="609"/>
      <c r="BI5" s="609"/>
      <c r="BJ5" s="609"/>
      <c r="BK5" s="609"/>
      <c r="BL5" s="609"/>
      <c r="BM5" s="609"/>
      <c r="BN5" s="610"/>
      <c r="BO5" s="646">
        <v>90.8</v>
      </c>
      <c r="BP5" s="646"/>
      <c r="BQ5" s="646"/>
      <c r="BR5" s="646"/>
      <c r="BS5" s="647">
        <v>560726</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882372</v>
      </c>
      <c r="S6" s="609"/>
      <c r="T6" s="609"/>
      <c r="U6" s="609"/>
      <c r="V6" s="609"/>
      <c r="W6" s="609"/>
      <c r="X6" s="609"/>
      <c r="Y6" s="610"/>
      <c r="Z6" s="646">
        <v>0.6</v>
      </c>
      <c r="AA6" s="646"/>
      <c r="AB6" s="646"/>
      <c r="AC6" s="646"/>
      <c r="AD6" s="647">
        <v>882372</v>
      </c>
      <c r="AE6" s="647"/>
      <c r="AF6" s="647"/>
      <c r="AG6" s="647"/>
      <c r="AH6" s="647"/>
      <c r="AI6" s="647"/>
      <c r="AJ6" s="647"/>
      <c r="AK6" s="647"/>
      <c r="AL6" s="611">
        <v>1.2</v>
      </c>
      <c r="AM6" s="612"/>
      <c r="AN6" s="612"/>
      <c r="AO6" s="648"/>
      <c r="AP6" s="605" t="s">
        <v>221</v>
      </c>
      <c r="AQ6" s="606"/>
      <c r="AR6" s="606"/>
      <c r="AS6" s="606"/>
      <c r="AT6" s="606"/>
      <c r="AU6" s="606"/>
      <c r="AV6" s="606"/>
      <c r="AW6" s="606"/>
      <c r="AX6" s="606"/>
      <c r="AY6" s="606"/>
      <c r="AZ6" s="606"/>
      <c r="BA6" s="606"/>
      <c r="BB6" s="606"/>
      <c r="BC6" s="606"/>
      <c r="BD6" s="606"/>
      <c r="BE6" s="606"/>
      <c r="BF6" s="607"/>
      <c r="BG6" s="608">
        <v>38599997</v>
      </c>
      <c r="BH6" s="609"/>
      <c r="BI6" s="609"/>
      <c r="BJ6" s="609"/>
      <c r="BK6" s="609"/>
      <c r="BL6" s="609"/>
      <c r="BM6" s="609"/>
      <c r="BN6" s="610"/>
      <c r="BO6" s="646">
        <v>90.8</v>
      </c>
      <c r="BP6" s="646"/>
      <c r="BQ6" s="646"/>
      <c r="BR6" s="646"/>
      <c r="BS6" s="647">
        <v>560726</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618714</v>
      </c>
      <c r="CS6" s="609"/>
      <c r="CT6" s="609"/>
      <c r="CU6" s="609"/>
      <c r="CV6" s="609"/>
      <c r="CW6" s="609"/>
      <c r="CX6" s="609"/>
      <c r="CY6" s="610"/>
      <c r="CZ6" s="690">
        <v>0.4</v>
      </c>
      <c r="DA6" s="672"/>
      <c r="DB6" s="672"/>
      <c r="DC6" s="692"/>
      <c r="DD6" s="614" t="s">
        <v>121</v>
      </c>
      <c r="DE6" s="609"/>
      <c r="DF6" s="609"/>
      <c r="DG6" s="609"/>
      <c r="DH6" s="609"/>
      <c r="DI6" s="609"/>
      <c r="DJ6" s="609"/>
      <c r="DK6" s="609"/>
      <c r="DL6" s="609"/>
      <c r="DM6" s="609"/>
      <c r="DN6" s="609"/>
      <c r="DO6" s="609"/>
      <c r="DP6" s="610"/>
      <c r="DQ6" s="614">
        <v>616594</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15097</v>
      </c>
      <c r="S7" s="609"/>
      <c r="T7" s="609"/>
      <c r="U7" s="609"/>
      <c r="V7" s="609"/>
      <c r="W7" s="609"/>
      <c r="X7" s="609"/>
      <c r="Y7" s="610"/>
      <c r="Z7" s="646">
        <v>0</v>
      </c>
      <c r="AA7" s="646"/>
      <c r="AB7" s="646"/>
      <c r="AC7" s="646"/>
      <c r="AD7" s="647">
        <v>15097</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18002322</v>
      </c>
      <c r="BH7" s="609"/>
      <c r="BI7" s="609"/>
      <c r="BJ7" s="609"/>
      <c r="BK7" s="609"/>
      <c r="BL7" s="609"/>
      <c r="BM7" s="609"/>
      <c r="BN7" s="610"/>
      <c r="BO7" s="646">
        <v>42.4</v>
      </c>
      <c r="BP7" s="646"/>
      <c r="BQ7" s="646"/>
      <c r="BR7" s="646"/>
      <c r="BS7" s="647">
        <v>560726</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14717683</v>
      </c>
      <c r="CS7" s="609"/>
      <c r="CT7" s="609"/>
      <c r="CU7" s="609"/>
      <c r="CV7" s="609"/>
      <c r="CW7" s="609"/>
      <c r="CX7" s="609"/>
      <c r="CY7" s="610"/>
      <c r="CZ7" s="646">
        <v>9.8000000000000007</v>
      </c>
      <c r="DA7" s="646"/>
      <c r="DB7" s="646"/>
      <c r="DC7" s="646"/>
      <c r="DD7" s="614">
        <v>602784</v>
      </c>
      <c r="DE7" s="609"/>
      <c r="DF7" s="609"/>
      <c r="DG7" s="609"/>
      <c r="DH7" s="609"/>
      <c r="DI7" s="609"/>
      <c r="DJ7" s="609"/>
      <c r="DK7" s="609"/>
      <c r="DL7" s="609"/>
      <c r="DM7" s="609"/>
      <c r="DN7" s="609"/>
      <c r="DO7" s="609"/>
      <c r="DP7" s="610"/>
      <c r="DQ7" s="614">
        <v>10292356</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310915</v>
      </c>
      <c r="S8" s="609"/>
      <c r="T8" s="609"/>
      <c r="U8" s="609"/>
      <c r="V8" s="609"/>
      <c r="W8" s="609"/>
      <c r="X8" s="609"/>
      <c r="Y8" s="610"/>
      <c r="Z8" s="646">
        <v>0.2</v>
      </c>
      <c r="AA8" s="646"/>
      <c r="AB8" s="646"/>
      <c r="AC8" s="646"/>
      <c r="AD8" s="647">
        <v>310915</v>
      </c>
      <c r="AE8" s="647"/>
      <c r="AF8" s="647"/>
      <c r="AG8" s="647"/>
      <c r="AH8" s="647"/>
      <c r="AI8" s="647"/>
      <c r="AJ8" s="647"/>
      <c r="AK8" s="647"/>
      <c r="AL8" s="611">
        <v>0.4</v>
      </c>
      <c r="AM8" s="612"/>
      <c r="AN8" s="612"/>
      <c r="AO8" s="648"/>
      <c r="AP8" s="605" t="s">
        <v>227</v>
      </c>
      <c r="AQ8" s="606"/>
      <c r="AR8" s="606"/>
      <c r="AS8" s="606"/>
      <c r="AT8" s="606"/>
      <c r="AU8" s="606"/>
      <c r="AV8" s="606"/>
      <c r="AW8" s="606"/>
      <c r="AX8" s="606"/>
      <c r="AY8" s="606"/>
      <c r="AZ8" s="606"/>
      <c r="BA8" s="606"/>
      <c r="BB8" s="606"/>
      <c r="BC8" s="606"/>
      <c r="BD8" s="606"/>
      <c r="BE8" s="606"/>
      <c r="BF8" s="607"/>
      <c r="BG8" s="608">
        <v>451603</v>
      </c>
      <c r="BH8" s="609"/>
      <c r="BI8" s="609"/>
      <c r="BJ8" s="609"/>
      <c r="BK8" s="609"/>
      <c r="BL8" s="609"/>
      <c r="BM8" s="609"/>
      <c r="BN8" s="610"/>
      <c r="BO8" s="646">
        <v>1.1000000000000001</v>
      </c>
      <c r="BP8" s="646"/>
      <c r="BQ8" s="646"/>
      <c r="BR8" s="646"/>
      <c r="BS8" s="647" t="s">
        <v>121</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72016588</v>
      </c>
      <c r="CS8" s="609"/>
      <c r="CT8" s="609"/>
      <c r="CU8" s="609"/>
      <c r="CV8" s="609"/>
      <c r="CW8" s="609"/>
      <c r="CX8" s="609"/>
      <c r="CY8" s="610"/>
      <c r="CZ8" s="646">
        <v>47.8</v>
      </c>
      <c r="DA8" s="646"/>
      <c r="DB8" s="646"/>
      <c r="DC8" s="646"/>
      <c r="DD8" s="614">
        <v>1060121</v>
      </c>
      <c r="DE8" s="609"/>
      <c r="DF8" s="609"/>
      <c r="DG8" s="609"/>
      <c r="DH8" s="609"/>
      <c r="DI8" s="609"/>
      <c r="DJ8" s="609"/>
      <c r="DK8" s="609"/>
      <c r="DL8" s="609"/>
      <c r="DM8" s="609"/>
      <c r="DN8" s="609"/>
      <c r="DO8" s="609"/>
      <c r="DP8" s="610"/>
      <c r="DQ8" s="614">
        <v>33218858</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436376</v>
      </c>
      <c r="S9" s="609"/>
      <c r="T9" s="609"/>
      <c r="U9" s="609"/>
      <c r="V9" s="609"/>
      <c r="W9" s="609"/>
      <c r="X9" s="609"/>
      <c r="Y9" s="610"/>
      <c r="Z9" s="646">
        <v>0.3</v>
      </c>
      <c r="AA9" s="646"/>
      <c r="AB9" s="646"/>
      <c r="AC9" s="646"/>
      <c r="AD9" s="647">
        <v>436376</v>
      </c>
      <c r="AE9" s="647"/>
      <c r="AF9" s="647"/>
      <c r="AG9" s="647"/>
      <c r="AH9" s="647"/>
      <c r="AI9" s="647"/>
      <c r="AJ9" s="647"/>
      <c r="AK9" s="647"/>
      <c r="AL9" s="611">
        <v>0.6</v>
      </c>
      <c r="AM9" s="612"/>
      <c r="AN9" s="612"/>
      <c r="AO9" s="648"/>
      <c r="AP9" s="605" t="s">
        <v>230</v>
      </c>
      <c r="AQ9" s="606"/>
      <c r="AR9" s="606"/>
      <c r="AS9" s="606"/>
      <c r="AT9" s="606"/>
      <c r="AU9" s="606"/>
      <c r="AV9" s="606"/>
      <c r="AW9" s="606"/>
      <c r="AX9" s="606"/>
      <c r="AY9" s="606"/>
      <c r="AZ9" s="606"/>
      <c r="BA9" s="606"/>
      <c r="BB9" s="606"/>
      <c r="BC9" s="606"/>
      <c r="BD9" s="606"/>
      <c r="BE9" s="606"/>
      <c r="BF9" s="607"/>
      <c r="BG9" s="608">
        <v>14722897</v>
      </c>
      <c r="BH9" s="609"/>
      <c r="BI9" s="609"/>
      <c r="BJ9" s="609"/>
      <c r="BK9" s="609"/>
      <c r="BL9" s="609"/>
      <c r="BM9" s="609"/>
      <c r="BN9" s="610"/>
      <c r="BO9" s="646">
        <v>34.6</v>
      </c>
      <c r="BP9" s="646"/>
      <c r="BQ9" s="646"/>
      <c r="BR9" s="646"/>
      <c r="BS9" s="647" t="s">
        <v>121</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9390624</v>
      </c>
      <c r="CS9" s="609"/>
      <c r="CT9" s="609"/>
      <c r="CU9" s="609"/>
      <c r="CV9" s="609"/>
      <c r="CW9" s="609"/>
      <c r="CX9" s="609"/>
      <c r="CY9" s="610"/>
      <c r="CZ9" s="646">
        <v>6.2</v>
      </c>
      <c r="DA9" s="646"/>
      <c r="DB9" s="646"/>
      <c r="DC9" s="646"/>
      <c r="DD9" s="614">
        <v>786656</v>
      </c>
      <c r="DE9" s="609"/>
      <c r="DF9" s="609"/>
      <c r="DG9" s="609"/>
      <c r="DH9" s="609"/>
      <c r="DI9" s="609"/>
      <c r="DJ9" s="609"/>
      <c r="DK9" s="609"/>
      <c r="DL9" s="609"/>
      <c r="DM9" s="609"/>
      <c r="DN9" s="609"/>
      <c r="DO9" s="609"/>
      <c r="DP9" s="610"/>
      <c r="DQ9" s="614">
        <v>6918844</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856886</v>
      </c>
      <c r="BH10" s="609"/>
      <c r="BI10" s="609"/>
      <c r="BJ10" s="609"/>
      <c r="BK10" s="609"/>
      <c r="BL10" s="609"/>
      <c r="BM10" s="609"/>
      <c r="BN10" s="610"/>
      <c r="BO10" s="646">
        <v>2</v>
      </c>
      <c r="BP10" s="646"/>
      <c r="BQ10" s="646"/>
      <c r="BR10" s="646"/>
      <c r="BS10" s="647" t="s">
        <v>121</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234192</v>
      </c>
      <c r="CS10" s="609"/>
      <c r="CT10" s="609"/>
      <c r="CU10" s="609"/>
      <c r="CV10" s="609"/>
      <c r="CW10" s="609"/>
      <c r="CX10" s="609"/>
      <c r="CY10" s="610"/>
      <c r="CZ10" s="646">
        <v>0.2</v>
      </c>
      <c r="DA10" s="646"/>
      <c r="DB10" s="646"/>
      <c r="DC10" s="646"/>
      <c r="DD10" s="614">
        <v>2035</v>
      </c>
      <c r="DE10" s="609"/>
      <c r="DF10" s="609"/>
      <c r="DG10" s="609"/>
      <c r="DH10" s="609"/>
      <c r="DI10" s="609"/>
      <c r="DJ10" s="609"/>
      <c r="DK10" s="609"/>
      <c r="DL10" s="609"/>
      <c r="DM10" s="609"/>
      <c r="DN10" s="609"/>
      <c r="DO10" s="609"/>
      <c r="DP10" s="610"/>
      <c r="DQ10" s="614">
        <v>191986</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7780198</v>
      </c>
      <c r="S11" s="609"/>
      <c r="T11" s="609"/>
      <c r="U11" s="609"/>
      <c r="V11" s="609"/>
      <c r="W11" s="609"/>
      <c r="X11" s="609"/>
      <c r="Y11" s="610"/>
      <c r="Z11" s="611">
        <v>5.0999999999999996</v>
      </c>
      <c r="AA11" s="612"/>
      <c r="AB11" s="612"/>
      <c r="AC11" s="613"/>
      <c r="AD11" s="614">
        <v>7780198</v>
      </c>
      <c r="AE11" s="609"/>
      <c r="AF11" s="609"/>
      <c r="AG11" s="609"/>
      <c r="AH11" s="609"/>
      <c r="AI11" s="609"/>
      <c r="AJ11" s="609"/>
      <c r="AK11" s="610"/>
      <c r="AL11" s="611">
        <v>10.3</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1970936</v>
      </c>
      <c r="BH11" s="609"/>
      <c r="BI11" s="609"/>
      <c r="BJ11" s="609"/>
      <c r="BK11" s="609"/>
      <c r="BL11" s="609"/>
      <c r="BM11" s="609"/>
      <c r="BN11" s="610"/>
      <c r="BO11" s="646">
        <v>4.5999999999999996</v>
      </c>
      <c r="BP11" s="646"/>
      <c r="BQ11" s="646"/>
      <c r="BR11" s="646"/>
      <c r="BS11" s="647">
        <v>560726</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3810201</v>
      </c>
      <c r="CS11" s="609"/>
      <c r="CT11" s="609"/>
      <c r="CU11" s="609"/>
      <c r="CV11" s="609"/>
      <c r="CW11" s="609"/>
      <c r="CX11" s="609"/>
      <c r="CY11" s="610"/>
      <c r="CZ11" s="646">
        <v>2.5</v>
      </c>
      <c r="DA11" s="646"/>
      <c r="DB11" s="646"/>
      <c r="DC11" s="646"/>
      <c r="DD11" s="614">
        <v>1220602</v>
      </c>
      <c r="DE11" s="609"/>
      <c r="DF11" s="609"/>
      <c r="DG11" s="609"/>
      <c r="DH11" s="609"/>
      <c r="DI11" s="609"/>
      <c r="DJ11" s="609"/>
      <c r="DK11" s="609"/>
      <c r="DL11" s="609"/>
      <c r="DM11" s="609"/>
      <c r="DN11" s="609"/>
      <c r="DO11" s="609"/>
      <c r="DP11" s="610"/>
      <c r="DQ11" s="614">
        <v>1508479</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6340</v>
      </c>
      <c r="S12" s="609"/>
      <c r="T12" s="609"/>
      <c r="U12" s="609"/>
      <c r="V12" s="609"/>
      <c r="W12" s="609"/>
      <c r="X12" s="609"/>
      <c r="Y12" s="610"/>
      <c r="Z12" s="646">
        <v>0</v>
      </c>
      <c r="AA12" s="646"/>
      <c r="AB12" s="646"/>
      <c r="AC12" s="646"/>
      <c r="AD12" s="647">
        <v>6340</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17379244</v>
      </c>
      <c r="BH12" s="609"/>
      <c r="BI12" s="609"/>
      <c r="BJ12" s="609"/>
      <c r="BK12" s="609"/>
      <c r="BL12" s="609"/>
      <c r="BM12" s="609"/>
      <c r="BN12" s="610"/>
      <c r="BO12" s="646">
        <v>40.9</v>
      </c>
      <c r="BP12" s="646"/>
      <c r="BQ12" s="646"/>
      <c r="BR12" s="646"/>
      <c r="BS12" s="647" t="s">
        <v>121</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5719640</v>
      </c>
      <c r="CS12" s="609"/>
      <c r="CT12" s="609"/>
      <c r="CU12" s="609"/>
      <c r="CV12" s="609"/>
      <c r="CW12" s="609"/>
      <c r="CX12" s="609"/>
      <c r="CY12" s="610"/>
      <c r="CZ12" s="646">
        <v>3.8</v>
      </c>
      <c r="DA12" s="646"/>
      <c r="DB12" s="646"/>
      <c r="DC12" s="646"/>
      <c r="DD12" s="614">
        <v>731</v>
      </c>
      <c r="DE12" s="609"/>
      <c r="DF12" s="609"/>
      <c r="DG12" s="609"/>
      <c r="DH12" s="609"/>
      <c r="DI12" s="609"/>
      <c r="DJ12" s="609"/>
      <c r="DK12" s="609"/>
      <c r="DL12" s="609"/>
      <c r="DM12" s="609"/>
      <c r="DN12" s="609"/>
      <c r="DO12" s="609"/>
      <c r="DP12" s="610"/>
      <c r="DQ12" s="614">
        <v>1302129</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17281344</v>
      </c>
      <c r="BH13" s="609"/>
      <c r="BI13" s="609"/>
      <c r="BJ13" s="609"/>
      <c r="BK13" s="609"/>
      <c r="BL13" s="609"/>
      <c r="BM13" s="609"/>
      <c r="BN13" s="610"/>
      <c r="BO13" s="646">
        <v>40.700000000000003</v>
      </c>
      <c r="BP13" s="646"/>
      <c r="BQ13" s="646"/>
      <c r="BR13" s="646"/>
      <c r="BS13" s="647" t="s">
        <v>121</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10134597</v>
      </c>
      <c r="CS13" s="609"/>
      <c r="CT13" s="609"/>
      <c r="CU13" s="609"/>
      <c r="CV13" s="609"/>
      <c r="CW13" s="609"/>
      <c r="CX13" s="609"/>
      <c r="CY13" s="610"/>
      <c r="CZ13" s="646">
        <v>6.7</v>
      </c>
      <c r="DA13" s="646"/>
      <c r="DB13" s="646"/>
      <c r="DC13" s="646"/>
      <c r="DD13" s="614">
        <v>4475073</v>
      </c>
      <c r="DE13" s="609"/>
      <c r="DF13" s="609"/>
      <c r="DG13" s="609"/>
      <c r="DH13" s="609"/>
      <c r="DI13" s="609"/>
      <c r="DJ13" s="609"/>
      <c r="DK13" s="609"/>
      <c r="DL13" s="609"/>
      <c r="DM13" s="609"/>
      <c r="DN13" s="609"/>
      <c r="DO13" s="609"/>
      <c r="DP13" s="610"/>
      <c r="DQ13" s="614">
        <v>6195524</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1001825</v>
      </c>
      <c r="BH14" s="609"/>
      <c r="BI14" s="609"/>
      <c r="BJ14" s="609"/>
      <c r="BK14" s="609"/>
      <c r="BL14" s="609"/>
      <c r="BM14" s="609"/>
      <c r="BN14" s="610"/>
      <c r="BO14" s="646">
        <v>2.4</v>
      </c>
      <c r="BP14" s="646"/>
      <c r="BQ14" s="646"/>
      <c r="BR14" s="646"/>
      <c r="BS14" s="647" t="s">
        <v>121</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3110163</v>
      </c>
      <c r="CS14" s="609"/>
      <c r="CT14" s="609"/>
      <c r="CU14" s="609"/>
      <c r="CV14" s="609"/>
      <c r="CW14" s="609"/>
      <c r="CX14" s="609"/>
      <c r="CY14" s="610"/>
      <c r="CZ14" s="646">
        <v>2.1</v>
      </c>
      <c r="DA14" s="646"/>
      <c r="DB14" s="646"/>
      <c r="DC14" s="646"/>
      <c r="DD14" s="614">
        <v>44637</v>
      </c>
      <c r="DE14" s="609"/>
      <c r="DF14" s="609"/>
      <c r="DG14" s="609"/>
      <c r="DH14" s="609"/>
      <c r="DI14" s="609"/>
      <c r="DJ14" s="609"/>
      <c r="DK14" s="609"/>
      <c r="DL14" s="609"/>
      <c r="DM14" s="609"/>
      <c r="DN14" s="609"/>
      <c r="DO14" s="609"/>
      <c r="DP14" s="610"/>
      <c r="DQ14" s="614">
        <v>2956979</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166017</v>
      </c>
      <c r="S15" s="609"/>
      <c r="T15" s="609"/>
      <c r="U15" s="609"/>
      <c r="V15" s="609"/>
      <c r="W15" s="609"/>
      <c r="X15" s="609"/>
      <c r="Y15" s="610"/>
      <c r="Z15" s="646">
        <v>0.1</v>
      </c>
      <c r="AA15" s="646"/>
      <c r="AB15" s="646"/>
      <c r="AC15" s="646"/>
      <c r="AD15" s="647">
        <v>166017</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2216606</v>
      </c>
      <c r="BH15" s="609"/>
      <c r="BI15" s="609"/>
      <c r="BJ15" s="609"/>
      <c r="BK15" s="609"/>
      <c r="BL15" s="609"/>
      <c r="BM15" s="609"/>
      <c r="BN15" s="610"/>
      <c r="BO15" s="646">
        <v>5.2</v>
      </c>
      <c r="BP15" s="646"/>
      <c r="BQ15" s="646"/>
      <c r="BR15" s="646"/>
      <c r="BS15" s="647" t="s">
        <v>121</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15771890</v>
      </c>
      <c r="CS15" s="609"/>
      <c r="CT15" s="609"/>
      <c r="CU15" s="609"/>
      <c r="CV15" s="609"/>
      <c r="CW15" s="609"/>
      <c r="CX15" s="609"/>
      <c r="CY15" s="610"/>
      <c r="CZ15" s="646">
        <v>10.5</v>
      </c>
      <c r="DA15" s="646"/>
      <c r="DB15" s="646"/>
      <c r="DC15" s="646"/>
      <c r="DD15" s="614">
        <v>2401599</v>
      </c>
      <c r="DE15" s="609"/>
      <c r="DF15" s="609"/>
      <c r="DG15" s="609"/>
      <c r="DH15" s="609"/>
      <c r="DI15" s="609"/>
      <c r="DJ15" s="609"/>
      <c r="DK15" s="609"/>
      <c r="DL15" s="609"/>
      <c r="DM15" s="609"/>
      <c r="DN15" s="609"/>
      <c r="DO15" s="609"/>
      <c r="DP15" s="610"/>
      <c r="DQ15" s="614">
        <v>11544700</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859459</v>
      </c>
      <c r="S16" s="609"/>
      <c r="T16" s="609"/>
      <c r="U16" s="609"/>
      <c r="V16" s="609"/>
      <c r="W16" s="609"/>
      <c r="X16" s="609"/>
      <c r="Y16" s="610"/>
      <c r="Z16" s="646">
        <v>0.6</v>
      </c>
      <c r="AA16" s="646"/>
      <c r="AB16" s="646"/>
      <c r="AC16" s="646"/>
      <c r="AD16" s="647">
        <v>859459</v>
      </c>
      <c r="AE16" s="647"/>
      <c r="AF16" s="647"/>
      <c r="AG16" s="647"/>
      <c r="AH16" s="647"/>
      <c r="AI16" s="647"/>
      <c r="AJ16" s="647"/>
      <c r="AK16" s="647"/>
      <c r="AL16" s="611">
        <v>1.1000000000000001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2288062</v>
      </c>
      <c r="CS16" s="609"/>
      <c r="CT16" s="609"/>
      <c r="CU16" s="609"/>
      <c r="CV16" s="609"/>
      <c r="CW16" s="609"/>
      <c r="CX16" s="609"/>
      <c r="CY16" s="610"/>
      <c r="CZ16" s="646">
        <v>1.5</v>
      </c>
      <c r="DA16" s="646"/>
      <c r="DB16" s="646"/>
      <c r="DC16" s="646"/>
      <c r="DD16" s="614" t="s">
        <v>121</v>
      </c>
      <c r="DE16" s="609"/>
      <c r="DF16" s="609"/>
      <c r="DG16" s="609"/>
      <c r="DH16" s="609"/>
      <c r="DI16" s="609"/>
      <c r="DJ16" s="609"/>
      <c r="DK16" s="609"/>
      <c r="DL16" s="609"/>
      <c r="DM16" s="609"/>
      <c r="DN16" s="609"/>
      <c r="DO16" s="609"/>
      <c r="DP16" s="610"/>
      <c r="DQ16" s="614">
        <v>207413</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1592636</v>
      </c>
      <c r="S17" s="609"/>
      <c r="T17" s="609"/>
      <c r="U17" s="609"/>
      <c r="V17" s="609"/>
      <c r="W17" s="609"/>
      <c r="X17" s="609"/>
      <c r="Y17" s="610"/>
      <c r="Z17" s="646">
        <v>1</v>
      </c>
      <c r="AA17" s="646"/>
      <c r="AB17" s="646"/>
      <c r="AC17" s="646"/>
      <c r="AD17" s="647">
        <v>1592636</v>
      </c>
      <c r="AE17" s="647"/>
      <c r="AF17" s="647"/>
      <c r="AG17" s="647"/>
      <c r="AH17" s="647"/>
      <c r="AI17" s="647"/>
      <c r="AJ17" s="647"/>
      <c r="AK17" s="647"/>
      <c r="AL17" s="611">
        <v>2.1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12722904</v>
      </c>
      <c r="CS17" s="609"/>
      <c r="CT17" s="609"/>
      <c r="CU17" s="609"/>
      <c r="CV17" s="609"/>
      <c r="CW17" s="609"/>
      <c r="CX17" s="609"/>
      <c r="CY17" s="610"/>
      <c r="CZ17" s="646">
        <v>8.5</v>
      </c>
      <c r="DA17" s="646"/>
      <c r="DB17" s="646"/>
      <c r="DC17" s="646"/>
      <c r="DD17" s="614" t="s">
        <v>121</v>
      </c>
      <c r="DE17" s="609"/>
      <c r="DF17" s="609"/>
      <c r="DG17" s="609"/>
      <c r="DH17" s="609"/>
      <c r="DI17" s="609"/>
      <c r="DJ17" s="609"/>
      <c r="DK17" s="609"/>
      <c r="DL17" s="609"/>
      <c r="DM17" s="609"/>
      <c r="DN17" s="609"/>
      <c r="DO17" s="609"/>
      <c r="DP17" s="610"/>
      <c r="DQ17" s="614">
        <v>12358757</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316996</v>
      </c>
      <c r="S18" s="609"/>
      <c r="T18" s="609"/>
      <c r="U18" s="609"/>
      <c r="V18" s="609"/>
      <c r="W18" s="609"/>
      <c r="X18" s="609"/>
      <c r="Y18" s="610"/>
      <c r="Z18" s="646">
        <v>0.2</v>
      </c>
      <c r="AA18" s="646"/>
      <c r="AB18" s="646"/>
      <c r="AC18" s="646"/>
      <c r="AD18" s="647">
        <v>316996</v>
      </c>
      <c r="AE18" s="647"/>
      <c r="AF18" s="647"/>
      <c r="AG18" s="647"/>
      <c r="AH18" s="647"/>
      <c r="AI18" s="647"/>
      <c r="AJ18" s="647"/>
      <c r="AK18" s="647"/>
      <c r="AL18" s="611">
        <v>0.4</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1262108</v>
      </c>
      <c r="S19" s="609"/>
      <c r="T19" s="609"/>
      <c r="U19" s="609"/>
      <c r="V19" s="609"/>
      <c r="W19" s="609"/>
      <c r="X19" s="609"/>
      <c r="Y19" s="610"/>
      <c r="Z19" s="646">
        <v>0.8</v>
      </c>
      <c r="AA19" s="646"/>
      <c r="AB19" s="646"/>
      <c r="AC19" s="646"/>
      <c r="AD19" s="647">
        <v>1262108</v>
      </c>
      <c r="AE19" s="647"/>
      <c r="AF19" s="647"/>
      <c r="AG19" s="647"/>
      <c r="AH19" s="647"/>
      <c r="AI19" s="647"/>
      <c r="AJ19" s="647"/>
      <c r="AK19" s="647"/>
      <c r="AL19" s="611">
        <v>1.7</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3900260</v>
      </c>
      <c r="BH19" s="609"/>
      <c r="BI19" s="609"/>
      <c r="BJ19" s="609"/>
      <c r="BK19" s="609"/>
      <c r="BL19" s="609"/>
      <c r="BM19" s="609"/>
      <c r="BN19" s="610"/>
      <c r="BO19" s="646">
        <v>9.1999999999999993</v>
      </c>
      <c r="BP19" s="646"/>
      <c r="BQ19" s="646"/>
      <c r="BR19" s="646"/>
      <c r="BS19" s="647" t="s">
        <v>121</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13532</v>
      </c>
      <c r="S20" s="609"/>
      <c r="T20" s="609"/>
      <c r="U20" s="609"/>
      <c r="V20" s="609"/>
      <c r="W20" s="609"/>
      <c r="X20" s="609"/>
      <c r="Y20" s="610"/>
      <c r="Z20" s="646">
        <v>0</v>
      </c>
      <c r="AA20" s="646"/>
      <c r="AB20" s="646"/>
      <c r="AC20" s="646"/>
      <c r="AD20" s="647">
        <v>13532</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3900260</v>
      </c>
      <c r="BH20" s="609"/>
      <c r="BI20" s="609"/>
      <c r="BJ20" s="609"/>
      <c r="BK20" s="609"/>
      <c r="BL20" s="609"/>
      <c r="BM20" s="609"/>
      <c r="BN20" s="610"/>
      <c r="BO20" s="646">
        <v>9.1999999999999993</v>
      </c>
      <c r="BP20" s="646"/>
      <c r="BQ20" s="646"/>
      <c r="BR20" s="646"/>
      <c r="BS20" s="647" t="s">
        <v>121</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150535258</v>
      </c>
      <c r="CS20" s="609"/>
      <c r="CT20" s="609"/>
      <c r="CU20" s="609"/>
      <c r="CV20" s="609"/>
      <c r="CW20" s="609"/>
      <c r="CX20" s="609"/>
      <c r="CY20" s="610"/>
      <c r="CZ20" s="646">
        <v>100</v>
      </c>
      <c r="DA20" s="646"/>
      <c r="DB20" s="646"/>
      <c r="DC20" s="646"/>
      <c r="DD20" s="614">
        <v>10594238</v>
      </c>
      <c r="DE20" s="609"/>
      <c r="DF20" s="609"/>
      <c r="DG20" s="609"/>
      <c r="DH20" s="609"/>
      <c r="DI20" s="609"/>
      <c r="DJ20" s="609"/>
      <c r="DK20" s="609"/>
      <c r="DL20" s="609"/>
      <c r="DM20" s="609"/>
      <c r="DN20" s="609"/>
      <c r="DO20" s="609"/>
      <c r="DP20" s="610"/>
      <c r="DQ20" s="614">
        <v>87312619</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24935188</v>
      </c>
      <c r="S21" s="609"/>
      <c r="T21" s="609"/>
      <c r="U21" s="609"/>
      <c r="V21" s="609"/>
      <c r="W21" s="609"/>
      <c r="X21" s="609"/>
      <c r="Y21" s="610"/>
      <c r="Z21" s="646">
        <v>16.399999999999999</v>
      </c>
      <c r="AA21" s="646"/>
      <c r="AB21" s="646"/>
      <c r="AC21" s="646"/>
      <c r="AD21" s="647">
        <v>23623314</v>
      </c>
      <c r="AE21" s="647"/>
      <c r="AF21" s="647"/>
      <c r="AG21" s="647"/>
      <c r="AH21" s="647"/>
      <c r="AI21" s="647"/>
      <c r="AJ21" s="647"/>
      <c r="AK21" s="647"/>
      <c r="AL21" s="611">
        <v>31.1</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4191</v>
      </c>
      <c r="BH21" s="609"/>
      <c r="BI21" s="609"/>
      <c r="BJ21" s="609"/>
      <c r="BK21" s="609"/>
      <c r="BL21" s="609"/>
      <c r="BM21" s="609"/>
      <c r="BN21" s="610"/>
      <c r="BO21" s="646">
        <v>0</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23623314</v>
      </c>
      <c r="S22" s="609"/>
      <c r="T22" s="609"/>
      <c r="U22" s="609"/>
      <c r="V22" s="609"/>
      <c r="W22" s="609"/>
      <c r="X22" s="609"/>
      <c r="Y22" s="610"/>
      <c r="Z22" s="646">
        <v>15.6</v>
      </c>
      <c r="AA22" s="646"/>
      <c r="AB22" s="646"/>
      <c r="AC22" s="646"/>
      <c r="AD22" s="647">
        <v>23623314</v>
      </c>
      <c r="AE22" s="647"/>
      <c r="AF22" s="647"/>
      <c r="AG22" s="647"/>
      <c r="AH22" s="647"/>
      <c r="AI22" s="647"/>
      <c r="AJ22" s="647"/>
      <c r="AK22" s="647"/>
      <c r="AL22" s="611">
        <v>31.1</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v>1219270</v>
      </c>
      <c r="BH22" s="609"/>
      <c r="BI22" s="609"/>
      <c r="BJ22" s="609"/>
      <c r="BK22" s="609"/>
      <c r="BL22" s="609"/>
      <c r="BM22" s="609"/>
      <c r="BN22" s="610"/>
      <c r="BO22" s="646">
        <v>2.9</v>
      </c>
      <c r="BP22" s="646"/>
      <c r="BQ22" s="646"/>
      <c r="BR22" s="646"/>
      <c r="BS22" s="647" t="s">
        <v>121</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1311874</v>
      </c>
      <c r="S23" s="609"/>
      <c r="T23" s="609"/>
      <c r="U23" s="609"/>
      <c r="V23" s="609"/>
      <c r="W23" s="609"/>
      <c r="X23" s="609"/>
      <c r="Y23" s="610"/>
      <c r="Z23" s="646">
        <v>0.9</v>
      </c>
      <c r="AA23" s="646"/>
      <c r="AB23" s="646"/>
      <c r="AC23" s="646"/>
      <c r="AD23" s="647" t="s">
        <v>121</v>
      </c>
      <c r="AE23" s="647"/>
      <c r="AF23" s="647"/>
      <c r="AG23" s="647"/>
      <c r="AH23" s="647"/>
      <c r="AI23" s="647"/>
      <c r="AJ23" s="647"/>
      <c r="AK23" s="647"/>
      <c r="AL23" s="611" t="s">
        <v>121</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2676799</v>
      </c>
      <c r="BH23" s="609"/>
      <c r="BI23" s="609"/>
      <c r="BJ23" s="609"/>
      <c r="BK23" s="609"/>
      <c r="BL23" s="609"/>
      <c r="BM23" s="609"/>
      <c r="BN23" s="610"/>
      <c r="BO23" s="646">
        <v>6.3</v>
      </c>
      <c r="BP23" s="646"/>
      <c r="BQ23" s="646"/>
      <c r="BR23" s="646"/>
      <c r="BS23" s="647" t="s">
        <v>121</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84394887</v>
      </c>
      <c r="CS24" s="664"/>
      <c r="CT24" s="664"/>
      <c r="CU24" s="664"/>
      <c r="CV24" s="664"/>
      <c r="CW24" s="664"/>
      <c r="CX24" s="664"/>
      <c r="CY24" s="689"/>
      <c r="CZ24" s="690">
        <v>56.1</v>
      </c>
      <c r="DA24" s="672"/>
      <c r="DB24" s="672"/>
      <c r="DC24" s="692"/>
      <c r="DD24" s="688">
        <v>47486281</v>
      </c>
      <c r="DE24" s="664"/>
      <c r="DF24" s="664"/>
      <c r="DG24" s="664"/>
      <c r="DH24" s="664"/>
      <c r="DI24" s="664"/>
      <c r="DJ24" s="664"/>
      <c r="DK24" s="689"/>
      <c r="DL24" s="688">
        <v>42401279</v>
      </c>
      <c r="DM24" s="664"/>
      <c r="DN24" s="664"/>
      <c r="DO24" s="664"/>
      <c r="DP24" s="664"/>
      <c r="DQ24" s="664"/>
      <c r="DR24" s="664"/>
      <c r="DS24" s="664"/>
      <c r="DT24" s="664"/>
      <c r="DU24" s="664"/>
      <c r="DV24" s="689"/>
      <c r="DW24" s="690">
        <v>55.3</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79484855</v>
      </c>
      <c r="S25" s="609"/>
      <c r="T25" s="609"/>
      <c r="U25" s="609"/>
      <c r="V25" s="609"/>
      <c r="W25" s="609"/>
      <c r="X25" s="609"/>
      <c r="Y25" s="610"/>
      <c r="Z25" s="646">
        <v>52.3</v>
      </c>
      <c r="AA25" s="646"/>
      <c r="AB25" s="646"/>
      <c r="AC25" s="646"/>
      <c r="AD25" s="647">
        <v>75496182</v>
      </c>
      <c r="AE25" s="647"/>
      <c r="AF25" s="647"/>
      <c r="AG25" s="647"/>
      <c r="AH25" s="647"/>
      <c r="AI25" s="647"/>
      <c r="AJ25" s="647"/>
      <c r="AK25" s="647"/>
      <c r="AL25" s="611">
        <v>99.5</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18457239</v>
      </c>
      <c r="CS25" s="621"/>
      <c r="CT25" s="621"/>
      <c r="CU25" s="621"/>
      <c r="CV25" s="621"/>
      <c r="CW25" s="621"/>
      <c r="CX25" s="621"/>
      <c r="CY25" s="622"/>
      <c r="CZ25" s="611">
        <v>12.3</v>
      </c>
      <c r="DA25" s="623"/>
      <c r="DB25" s="623"/>
      <c r="DC25" s="624"/>
      <c r="DD25" s="614">
        <v>16762171</v>
      </c>
      <c r="DE25" s="621"/>
      <c r="DF25" s="621"/>
      <c r="DG25" s="621"/>
      <c r="DH25" s="621"/>
      <c r="DI25" s="621"/>
      <c r="DJ25" s="621"/>
      <c r="DK25" s="622"/>
      <c r="DL25" s="614">
        <v>16373006</v>
      </c>
      <c r="DM25" s="621"/>
      <c r="DN25" s="621"/>
      <c r="DO25" s="621"/>
      <c r="DP25" s="621"/>
      <c r="DQ25" s="621"/>
      <c r="DR25" s="621"/>
      <c r="DS25" s="621"/>
      <c r="DT25" s="621"/>
      <c r="DU25" s="621"/>
      <c r="DV25" s="622"/>
      <c r="DW25" s="611">
        <v>21.4</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43801</v>
      </c>
      <c r="S26" s="609"/>
      <c r="T26" s="609"/>
      <c r="U26" s="609"/>
      <c r="V26" s="609"/>
      <c r="W26" s="609"/>
      <c r="X26" s="609"/>
      <c r="Y26" s="610"/>
      <c r="Z26" s="646">
        <v>0</v>
      </c>
      <c r="AA26" s="646"/>
      <c r="AB26" s="646"/>
      <c r="AC26" s="646"/>
      <c r="AD26" s="647">
        <v>43801</v>
      </c>
      <c r="AE26" s="647"/>
      <c r="AF26" s="647"/>
      <c r="AG26" s="647"/>
      <c r="AH26" s="647"/>
      <c r="AI26" s="647"/>
      <c r="AJ26" s="647"/>
      <c r="AK26" s="647"/>
      <c r="AL26" s="611">
        <v>0.1</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11686559</v>
      </c>
      <c r="CS26" s="609"/>
      <c r="CT26" s="609"/>
      <c r="CU26" s="609"/>
      <c r="CV26" s="609"/>
      <c r="CW26" s="609"/>
      <c r="CX26" s="609"/>
      <c r="CY26" s="610"/>
      <c r="CZ26" s="611">
        <v>7.8</v>
      </c>
      <c r="DA26" s="623"/>
      <c r="DB26" s="623"/>
      <c r="DC26" s="624"/>
      <c r="DD26" s="614">
        <v>10687108</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658917</v>
      </c>
      <c r="S27" s="609"/>
      <c r="T27" s="609"/>
      <c r="U27" s="609"/>
      <c r="V27" s="609"/>
      <c r="W27" s="609"/>
      <c r="X27" s="609"/>
      <c r="Y27" s="610"/>
      <c r="Z27" s="646">
        <v>0.4</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42500257</v>
      </c>
      <c r="BH27" s="609"/>
      <c r="BI27" s="609"/>
      <c r="BJ27" s="609"/>
      <c r="BK27" s="609"/>
      <c r="BL27" s="609"/>
      <c r="BM27" s="609"/>
      <c r="BN27" s="610"/>
      <c r="BO27" s="646">
        <v>100</v>
      </c>
      <c r="BP27" s="646"/>
      <c r="BQ27" s="646"/>
      <c r="BR27" s="646"/>
      <c r="BS27" s="647">
        <v>560726</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53214744</v>
      </c>
      <c r="CS27" s="621"/>
      <c r="CT27" s="621"/>
      <c r="CU27" s="621"/>
      <c r="CV27" s="621"/>
      <c r="CW27" s="621"/>
      <c r="CX27" s="621"/>
      <c r="CY27" s="622"/>
      <c r="CZ27" s="611">
        <v>35.4</v>
      </c>
      <c r="DA27" s="623"/>
      <c r="DB27" s="623"/>
      <c r="DC27" s="624"/>
      <c r="DD27" s="614">
        <v>18365353</v>
      </c>
      <c r="DE27" s="621"/>
      <c r="DF27" s="621"/>
      <c r="DG27" s="621"/>
      <c r="DH27" s="621"/>
      <c r="DI27" s="621"/>
      <c r="DJ27" s="621"/>
      <c r="DK27" s="622"/>
      <c r="DL27" s="614">
        <v>13669516</v>
      </c>
      <c r="DM27" s="621"/>
      <c r="DN27" s="621"/>
      <c r="DO27" s="621"/>
      <c r="DP27" s="621"/>
      <c r="DQ27" s="621"/>
      <c r="DR27" s="621"/>
      <c r="DS27" s="621"/>
      <c r="DT27" s="621"/>
      <c r="DU27" s="621"/>
      <c r="DV27" s="622"/>
      <c r="DW27" s="611">
        <v>17.8</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1303663</v>
      </c>
      <c r="S28" s="609"/>
      <c r="T28" s="609"/>
      <c r="U28" s="609"/>
      <c r="V28" s="609"/>
      <c r="W28" s="609"/>
      <c r="X28" s="609"/>
      <c r="Y28" s="610"/>
      <c r="Z28" s="646">
        <v>0.9</v>
      </c>
      <c r="AA28" s="646"/>
      <c r="AB28" s="646"/>
      <c r="AC28" s="646"/>
      <c r="AD28" s="647">
        <v>142645</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12722904</v>
      </c>
      <c r="CS28" s="609"/>
      <c r="CT28" s="609"/>
      <c r="CU28" s="609"/>
      <c r="CV28" s="609"/>
      <c r="CW28" s="609"/>
      <c r="CX28" s="609"/>
      <c r="CY28" s="610"/>
      <c r="CZ28" s="611">
        <v>8.5</v>
      </c>
      <c r="DA28" s="623"/>
      <c r="DB28" s="623"/>
      <c r="DC28" s="624"/>
      <c r="DD28" s="614">
        <v>12358757</v>
      </c>
      <c r="DE28" s="609"/>
      <c r="DF28" s="609"/>
      <c r="DG28" s="609"/>
      <c r="DH28" s="609"/>
      <c r="DI28" s="609"/>
      <c r="DJ28" s="609"/>
      <c r="DK28" s="610"/>
      <c r="DL28" s="614">
        <v>12358757</v>
      </c>
      <c r="DM28" s="609"/>
      <c r="DN28" s="609"/>
      <c r="DO28" s="609"/>
      <c r="DP28" s="609"/>
      <c r="DQ28" s="609"/>
      <c r="DR28" s="609"/>
      <c r="DS28" s="609"/>
      <c r="DT28" s="609"/>
      <c r="DU28" s="609"/>
      <c r="DV28" s="610"/>
      <c r="DW28" s="611">
        <v>16.100000000000001</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1133692</v>
      </c>
      <c r="S29" s="609"/>
      <c r="T29" s="609"/>
      <c r="U29" s="609"/>
      <c r="V29" s="609"/>
      <c r="W29" s="609"/>
      <c r="X29" s="609"/>
      <c r="Y29" s="610"/>
      <c r="Z29" s="646">
        <v>0.7</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12722379</v>
      </c>
      <c r="CS29" s="621"/>
      <c r="CT29" s="621"/>
      <c r="CU29" s="621"/>
      <c r="CV29" s="621"/>
      <c r="CW29" s="621"/>
      <c r="CX29" s="621"/>
      <c r="CY29" s="622"/>
      <c r="CZ29" s="611">
        <v>8.5</v>
      </c>
      <c r="DA29" s="623"/>
      <c r="DB29" s="623"/>
      <c r="DC29" s="624"/>
      <c r="DD29" s="614">
        <v>12358232</v>
      </c>
      <c r="DE29" s="621"/>
      <c r="DF29" s="621"/>
      <c r="DG29" s="621"/>
      <c r="DH29" s="621"/>
      <c r="DI29" s="621"/>
      <c r="DJ29" s="621"/>
      <c r="DK29" s="622"/>
      <c r="DL29" s="614">
        <v>12358232</v>
      </c>
      <c r="DM29" s="621"/>
      <c r="DN29" s="621"/>
      <c r="DO29" s="621"/>
      <c r="DP29" s="621"/>
      <c r="DQ29" s="621"/>
      <c r="DR29" s="621"/>
      <c r="DS29" s="621"/>
      <c r="DT29" s="621"/>
      <c r="DU29" s="621"/>
      <c r="DV29" s="622"/>
      <c r="DW29" s="611">
        <v>16.100000000000001</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37702389</v>
      </c>
      <c r="S30" s="609"/>
      <c r="T30" s="609"/>
      <c r="U30" s="609"/>
      <c r="V30" s="609"/>
      <c r="W30" s="609"/>
      <c r="X30" s="609"/>
      <c r="Y30" s="610"/>
      <c r="Z30" s="646">
        <v>24.8</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12240961</v>
      </c>
      <c r="CS30" s="609"/>
      <c r="CT30" s="609"/>
      <c r="CU30" s="609"/>
      <c r="CV30" s="609"/>
      <c r="CW30" s="609"/>
      <c r="CX30" s="609"/>
      <c r="CY30" s="610"/>
      <c r="CZ30" s="611">
        <v>8.1</v>
      </c>
      <c r="DA30" s="623"/>
      <c r="DB30" s="623"/>
      <c r="DC30" s="624"/>
      <c r="DD30" s="614">
        <v>11906065</v>
      </c>
      <c r="DE30" s="609"/>
      <c r="DF30" s="609"/>
      <c r="DG30" s="609"/>
      <c r="DH30" s="609"/>
      <c r="DI30" s="609"/>
      <c r="DJ30" s="609"/>
      <c r="DK30" s="610"/>
      <c r="DL30" s="614">
        <v>11906065</v>
      </c>
      <c r="DM30" s="609"/>
      <c r="DN30" s="609"/>
      <c r="DO30" s="609"/>
      <c r="DP30" s="609"/>
      <c r="DQ30" s="609"/>
      <c r="DR30" s="609"/>
      <c r="DS30" s="609"/>
      <c r="DT30" s="609"/>
      <c r="DU30" s="609"/>
      <c r="DV30" s="610"/>
      <c r="DW30" s="611">
        <v>15.5</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v>115755</v>
      </c>
      <c r="S31" s="609"/>
      <c r="T31" s="609"/>
      <c r="U31" s="609"/>
      <c r="V31" s="609"/>
      <c r="W31" s="609"/>
      <c r="X31" s="609"/>
      <c r="Y31" s="610"/>
      <c r="Z31" s="646">
        <v>0.1</v>
      </c>
      <c r="AA31" s="646"/>
      <c r="AB31" s="646"/>
      <c r="AC31" s="646"/>
      <c r="AD31" s="647">
        <v>115755</v>
      </c>
      <c r="AE31" s="647"/>
      <c r="AF31" s="647"/>
      <c r="AG31" s="647"/>
      <c r="AH31" s="647"/>
      <c r="AI31" s="647"/>
      <c r="AJ31" s="647"/>
      <c r="AK31" s="647"/>
      <c r="AL31" s="611">
        <v>0.2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99.2</v>
      </c>
      <c r="BH31" s="671"/>
      <c r="BI31" s="671"/>
      <c r="BJ31" s="671"/>
      <c r="BK31" s="671"/>
      <c r="BL31" s="671"/>
      <c r="BM31" s="672">
        <v>97.8</v>
      </c>
      <c r="BN31" s="671"/>
      <c r="BO31" s="671"/>
      <c r="BP31" s="671"/>
      <c r="BQ31" s="673"/>
      <c r="BR31" s="670">
        <v>99.2</v>
      </c>
      <c r="BS31" s="671"/>
      <c r="BT31" s="671"/>
      <c r="BU31" s="671"/>
      <c r="BV31" s="671"/>
      <c r="BW31" s="671"/>
      <c r="BX31" s="672">
        <v>97.7</v>
      </c>
      <c r="BY31" s="671"/>
      <c r="BZ31" s="671"/>
      <c r="CA31" s="671"/>
      <c r="CB31" s="673"/>
      <c r="CD31" s="629"/>
      <c r="CE31" s="630"/>
      <c r="CF31" s="605" t="s">
        <v>300</v>
      </c>
      <c r="CG31" s="606"/>
      <c r="CH31" s="606"/>
      <c r="CI31" s="606"/>
      <c r="CJ31" s="606"/>
      <c r="CK31" s="606"/>
      <c r="CL31" s="606"/>
      <c r="CM31" s="606"/>
      <c r="CN31" s="606"/>
      <c r="CO31" s="606"/>
      <c r="CP31" s="606"/>
      <c r="CQ31" s="607"/>
      <c r="CR31" s="608">
        <v>481418</v>
      </c>
      <c r="CS31" s="621"/>
      <c r="CT31" s="621"/>
      <c r="CU31" s="621"/>
      <c r="CV31" s="621"/>
      <c r="CW31" s="621"/>
      <c r="CX31" s="621"/>
      <c r="CY31" s="622"/>
      <c r="CZ31" s="611">
        <v>0.3</v>
      </c>
      <c r="DA31" s="623"/>
      <c r="DB31" s="623"/>
      <c r="DC31" s="624"/>
      <c r="DD31" s="614">
        <v>452167</v>
      </c>
      <c r="DE31" s="621"/>
      <c r="DF31" s="621"/>
      <c r="DG31" s="621"/>
      <c r="DH31" s="621"/>
      <c r="DI31" s="621"/>
      <c r="DJ31" s="621"/>
      <c r="DK31" s="622"/>
      <c r="DL31" s="614">
        <v>452167</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12784058</v>
      </c>
      <c r="S32" s="609"/>
      <c r="T32" s="609"/>
      <c r="U32" s="609"/>
      <c r="V32" s="609"/>
      <c r="W32" s="609"/>
      <c r="X32" s="609"/>
      <c r="Y32" s="610"/>
      <c r="Z32" s="646">
        <v>8.4</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1"/>
      <c r="AU32" s="196" t="s">
        <v>302</v>
      </c>
      <c r="AX32" s="605" t="s">
        <v>303</v>
      </c>
      <c r="AY32" s="606"/>
      <c r="AZ32" s="606"/>
      <c r="BA32" s="606"/>
      <c r="BB32" s="606"/>
      <c r="BC32" s="606"/>
      <c r="BD32" s="606"/>
      <c r="BE32" s="606"/>
      <c r="BF32" s="607"/>
      <c r="BG32" s="674">
        <v>99.1</v>
      </c>
      <c r="BH32" s="621"/>
      <c r="BI32" s="621"/>
      <c r="BJ32" s="621"/>
      <c r="BK32" s="621"/>
      <c r="BL32" s="621"/>
      <c r="BM32" s="612">
        <v>97.6</v>
      </c>
      <c r="BN32" s="621"/>
      <c r="BO32" s="621"/>
      <c r="BP32" s="621"/>
      <c r="BQ32" s="644"/>
      <c r="BR32" s="674">
        <v>99.1</v>
      </c>
      <c r="BS32" s="621"/>
      <c r="BT32" s="621"/>
      <c r="BU32" s="621"/>
      <c r="BV32" s="621"/>
      <c r="BW32" s="621"/>
      <c r="BX32" s="612">
        <v>97.6</v>
      </c>
      <c r="BY32" s="621"/>
      <c r="BZ32" s="621"/>
      <c r="CA32" s="621"/>
      <c r="CB32" s="644"/>
      <c r="CD32" s="631"/>
      <c r="CE32" s="632"/>
      <c r="CF32" s="605" t="s">
        <v>304</v>
      </c>
      <c r="CG32" s="606"/>
      <c r="CH32" s="606"/>
      <c r="CI32" s="606"/>
      <c r="CJ32" s="606"/>
      <c r="CK32" s="606"/>
      <c r="CL32" s="606"/>
      <c r="CM32" s="606"/>
      <c r="CN32" s="606"/>
      <c r="CO32" s="606"/>
      <c r="CP32" s="606"/>
      <c r="CQ32" s="607"/>
      <c r="CR32" s="608">
        <v>525</v>
      </c>
      <c r="CS32" s="609"/>
      <c r="CT32" s="609"/>
      <c r="CU32" s="609"/>
      <c r="CV32" s="609"/>
      <c r="CW32" s="609"/>
      <c r="CX32" s="609"/>
      <c r="CY32" s="610"/>
      <c r="CZ32" s="611">
        <v>0</v>
      </c>
      <c r="DA32" s="623"/>
      <c r="DB32" s="623"/>
      <c r="DC32" s="624"/>
      <c r="DD32" s="614">
        <v>525</v>
      </c>
      <c r="DE32" s="609"/>
      <c r="DF32" s="609"/>
      <c r="DG32" s="609"/>
      <c r="DH32" s="609"/>
      <c r="DI32" s="609"/>
      <c r="DJ32" s="609"/>
      <c r="DK32" s="610"/>
      <c r="DL32" s="614">
        <v>525</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331062</v>
      </c>
      <c r="S33" s="609"/>
      <c r="T33" s="609"/>
      <c r="U33" s="609"/>
      <c r="V33" s="609"/>
      <c r="W33" s="609"/>
      <c r="X33" s="609"/>
      <c r="Y33" s="610"/>
      <c r="Z33" s="646">
        <v>0.2</v>
      </c>
      <c r="AA33" s="646"/>
      <c r="AB33" s="646"/>
      <c r="AC33" s="646"/>
      <c r="AD33" s="647">
        <v>36523</v>
      </c>
      <c r="AE33" s="647"/>
      <c r="AF33" s="647"/>
      <c r="AG33" s="647"/>
      <c r="AH33" s="647"/>
      <c r="AI33" s="647"/>
      <c r="AJ33" s="647"/>
      <c r="AK33" s="647"/>
      <c r="AL33" s="611">
        <v>0</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99.3</v>
      </c>
      <c r="BH33" s="593"/>
      <c r="BI33" s="593"/>
      <c r="BJ33" s="593"/>
      <c r="BK33" s="593"/>
      <c r="BL33" s="593"/>
      <c r="BM33" s="639">
        <v>97.8</v>
      </c>
      <c r="BN33" s="593"/>
      <c r="BO33" s="593"/>
      <c r="BP33" s="593"/>
      <c r="BQ33" s="656"/>
      <c r="BR33" s="669">
        <v>99.3</v>
      </c>
      <c r="BS33" s="593"/>
      <c r="BT33" s="593"/>
      <c r="BU33" s="593"/>
      <c r="BV33" s="593"/>
      <c r="BW33" s="593"/>
      <c r="BX33" s="639">
        <v>97.7</v>
      </c>
      <c r="BY33" s="593"/>
      <c r="BZ33" s="593"/>
      <c r="CA33" s="593"/>
      <c r="CB33" s="656"/>
      <c r="CD33" s="605" t="s">
        <v>307</v>
      </c>
      <c r="CE33" s="606"/>
      <c r="CF33" s="606"/>
      <c r="CG33" s="606"/>
      <c r="CH33" s="606"/>
      <c r="CI33" s="606"/>
      <c r="CJ33" s="606"/>
      <c r="CK33" s="606"/>
      <c r="CL33" s="606"/>
      <c r="CM33" s="606"/>
      <c r="CN33" s="606"/>
      <c r="CO33" s="606"/>
      <c r="CP33" s="606"/>
      <c r="CQ33" s="607"/>
      <c r="CR33" s="608">
        <v>53258071</v>
      </c>
      <c r="CS33" s="621"/>
      <c r="CT33" s="621"/>
      <c r="CU33" s="621"/>
      <c r="CV33" s="621"/>
      <c r="CW33" s="621"/>
      <c r="CX33" s="621"/>
      <c r="CY33" s="622"/>
      <c r="CZ33" s="611">
        <v>35.4</v>
      </c>
      <c r="DA33" s="623"/>
      <c r="DB33" s="623"/>
      <c r="DC33" s="624"/>
      <c r="DD33" s="614">
        <v>36170496</v>
      </c>
      <c r="DE33" s="621"/>
      <c r="DF33" s="621"/>
      <c r="DG33" s="621"/>
      <c r="DH33" s="621"/>
      <c r="DI33" s="621"/>
      <c r="DJ33" s="621"/>
      <c r="DK33" s="622"/>
      <c r="DL33" s="614">
        <v>30295757</v>
      </c>
      <c r="DM33" s="621"/>
      <c r="DN33" s="621"/>
      <c r="DO33" s="621"/>
      <c r="DP33" s="621"/>
      <c r="DQ33" s="621"/>
      <c r="DR33" s="621"/>
      <c r="DS33" s="621"/>
      <c r="DT33" s="621"/>
      <c r="DU33" s="621"/>
      <c r="DV33" s="622"/>
      <c r="DW33" s="611">
        <v>39.5</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2146223</v>
      </c>
      <c r="S34" s="609"/>
      <c r="T34" s="609"/>
      <c r="U34" s="609"/>
      <c r="V34" s="609"/>
      <c r="W34" s="609"/>
      <c r="X34" s="609"/>
      <c r="Y34" s="610"/>
      <c r="Z34" s="646">
        <v>1.4</v>
      </c>
      <c r="AA34" s="646"/>
      <c r="AB34" s="646"/>
      <c r="AC34" s="646"/>
      <c r="AD34" s="647" t="s">
        <v>121</v>
      </c>
      <c r="AE34" s="647"/>
      <c r="AF34" s="647"/>
      <c r="AG34" s="647"/>
      <c r="AH34" s="647"/>
      <c r="AI34" s="647"/>
      <c r="AJ34" s="647"/>
      <c r="AK34" s="647"/>
      <c r="AL34" s="611" t="s">
        <v>121</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19445270</v>
      </c>
      <c r="CS34" s="609"/>
      <c r="CT34" s="609"/>
      <c r="CU34" s="609"/>
      <c r="CV34" s="609"/>
      <c r="CW34" s="609"/>
      <c r="CX34" s="609"/>
      <c r="CY34" s="610"/>
      <c r="CZ34" s="611">
        <v>12.9</v>
      </c>
      <c r="DA34" s="623"/>
      <c r="DB34" s="623"/>
      <c r="DC34" s="624"/>
      <c r="DD34" s="614">
        <v>14162434</v>
      </c>
      <c r="DE34" s="609"/>
      <c r="DF34" s="609"/>
      <c r="DG34" s="609"/>
      <c r="DH34" s="609"/>
      <c r="DI34" s="609"/>
      <c r="DJ34" s="609"/>
      <c r="DK34" s="610"/>
      <c r="DL34" s="614">
        <v>11692459</v>
      </c>
      <c r="DM34" s="609"/>
      <c r="DN34" s="609"/>
      <c r="DO34" s="609"/>
      <c r="DP34" s="609"/>
      <c r="DQ34" s="609"/>
      <c r="DR34" s="609"/>
      <c r="DS34" s="609"/>
      <c r="DT34" s="609"/>
      <c r="DU34" s="609"/>
      <c r="DV34" s="610"/>
      <c r="DW34" s="611">
        <v>15.3</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2752153</v>
      </c>
      <c r="S35" s="609"/>
      <c r="T35" s="609"/>
      <c r="U35" s="609"/>
      <c r="V35" s="609"/>
      <c r="W35" s="609"/>
      <c r="X35" s="609"/>
      <c r="Y35" s="610"/>
      <c r="Z35" s="646">
        <v>1.8</v>
      </c>
      <c r="AA35" s="646"/>
      <c r="AB35" s="646"/>
      <c r="AC35" s="646"/>
      <c r="AD35" s="647" t="s">
        <v>121</v>
      </c>
      <c r="AE35" s="647"/>
      <c r="AF35" s="647"/>
      <c r="AG35" s="647"/>
      <c r="AH35" s="647"/>
      <c r="AI35" s="647"/>
      <c r="AJ35" s="647"/>
      <c r="AK35" s="647"/>
      <c r="AL35" s="611" t="s">
        <v>121</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1560138</v>
      </c>
      <c r="CS35" s="621"/>
      <c r="CT35" s="621"/>
      <c r="CU35" s="621"/>
      <c r="CV35" s="621"/>
      <c r="CW35" s="621"/>
      <c r="CX35" s="621"/>
      <c r="CY35" s="622"/>
      <c r="CZ35" s="611">
        <v>1</v>
      </c>
      <c r="DA35" s="623"/>
      <c r="DB35" s="623"/>
      <c r="DC35" s="624"/>
      <c r="DD35" s="614">
        <v>808890</v>
      </c>
      <c r="DE35" s="621"/>
      <c r="DF35" s="621"/>
      <c r="DG35" s="621"/>
      <c r="DH35" s="621"/>
      <c r="DI35" s="621"/>
      <c r="DJ35" s="621"/>
      <c r="DK35" s="622"/>
      <c r="DL35" s="614">
        <v>808809</v>
      </c>
      <c r="DM35" s="621"/>
      <c r="DN35" s="621"/>
      <c r="DO35" s="621"/>
      <c r="DP35" s="621"/>
      <c r="DQ35" s="621"/>
      <c r="DR35" s="621"/>
      <c r="DS35" s="621"/>
      <c r="DT35" s="621"/>
      <c r="DU35" s="621"/>
      <c r="DV35" s="622"/>
      <c r="DW35" s="611">
        <v>1.1000000000000001</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1269806</v>
      </c>
      <c r="S36" s="609"/>
      <c r="T36" s="609"/>
      <c r="U36" s="609"/>
      <c r="V36" s="609"/>
      <c r="W36" s="609"/>
      <c r="X36" s="609"/>
      <c r="Y36" s="610"/>
      <c r="Z36" s="646">
        <v>0.8</v>
      </c>
      <c r="AA36" s="646"/>
      <c r="AB36" s="646"/>
      <c r="AC36" s="646"/>
      <c r="AD36" s="647" t="s">
        <v>121</v>
      </c>
      <c r="AE36" s="647"/>
      <c r="AF36" s="647"/>
      <c r="AG36" s="647"/>
      <c r="AH36" s="647"/>
      <c r="AI36" s="647"/>
      <c r="AJ36" s="647"/>
      <c r="AK36" s="647"/>
      <c r="AL36" s="611" t="s">
        <v>121</v>
      </c>
      <c r="AM36" s="612"/>
      <c r="AN36" s="612"/>
      <c r="AO36" s="648"/>
      <c r="AP36" s="204"/>
      <c r="AQ36" s="657" t="s">
        <v>315</v>
      </c>
      <c r="AR36" s="658"/>
      <c r="AS36" s="658"/>
      <c r="AT36" s="658"/>
      <c r="AU36" s="658"/>
      <c r="AV36" s="658"/>
      <c r="AW36" s="658"/>
      <c r="AX36" s="658"/>
      <c r="AY36" s="659"/>
      <c r="AZ36" s="663">
        <v>15081568</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394781</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12159836</v>
      </c>
      <c r="CS36" s="609"/>
      <c r="CT36" s="609"/>
      <c r="CU36" s="609"/>
      <c r="CV36" s="609"/>
      <c r="CW36" s="609"/>
      <c r="CX36" s="609"/>
      <c r="CY36" s="610"/>
      <c r="CZ36" s="611">
        <v>8.1</v>
      </c>
      <c r="DA36" s="623"/>
      <c r="DB36" s="623"/>
      <c r="DC36" s="624"/>
      <c r="DD36" s="614">
        <v>9804906</v>
      </c>
      <c r="DE36" s="609"/>
      <c r="DF36" s="609"/>
      <c r="DG36" s="609"/>
      <c r="DH36" s="609"/>
      <c r="DI36" s="609"/>
      <c r="DJ36" s="609"/>
      <c r="DK36" s="610"/>
      <c r="DL36" s="614">
        <v>7930119</v>
      </c>
      <c r="DM36" s="609"/>
      <c r="DN36" s="609"/>
      <c r="DO36" s="609"/>
      <c r="DP36" s="609"/>
      <c r="DQ36" s="609"/>
      <c r="DR36" s="609"/>
      <c r="DS36" s="609"/>
      <c r="DT36" s="609"/>
      <c r="DU36" s="609"/>
      <c r="DV36" s="610"/>
      <c r="DW36" s="611">
        <v>10.3</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5691377</v>
      </c>
      <c r="S37" s="609"/>
      <c r="T37" s="609"/>
      <c r="U37" s="609"/>
      <c r="V37" s="609"/>
      <c r="W37" s="609"/>
      <c r="X37" s="609"/>
      <c r="Y37" s="610"/>
      <c r="Z37" s="646">
        <v>3.7</v>
      </c>
      <c r="AA37" s="646"/>
      <c r="AB37" s="646"/>
      <c r="AC37" s="646"/>
      <c r="AD37" s="647">
        <v>24599</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1830000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-76177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3311178</v>
      </c>
      <c r="CS37" s="621"/>
      <c r="CT37" s="621"/>
      <c r="CU37" s="621"/>
      <c r="CV37" s="621"/>
      <c r="CW37" s="621"/>
      <c r="CX37" s="621"/>
      <c r="CY37" s="622"/>
      <c r="CZ37" s="611">
        <v>2.2000000000000002</v>
      </c>
      <c r="DA37" s="623"/>
      <c r="DB37" s="623"/>
      <c r="DC37" s="624"/>
      <c r="DD37" s="614">
        <v>3194832</v>
      </c>
      <c r="DE37" s="621"/>
      <c r="DF37" s="621"/>
      <c r="DG37" s="621"/>
      <c r="DH37" s="621"/>
      <c r="DI37" s="621"/>
      <c r="DJ37" s="621"/>
      <c r="DK37" s="622"/>
      <c r="DL37" s="614">
        <v>3137340</v>
      </c>
      <c r="DM37" s="621"/>
      <c r="DN37" s="621"/>
      <c r="DO37" s="621"/>
      <c r="DP37" s="621"/>
      <c r="DQ37" s="621"/>
      <c r="DR37" s="621"/>
      <c r="DS37" s="621"/>
      <c r="DT37" s="621"/>
      <c r="DU37" s="621"/>
      <c r="DV37" s="622"/>
      <c r="DW37" s="611">
        <v>4.0999999999999996</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6463181</v>
      </c>
      <c r="S38" s="609"/>
      <c r="T38" s="609"/>
      <c r="U38" s="609"/>
      <c r="V38" s="609"/>
      <c r="W38" s="609"/>
      <c r="X38" s="609"/>
      <c r="Y38" s="610"/>
      <c r="Z38" s="646">
        <v>4.3</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143155</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37277</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13371413</v>
      </c>
      <c r="CS38" s="609"/>
      <c r="CT38" s="609"/>
      <c r="CU38" s="609"/>
      <c r="CV38" s="609"/>
      <c r="CW38" s="609"/>
      <c r="CX38" s="609"/>
      <c r="CY38" s="610"/>
      <c r="CZ38" s="611">
        <v>8.9</v>
      </c>
      <c r="DA38" s="623"/>
      <c r="DB38" s="623"/>
      <c r="DC38" s="624"/>
      <c r="DD38" s="614">
        <v>10764964</v>
      </c>
      <c r="DE38" s="609"/>
      <c r="DF38" s="609"/>
      <c r="DG38" s="609"/>
      <c r="DH38" s="609"/>
      <c r="DI38" s="609"/>
      <c r="DJ38" s="609"/>
      <c r="DK38" s="610"/>
      <c r="DL38" s="614">
        <v>9864370</v>
      </c>
      <c r="DM38" s="609"/>
      <c r="DN38" s="609"/>
      <c r="DO38" s="609"/>
      <c r="DP38" s="609"/>
      <c r="DQ38" s="609"/>
      <c r="DR38" s="609"/>
      <c r="DS38" s="609"/>
      <c r="DT38" s="609"/>
      <c r="DU38" s="609"/>
      <c r="DV38" s="610"/>
      <c r="DW38" s="611">
        <v>12.9</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v>95000</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56206</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2645265</v>
      </c>
      <c r="CS39" s="621"/>
      <c r="CT39" s="621"/>
      <c r="CU39" s="621"/>
      <c r="CV39" s="621"/>
      <c r="CW39" s="621"/>
      <c r="CX39" s="621"/>
      <c r="CY39" s="622"/>
      <c r="CZ39" s="611">
        <v>1.8</v>
      </c>
      <c r="DA39" s="623"/>
      <c r="DB39" s="623"/>
      <c r="DC39" s="624"/>
      <c r="DD39" s="614">
        <v>516140</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787681</v>
      </c>
      <c r="S40" s="609"/>
      <c r="T40" s="609"/>
      <c r="U40" s="609"/>
      <c r="V40" s="609"/>
      <c r="W40" s="609"/>
      <c r="X40" s="609"/>
      <c r="Y40" s="610"/>
      <c r="Z40" s="646">
        <v>0.5</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103</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4076149</v>
      </c>
      <c r="CS40" s="609"/>
      <c r="CT40" s="609"/>
      <c r="CU40" s="609"/>
      <c r="CV40" s="609"/>
      <c r="CW40" s="609"/>
      <c r="CX40" s="609"/>
      <c r="CY40" s="610"/>
      <c r="CZ40" s="611">
        <v>2.7</v>
      </c>
      <c r="DA40" s="623"/>
      <c r="DB40" s="623"/>
      <c r="DC40" s="624"/>
      <c r="DD40" s="614">
        <v>113162</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151880932</v>
      </c>
      <c r="S41" s="633"/>
      <c r="T41" s="633"/>
      <c r="U41" s="633"/>
      <c r="V41" s="633"/>
      <c r="W41" s="633"/>
      <c r="X41" s="633"/>
      <c r="Y41" s="636"/>
      <c r="Z41" s="637">
        <v>100</v>
      </c>
      <c r="AA41" s="637"/>
      <c r="AB41" s="637"/>
      <c r="AC41" s="637"/>
      <c r="AD41" s="638">
        <v>75859505</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3112824</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9900589</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396</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12882300</v>
      </c>
      <c r="CS42" s="621"/>
      <c r="CT42" s="621"/>
      <c r="CU42" s="621"/>
      <c r="CV42" s="621"/>
      <c r="CW42" s="621"/>
      <c r="CX42" s="621"/>
      <c r="CY42" s="622"/>
      <c r="CZ42" s="611">
        <v>8.6</v>
      </c>
      <c r="DA42" s="623"/>
      <c r="DB42" s="623"/>
      <c r="DC42" s="624"/>
      <c r="DD42" s="614">
        <v>3655842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236021</v>
      </c>
      <c r="CS43" s="621"/>
      <c r="CT43" s="621"/>
      <c r="CU43" s="621"/>
      <c r="CV43" s="621"/>
      <c r="CW43" s="621"/>
      <c r="CX43" s="621"/>
      <c r="CY43" s="622"/>
      <c r="CZ43" s="611">
        <v>0.2</v>
      </c>
      <c r="DA43" s="623"/>
      <c r="DB43" s="623"/>
      <c r="DC43" s="624"/>
      <c r="DD43" s="614">
        <v>228961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10594238</v>
      </c>
      <c r="CS44" s="609"/>
      <c r="CT44" s="609"/>
      <c r="CU44" s="609"/>
      <c r="CV44" s="609"/>
      <c r="CW44" s="609"/>
      <c r="CX44" s="609"/>
      <c r="CY44" s="610"/>
      <c r="CZ44" s="611">
        <v>7</v>
      </c>
      <c r="DA44" s="612"/>
      <c r="DB44" s="612"/>
      <c r="DC44" s="613"/>
      <c r="DD44" s="614">
        <v>3448429</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4640223</v>
      </c>
      <c r="CS45" s="621"/>
      <c r="CT45" s="621"/>
      <c r="CU45" s="621"/>
      <c r="CV45" s="621"/>
      <c r="CW45" s="621"/>
      <c r="CX45" s="621"/>
      <c r="CY45" s="622"/>
      <c r="CZ45" s="611">
        <v>3.1</v>
      </c>
      <c r="DA45" s="623"/>
      <c r="DB45" s="623"/>
      <c r="DC45" s="624"/>
      <c r="DD45" s="614">
        <v>532093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4747022</v>
      </c>
      <c r="CS46" s="609"/>
      <c r="CT46" s="609"/>
      <c r="CU46" s="609"/>
      <c r="CV46" s="609"/>
      <c r="CW46" s="609"/>
      <c r="CX46" s="609"/>
      <c r="CY46" s="610"/>
      <c r="CZ46" s="611">
        <v>3.2</v>
      </c>
      <c r="DA46" s="612"/>
      <c r="DB46" s="612"/>
      <c r="DC46" s="613"/>
      <c r="DD46" s="614">
        <v>2573910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2288062</v>
      </c>
      <c r="CS47" s="621"/>
      <c r="CT47" s="621"/>
      <c r="CU47" s="621"/>
      <c r="CV47" s="621"/>
      <c r="CW47" s="621"/>
      <c r="CX47" s="621"/>
      <c r="CY47" s="622"/>
      <c r="CZ47" s="611">
        <v>1.5</v>
      </c>
      <c r="DA47" s="623"/>
      <c r="DB47" s="623"/>
      <c r="DC47" s="624"/>
      <c r="DD47" s="614">
        <v>207413</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150535258</v>
      </c>
      <c r="CS49" s="593"/>
      <c r="CT49" s="593"/>
      <c r="CU49" s="593"/>
      <c r="CV49" s="593"/>
      <c r="CW49" s="593"/>
      <c r="CX49" s="593"/>
      <c r="CY49" s="594"/>
      <c r="CZ49" s="595">
        <v>100</v>
      </c>
      <c r="DA49" s="596"/>
      <c r="DB49" s="596"/>
      <c r="DC49" s="597"/>
      <c r="DD49" s="598">
        <v>87312619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mCnglORiFL2G00LRGB53ZUaiuIIDLBcsZSOxfhjE+ypnqxRtVHT/pq2tAily/MJA/XX8FlI42QwNkO1ijEMBOg==" saltValue="hrVqlCoxrhXdO9iXz48hc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2" zoomScaleNormal="82"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8" t="s">
        <v>352</v>
      </c>
      <c r="B2" s="1078"/>
      <c r="C2" s="1078"/>
      <c r="D2" s="1078"/>
      <c r="E2" s="1078"/>
      <c r="F2" s="1078"/>
      <c r="G2" s="1078"/>
      <c r="H2" s="1078"/>
      <c r="I2" s="1078"/>
      <c r="J2" s="1078"/>
      <c r="K2" s="1078"/>
      <c r="L2" s="1078"/>
      <c r="M2" s="1078"/>
      <c r="N2" s="1078"/>
      <c r="O2" s="1078"/>
      <c r="P2" s="1078"/>
      <c r="Q2" s="1078"/>
      <c r="R2" s="1078"/>
      <c r="S2" s="1078"/>
      <c r="T2" s="1078"/>
      <c r="U2" s="1078"/>
      <c r="V2" s="1078"/>
      <c r="W2" s="1078"/>
      <c r="X2" s="1078"/>
      <c r="Y2" s="1078"/>
      <c r="Z2" s="1078"/>
      <c r="AA2" s="1078"/>
      <c r="AB2" s="1078"/>
      <c r="AC2" s="1078"/>
      <c r="AD2" s="1078"/>
      <c r="AE2" s="1078"/>
      <c r="AF2" s="1078"/>
      <c r="AG2" s="1078"/>
      <c r="AH2" s="1078"/>
      <c r="AI2" s="1078"/>
      <c r="AJ2" s="1078"/>
      <c r="AK2" s="1078"/>
      <c r="AL2" s="1078"/>
      <c r="AM2" s="1078"/>
      <c r="AN2" s="1078"/>
      <c r="AO2" s="1078"/>
      <c r="AP2" s="1078"/>
      <c r="AQ2" s="1078"/>
      <c r="AR2" s="1078"/>
      <c r="AS2" s="1078"/>
      <c r="AT2" s="1078"/>
      <c r="AU2" s="1078"/>
      <c r="AV2" s="1078"/>
      <c r="AW2" s="1078"/>
      <c r="AX2" s="1078"/>
      <c r="AY2" s="1078"/>
      <c r="AZ2" s="1078"/>
      <c r="BA2" s="1078"/>
      <c r="BB2" s="1078"/>
      <c r="BC2" s="1078"/>
      <c r="BD2" s="1078"/>
      <c r="BE2" s="1078"/>
      <c r="BF2" s="1078"/>
      <c r="BG2" s="1078"/>
      <c r="BH2" s="1078"/>
      <c r="BI2" s="107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9" t="s">
        <v>353</v>
      </c>
      <c r="DK2" s="1080"/>
      <c r="DL2" s="1080"/>
      <c r="DM2" s="1080"/>
      <c r="DN2" s="1080"/>
      <c r="DO2" s="1081"/>
      <c r="DP2" s="210"/>
      <c r="DQ2" s="1079" t="s">
        <v>354</v>
      </c>
      <c r="DR2" s="1080"/>
      <c r="DS2" s="1080"/>
      <c r="DT2" s="1080"/>
      <c r="DU2" s="1080"/>
      <c r="DV2" s="1080"/>
      <c r="DW2" s="1080"/>
      <c r="DX2" s="1080"/>
      <c r="DY2" s="1080"/>
      <c r="DZ2" s="108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2"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2" t="s">
        <v>371</v>
      </c>
      <c r="DH5" s="1073"/>
      <c r="DI5" s="1073"/>
      <c r="DJ5" s="1073"/>
      <c r="DK5" s="1074"/>
      <c r="DL5" s="1072" t="s">
        <v>372</v>
      </c>
      <c r="DM5" s="1073"/>
      <c r="DN5" s="1073"/>
      <c r="DO5" s="1073"/>
      <c r="DP5" s="1074"/>
      <c r="DQ5" s="988" t="s">
        <v>373</v>
      </c>
      <c r="DR5" s="989"/>
      <c r="DS5" s="989"/>
      <c r="DT5" s="989"/>
      <c r="DU5" s="990"/>
      <c r="DV5" s="988" t="s">
        <v>364</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3"/>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5"/>
      <c r="DH6" s="1076"/>
      <c r="DI6" s="1076"/>
      <c r="DJ6" s="1076"/>
      <c r="DK6" s="1077"/>
      <c r="DL6" s="1075"/>
      <c r="DM6" s="1076"/>
      <c r="DN6" s="1076"/>
      <c r="DO6" s="1076"/>
      <c r="DP6" s="1077"/>
      <c r="DQ6" s="991"/>
      <c r="DR6" s="992"/>
      <c r="DS6" s="992"/>
      <c r="DT6" s="992"/>
      <c r="DU6" s="993"/>
      <c r="DV6" s="991"/>
      <c r="DW6" s="992"/>
      <c r="DX6" s="992"/>
      <c r="DY6" s="992"/>
      <c r="DZ6" s="1003"/>
      <c r="EA6" s="216"/>
    </row>
    <row r="7" spans="1:131" s="217" customFormat="1" ht="26.25" customHeight="1" thickTop="1" x14ac:dyDescent="0.15">
      <c r="A7" s="218">
        <v>1</v>
      </c>
      <c r="B7" s="1034" t="s">
        <v>374</v>
      </c>
      <c r="C7" s="1035"/>
      <c r="D7" s="1035"/>
      <c r="E7" s="1035"/>
      <c r="F7" s="1035"/>
      <c r="G7" s="1035"/>
      <c r="H7" s="1035"/>
      <c r="I7" s="1035"/>
      <c r="J7" s="1035"/>
      <c r="K7" s="1035"/>
      <c r="L7" s="1035"/>
      <c r="M7" s="1035"/>
      <c r="N7" s="1035"/>
      <c r="O7" s="1035"/>
      <c r="P7" s="1036"/>
      <c r="Q7" s="1090">
        <v>151713</v>
      </c>
      <c r="R7" s="1091"/>
      <c r="S7" s="1091"/>
      <c r="T7" s="1091"/>
      <c r="U7" s="1091"/>
      <c r="V7" s="1091">
        <v>150433</v>
      </c>
      <c r="W7" s="1091"/>
      <c r="X7" s="1091"/>
      <c r="Y7" s="1091"/>
      <c r="Z7" s="1091"/>
      <c r="AA7" s="1091">
        <v>1280</v>
      </c>
      <c r="AB7" s="1091"/>
      <c r="AC7" s="1091"/>
      <c r="AD7" s="1091"/>
      <c r="AE7" s="1092"/>
      <c r="AF7" s="1093">
        <v>1011</v>
      </c>
      <c r="AG7" s="1094"/>
      <c r="AH7" s="1094"/>
      <c r="AI7" s="1094"/>
      <c r="AJ7" s="1095"/>
      <c r="AK7" s="1096">
        <v>2752</v>
      </c>
      <c r="AL7" s="1097"/>
      <c r="AM7" s="1097"/>
      <c r="AN7" s="1097"/>
      <c r="AO7" s="1097"/>
      <c r="AP7" s="1097">
        <v>121600</v>
      </c>
      <c r="AQ7" s="1097"/>
      <c r="AR7" s="1097"/>
      <c r="AS7" s="1097"/>
      <c r="AT7" s="1097"/>
      <c r="AU7" s="1098"/>
      <c r="AV7" s="1098"/>
      <c r="AW7" s="1098"/>
      <c r="AX7" s="1098"/>
      <c r="AY7" s="1099"/>
      <c r="AZ7" s="214"/>
      <c r="BA7" s="214"/>
      <c r="BB7" s="214"/>
      <c r="BC7" s="214"/>
      <c r="BD7" s="214"/>
      <c r="BE7" s="215"/>
      <c r="BF7" s="215"/>
      <c r="BG7" s="215"/>
      <c r="BH7" s="215"/>
      <c r="BI7" s="215"/>
      <c r="BJ7" s="215"/>
      <c r="BK7" s="215"/>
      <c r="BL7" s="215"/>
      <c r="BM7" s="215"/>
      <c r="BN7" s="215"/>
      <c r="BO7" s="215"/>
      <c r="BP7" s="215"/>
      <c r="BQ7" s="218">
        <v>1</v>
      </c>
      <c r="BR7" s="219" t="s">
        <v>555</v>
      </c>
      <c r="BS7" s="1087" t="s">
        <v>553</v>
      </c>
      <c r="BT7" s="1088"/>
      <c r="BU7" s="1088"/>
      <c r="BV7" s="1088"/>
      <c r="BW7" s="1088"/>
      <c r="BX7" s="1088"/>
      <c r="BY7" s="1088"/>
      <c r="BZ7" s="1088"/>
      <c r="CA7" s="1088"/>
      <c r="CB7" s="1088"/>
      <c r="CC7" s="1088"/>
      <c r="CD7" s="1088"/>
      <c r="CE7" s="1088"/>
      <c r="CF7" s="1088"/>
      <c r="CG7" s="1100"/>
      <c r="CH7" s="1084">
        <v>63</v>
      </c>
      <c r="CI7" s="1085"/>
      <c r="CJ7" s="1085"/>
      <c r="CK7" s="1085"/>
      <c r="CL7" s="1086"/>
      <c r="CM7" s="1084">
        <v>3227</v>
      </c>
      <c r="CN7" s="1085"/>
      <c r="CO7" s="1085"/>
      <c r="CP7" s="1085"/>
      <c r="CQ7" s="1086"/>
      <c r="CR7" s="1084">
        <v>2</v>
      </c>
      <c r="CS7" s="1085"/>
      <c r="CT7" s="1085"/>
      <c r="CU7" s="1085"/>
      <c r="CV7" s="1086"/>
      <c r="CW7" s="1084" t="s">
        <v>573</v>
      </c>
      <c r="CX7" s="1085"/>
      <c r="CY7" s="1085"/>
      <c r="CZ7" s="1085"/>
      <c r="DA7" s="1086"/>
      <c r="DB7" s="1084" t="s">
        <v>573</v>
      </c>
      <c r="DC7" s="1085"/>
      <c r="DD7" s="1085"/>
      <c r="DE7" s="1085"/>
      <c r="DF7" s="1086"/>
      <c r="DG7" s="1084" t="s">
        <v>573</v>
      </c>
      <c r="DH7" s="1085"/>
      <c r="DI7" s="1085"/>
      <c r="DJ7" s="1085"/>
      <c r="DK7" s="1086"/>
      <c r="DL7" s="1084">
        <v>1021</v>
      </c>
      <c r="DM7" s="1085"/>
      <c r="DN7" s="1085"/>
      <c r="DO7" s="1085"/>
      <c r="DP7" s="1086"/>
      <c r="DQ7" s="1084">
        <v>102</v>
      </c>
      <c r="DR7" s="1085"/>
      <c r="DS7" s="1085"/>
      <c r="DT7" s="1085"/>
      <c r="DU7" s="1086"/>
      <c r="DV7" s="1087"/>
      <c r="DW7" s="1088"/>
      <c r="DX7" s="1088"/>
      <c r="DY7" s="1088"/>
      <c r="DZ7" s="1089"/>
      <c r="EA7" s="216"/>
    </row>
    <row r="8" spans="1:131" s="217" customFormat="1" ht="26.25" customHeight="1" x14ac:dyDescent="0.15">
      <c r="A8" s="220">
        <v>2</v>
      </c>
      <c r="B8" s="1017" t="s">
        <v>375</v>
      </c>
      <c r="C8" s="1018"/>
      <c r="D8" s="1018"/>
      <c r="E8" s="1018"/>
      <c r="F8" s="1018"/>
      <c r="G8" s="1018"/>
      <c r="H8" s="1018"/>
      <c r="I8" s="1018"/>
      <c r="J8" s="1018"/>
      <c r="K8" s="1018"/>
      <c r="L8" s="1018"/>
      <c r="M8" s="1018"/>
      <c r="N8" s="1018"/>
      <c r="O8" s="1018"/>
      <c r="P8" s="1019"/>
      <c r="Q8" s="1025">
        <v>189</v>
      </c>
      <c r="R8" s="1026"/>
      <c r="S8" s="1026"/>
      <c r="T8" s="1026"/>
      <c r="U8" s="1026"/>
      <c r="V8" s="1026">
        <v>123</v>
      </c>
      <c r="W8" s="1026"/>
      <c r="X8" s="1026"/>
      <c r="Y8" s="1026"/>
      <c r="Z8" s="1026"/>
      <c r="AA8" s="1026">
        <v>66</v>
      </c>
      <c r="AB8" s="1026"/>
      <c r="AC8" s="1026"/>
      <c r="AD8" s="1026"/>
      <c r="AE8" s="1027"/>
      <c r="AF8" s="1022">
        <v>66</v>
      </c>
      <c r="AG8" s="1023"/>
      <c r="AH8" s="1023"/>
      <c r="AI8" s="1023"/>
      <c r="AJ8" s="1024"/>
      <c r="AK8" s="1068" t="s">
        <v>573</v>
      </c>
      <c r="AL8" s="1069"/>
      <c r="AM8" s="1069"/>
      <c r="AN8" s="1069"/>
      <c r="AO8" s="1069"/>
      <c r="AP8" s="1069">
        <v>387</v>
      </c>
      <c r="AQ8" s="1069"/>
      <c r="AR8" s="1069"/>
      <c r="AS8" s="1069"/>
      <c r="AT8" s="1069"/>
      <c r="AU8" s="1070"/>
      <c r="AV8" s="1070"/>
      <c r="AW8" s="1070"/>
      <c r="AX8" s="1070"/>
      <c r="AY8" s="1071"/>
      <c r="AZ8" s="214"/>
      <c r="BA8" s="214"/>
      <c r="BB8" s="214"/>
      <c r="BC8" s="214"/>
      <c r="BD8" s="214"/>
      <c r="BE8" s="215"/>
      <c r="BF8" s="215"/>
      <c r="BG8" s="215"/>
      <c r="BH8" s="215"/>
      <c r="BI8" s="215"/>
      <c r="BJ8" s="215"/>
      <c r="BK8" s="215"/>
      <c r="BL8" s="215"/>
      <c r="BM8" s="215"/>
      <c r="BN8" s="215"/>
      <c r="BO8" s="215"/>
      <c r="BP8" s="215"/>
      <c r="BQ8" s="220">
        <v>2</v>
      </c>
      <c r="BR8" s="221"/>
      <c r="BS8" s="979" t="s">
        <v>554</v>
      </c>
      <c r="BT8" s="980"/>
      <c r="BU8" s="980"/>
      <c r="BV8" s="980"/>
      <c r="BW8" s="980"/>
      <c r="BX8" s="980"/>
      <c r="BY8" s="980"/>
      <c r="BZ8" s="980"/>
      <c r="CA8" s="980"/>
      <c r="CB8" s="980"/>
      <c r="CC8" s="980"/>
      <c r="CD8" s="980"/>
      <c r="CE8" s="980"/>
      <c r="CF8" s="980"/>
      <c r="CG8" s="1001"/>
      <c r="CH8" s="976">
        <v>-5</v>
      </c>
      <c r="CI8" s="977"/>
      <c r="CJ8" s="977"/>
      <c r="CK8" s="977"/>
      <c r="CL8" s="978"/>
      <c r="CM8" s="976">
        <v>584</v>
      </c>
      <c r="CN8" s="977"/>
      <c r="CO8" s="977"/>
      <c r="CP8" s="977"/>
      <c r="CQ8" s="978"/>
      <c r="CR8" s="976">
        <v>3</v>
      </c>
      <c r="CS8" s="977"/>
      <c r="CT8" s="977"/>
      <c r="CU8" s="977"/>
      <c r="CV8" s="978"/>
      <c r="CW8" s="976">
        <v>69</v>
      </c>
      <c r="CX8" s="977"/>
      <c r="CY8" s="977"/>
      <c r="CZ8" s="977"/>
      <c r="DA8" s="978"/>
      <c r="DB8" s="976" t="s">
        <v>573</v>
      </c>
      <c r="DC8" s="977"/>
      <c r="DD8" s="977"/>
      <c r="DE8" s="977"/>
      <c r="DF8" s="978"/>
      <c r="DG8" s="976" t="s">
        <v>573</v>
      </c>
      <c r="DH8" s="977"/>
      <c r="DI8" s="977"/>
      <c r="DJ8" s="977"/>
      <c r="DK8" s="978"/>
      <c r="DL8" s="976" t="s">
        <v>573</v>
      </c>
      <c r="DM8" s="977"/>
      <c r="DN8" s="977"/>
      <c r="DO8" s="977"/>
      <c r="DP8" s="978"/>
      <c r="DQ8" s="976" t="s">
        <v>573</v>
      </c>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8"/>
      <c r="AL9" s="1069"/>
      <c r="AM9" s="1069"/>
      <c r="AN9" s="1069"/>
      <c r="AO9" s="1069"/>
      <c r="AP9" s="1069"/>
      <c r="AQ9" s="1069"/>
      <c r="AR9" s="1069"/>
      <c r="AS9" s="1069"/>
      <c r="AT9" s="1069"/>
      <c r="AU9" s="1070"/>
      <c r="AV9" s="1070"/>
      <c r="AW9" s="1070"/>
      <c r="AX9" s="1070"/>
      <c r="AY9" s="1071"/>
      <c r="AZ9" s="214"/>
      <c r="BA9" s="214"/>
      <c r="BB9" s="214"/>
      <c r="BC9" s="214"/>
      <c r="BD9" s="214"/>
      <c r="BE9" s="215"/>
      <c r="BF9" s="215"/>
      <c r="BG9" s="215"/>
      <c r="BH9" s="215"/>
      <c r="BI9" s="215"/>
      <c r="BJ9" s="215"/>
      <c r="BK9" s="215"/>
      <c r="BL9" s="215"/>
      <c r="BM9" s="215"/>
      <c r="BN9" s="215"/>
      <c r="BO9" s="215"/>
      <c r="BP9" s="215"/>
      <c r="BQ9" s="220">
        <v>3</v>
      </c>
      <c r="BR9" s="221"/>
      <c r="BS9" s="979" t="s">
        <v>556</v>
      </c>
      <c r="BT9" s="980"/>
      <c r="BU9" s="980"/>
      <c r="BV9" s="980"/>
      <c r="BW9" s="980"/>
      <c r="BX9" s="980"/>
      <c r="BY9" s="980"/>
      <c r="BZ9" s="980"/>
      <c r="CA9" s="980"/>
      <c r="CB9" s="980"/>
      <c r="CC9" s="980"/>
      <c r="CD9" s="980"/>
      <c r="CE9" s="980"/>
      <c r="CF9" s="980"/>
      <c r="CG9" s="1001"/>
      <c r="CH9" s="976">
        <v>10</v>
      </c>
      <c r="CI9" s="977"/>
      <c r="CJ9" s="977"/>
      <c r="CK9" s="977"/>
      <c r="CL9" s="978"/>
      <c r="CM9" s="976">
        <v>152</v>
      </c>
      <c r="CN9" s="977"/>
      <c r="CO9" s="977"/>
      <c r="CP9" s="977"/>
      <c r="CQ9" s="978"/>
      <c r="CR9" s="976">
        <v>20</v>
      </c>
      <c r="CS9" s="977"/>
      <c r="CT9" s="977"/>
      <c r="CU9" s="977"/>
      <c r="CV9" s="978"/>
      <c r="CW9" s="976">
        <v>37</v>
      </c>
      <c r="CX9" s="977"/>
      <c r="CY9" s="977"/>
      <c r="CZ9" s="977"/>
      <c r="DA9" s="978"/>
      <c r="DB9" s="976" t="s">
        <v>573</v>
      </c>
      <c r="DC9" s="977"/>
      <c r="DD9" s="977"/>
      <c r="DE9" s="977"/>
      <c r="DF9" s="978"/>
      <c r="DG9" s="976" t="s">
        <v>573</v>
      </c>
      <c r="DH9" s="977"/>
      <c r="DI9" s="977"/>
      <c r="DJ9" s="977"/>
      <c r="DK9" s="978"/>
      <c r="DL9" s="976" t="s">
        <v>573</v>
      </c>
      <c r="DM9" s="977"/>
      <c r="DN9" s="977"/>
      <c r="DO9" s="977"/>
      <c r="DP9" s="978"/>
      <c r="DQ9" s="976" t="s">
        <v>573</v>
      </c>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8"/>
      <c r="AL10" s="1069"/>
      <c r="AM10" s="1069"/>
      <c r="AN10" s="1069"/>
      <c r="AO10" s="1069"/>
      <c r="AP10" s="1069"/>
      <c r="AQ10" s="1069"/>
      <c r="AR10" s="1069"/>
      <c r="AS10" s="1069"/>
      <c r="AT10" s="1069"/>
      <c r="AU10" s="1070"/>
      <c r="AV10" s="1070"/>
      <c r="AW10" s="1070"/>
      <c r="AX10" s="1070"/>
      <c r="AY10" s="1071"/>
      <c r="AZ10" s="214"/>
      <c r="BA10" s="214"/>
      <c r="BB10" s="214"/>
      <c r="BC10" s="214"/>
      <c r="BD10" s="214"/>
      <c r="BE10" s="215"/>
      <c r="BF10" s="215"/>
      <c r="BG10" s="215"/>
      <c r="BH10" s="215"/>
      <c r="BI10" s="215"/>
      <c r="BJ10" s="215"/>
      <c r="BK10" s="215"/>
      <c r="BL10" s="215"/>
      <c r="BM10" s="215"/>
      <c r="BN10" s="215"/>
      <c r="BO10" s="215"/>
      <c r="BP10" s="215"/>
      <c r="BQ10" s="220">
        <v>4</v>
      </c>
      <c r="BR10" s="221"/>
      <c r="BS10" s="979" t="s">
        <v>557</v>
      </c>
      <c r="BT10" s="980"/>
      <c r="BU10" s="980"/>
      <c r="BV10" s="980"/>
      <c r="BW10" s="980"/>
      <c r="BX10" s="980"/>
      <c r="BY10" s="980"/>
      <c r="BZ10" s="980"/>
      <c r="CA10" s="980"/>
      <c r="CB10" s="980"/>
      <c r="CC10" s="980"/>
      <c r="CD10" s="980"/>
      <c r="CE10" s="980"/>
      <c r="CF10" s="980"/>
      <c r="CG10" s="1001"/>
      <c r="CH10" s="976">
        <v>-1</v>
      </c>
      <c r="CI10" s="977"/>
      <c r="CJ10" s="977"/>
      <c r="CK10" s="977"/>
      <c r="CL10" s="978"/>
      <c r="CM10" s="976">
        <v>470</v>
      </c>
      <c r="CN10" s="977"/>
      <c r="CO10" s="977"/>
      <c r="CP10" s="977"/>
      <c r="CQ10" s="978"/>
      <c r="CR10" s="976">
        <v>5</v>
      </c>
      <c r="CS10" s="977"/>
      <c r="CT10" s="977"/>
      <c r="CU10" s="977"/>
      <c r="CV10" s="978"/>
      <c r="CW10" s="976">
        <v>25</v>
      </c>
      <c r="CX10" s="977"/>
      <c r="CY10" s="977"/>
      <c r="CZ10" s="977"/>
      <c r="DA10" s="978"/>
      <c r="DB10" s="976" t="s">
        <v>574</v>
      </c>
      <c r="DC10" s="977"/>
      <c r="DD10" s="977"/>
      <c r="DE10" s="977"/>
      <c r="DF10" s="978"/>
      <c r="DG10" s="976" t="s">
        <v>574</v>
      </c>
      <c r="DH10" s="977"/>
      <c r="DI10" s="977"/>
      <c r="DJ10" s="977"/>
      <c r="DK10" s="978"/>
      <c r="DL10" s="976" t="s">
        <v>574</v>
      </c>
      <c r="DM10" s="977"/>
      <c r="DN10" s="977"/>
      <c r="DO10" s="977"/>
      <c r="DP10" s="978"/>
      <c r="DQ10" s="976" t="s">
        <v>574</v>
      </c>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8"/>
      <c r="AL11" s="1069"/>
      <c r="AM11" s="1069"/>
      <c r="AN11" s="1069"/>
      <c r="AO11" s="1069"/>
      <c r="AP11" s="1069"/>
      <c r="AQ11" s="1069"/>
      <c r="AR11" s="1069"/>
      <c r="AS11" s="1069"/>
      <c r="AT11" s="1069"/>
      <c r="AU11" s="1070"/>
      <c r="AV11" s="1070"/>
      <c r="AW11" s="1070"/>
      <c r="AX11" s="1070"/>
      <c r="AY11" s="1071"/>
      <c r="AZ11" s="214"/>
      <c r="BA11" s="214"/>
      <c r="BB11" s="214"/>
      <c r="BC11" s="214"/>
      <c r="BD11" s="214"/>
      <c r="BE11" s="215"/>
      <c r="BF11" s="215"/>
      <c r="BG11" s="215"/>
      <c r="BH11" s="215"/>
      <c r="BI11" s="215"/>
      <c r="BJ11" s="215"/>
      <c r="BK11" s="215"/>
      <c r="BL11" s="215"/>
      <c r="BM11" s="215"/>
      <c r="BN11" s="215"/>
      <c r="BO11" s="215"/>
      <c r="BP11" s="215"/>
      <c r="BQ11" s="220">
        <v>5</v>
      </c>
      <c r="BR11" s="221"/>
      <c r="BS11" s="979" t="s">
        <v>558</v>
      </c>
      <c r="BT11" s="980"/>
      <c r="BU11" s="980"/>
      <c r="BV11" s="980"/>
      <c r="BW11" s="980"/>
      <c r="BX11" s="980"/>
      <c r="BY11" s="980"/>
      <c r="BZ11" s="980"/>
      <c r="CA11" s="980"/>
      <c r="CB11" s="980"/>
      <c r="CC11" s="980"/>
      <c r="CD11" s="980"/>
      <c r="CE11" s="980"/>
      <c r="CF11" s="980"/>
      <c r="CG11" s="1001"/>
      <c r="CH11" s="976">
        <v>-22</v>
      </c>
      <c r="CI11" s="977"/>
      <c r="CJ11" s="977"/>
      <c r="CK11" s="977"/>
      <c r="CL11" s="978"/>
      <c r="CM11" s="976">
        <v>615</v>
      </c>
      <c r="CN11" s="977"/>
      <c r="CO11" s="977"/>
      <c r="CP11" s="977"/>
      <c r="CQ11" s="978"/>
      <c r="CR11" s="976">
        <v>48</v>
      </c>
      <c r="CS11" s="977"/>
      <c r="CT11" s="977"/>
      <c r="CU11" s="977"/>
      <c r="CV11" s="978"/>
      <c r="CW11" s="976">
        <v>243</v>
      </c>
      <c r="CX11" s="977"/>
      <c r="CY11" s="977"/>
      <c r="CZ11" s="977"/>
      <c r="DA11" s="978"/>
      <c r="DB11" s="976" t="s">
        <v>574</v>
      </c>
      <c r="DC11" s="977"/>
      <c r="DD11" s="977"/>
      <c r="DE11" s="977"/>
      <c r="DF11" s="978"/>
      <c r="DG11" s="976" t="s">
        <v>574</v>
      </c>
      <c r="DH11" s="977"/>
      <c r="DI11" s="977"/>
      <c r="DJ11" s="977"/>
      <c r="DK11" s="978"/>
      <c r="DL11" s="976" t="s">
        <v>574</v>
      </c>
      <c r="DM11" s="977"/>
      <c r="DN11" s="977"/>
      <c r="DO11" s="977"/>
      <c r="DP11" s="978"/>
      <c r="DQ11" s="976" t="s">
        <v>574</v>
      </c>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8"/>
      <c r="AL12" s="1069"/>
      <c r="AM12" s="1069"/>
      <c r="AN12" s="1069"/>
      <c r="AO12" s="1069"/>
      <c r="AP12" s="1069"/>
      <c r="AQ12" s="1069"/>
      <c r="AR12" s="1069"/>
      <c r="AS12" s="1069"/>
      <c r="AT12" s="1069"/>
      <c r="AU12" s="1070"/>
      <c r="AV12" s="1070"/>
      <c r="AW12" s="1070"/>
      <c r="AX12" s="1070"/>
      <c r="AY12" s="1071"/>
      <c r="AZ12" s="214"/>
      <c r="BA12" s="214"/>
      <c r="BB12" s="214"/>
      <c r="BC12" s="214"/>
      <c r="BD12" s="214"/>
      <c r="BE12" s="215"/>
      <c r="BF12" s="215"/>
      <c r="BG12" s="215"/>
      <c r="BH12" s="215"/>
      <c r="BI12" s="215"/>
      <c r="BJ12" s="215"/>
      <c r="BK12" s="215"/>
      <c r="BL12" s="215"/>
      <c r="BM12" s="215"/>
      <c r="BN12" s="215"/>
      <c r="BO12" s="215"/>
      <c r="BP12" s="215"/>
      <c r="BQ12" s="220">
        <v>6</v>
      </c>
      <c r="BR12" s="221"/>
      <c r="BS12" s="979" t="s">
        <v>559</v>
      </c>
      <c r="BT12" s="980"/>
      <c r="BU12" s="980"/>
      <c r="BV12" s="980"/>
      <c r="BW12" s="980"/>
      <c r="BX12" s="980"/>
      <c r="BY12" s="980"/>
      <c r="BZ12" s="980"/>
      <c r="CA12" s="980"/>
      <c r="CB12" s="980"/>
      <c r="CC12" s="980"/>
      <c r="CD12" s="980"/>
      <c r="CE12" s="980"/>
      <c r="CF12" s="980"/>
      <c r="CG12" s="1001"/>
      <c r="CH12" s="976">
        <v>-1</v>
      </c>
      <c r="CI12" s="977"/>
      <c r="CJ12" s="977"/>
      <c r="CK12" s="977"/>
      <c r="CL12" s="978"/>
      <c r="CM12" s="976">
        <v>175</v>
      </c>
      <c r="CN12" s="977"/>
      <c r="CO12" s="977"/>
      <c r="CP12" s="977"/>
      <c r="CQ12" s="978"/>
      <c r="CR12" s="976">
        <v>15</v>
      </c>
      <c r="CS12" s="977"/>
      <c r="CT12" s="977"/>
      <c r="CU12" s="977"/>
      <c r="CV12" s="978"/>
      <c r="CW12" s="976">
        <v>84</v>
      </c>
      <c r="CX12" s="977"/>
      <c r="CY12" s="977"/>
      <c r="CZ12" s="977"/>
      <c r="DA12" s="978"/>
      <c r="DB12" s="976" t="s">
        <v>575</v>
      </c>
      <c r="DC12" s="977"/>
      <c r="DD12" s="977"/>
      <c r="DE12" s="977"/>
      <c r="DF12" s="978"/>
      <c r="DG12" s="976" t="s">
        <v>575</v>
      </c>
      <c r="DH12" s="977"/>
      <c r="DI12" s="977"/>
      <c r="DJ12" s="977"/>
      <c r="DK12" s="978"/>
      <c r="DL12" s="976" t="s">
        <v>575</v>
      </c>
      <c r="DM12" s="977"/>
      <c r="DN12" s="977"/>
      <c r="DO12" s="977"/>
      <c r="DP12" s="978"/>
      <c r="DQ12" s="976" t="s">
        <v>575</v>
      </c>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8"/>
      <c r="AL13" s="1069"/>
      <c r="AM13" s="1069"/>
      <c r="AN13" s="1069"/>
      <c r="AO13" s="1069"/>
      <c r="AP13" s="1069"/>
      <c r="AQ13" s="1069"/>
      <c r="AR13" s="1069"/>
      <c r="AS13" s="1069"/>
      <c r="AT13" s="1069"/>
      <c r="AU13" s="1070"/>
      <c r="AV13" s="1070"/>
      <c r="AW13" s="1070"/>
      <c r="AX13" s="1070"/>
      <c r="AY13" s="1071"/>
      <c r="AZ13" s="214"/>
      <c r="BA13" s="214"/>
      <c r="BB13" s="214"/>
      <c r="BC13" s="214"/>
      <c r="BD13" s="214"/>
      <c r="BE13" s="215"/>
      <c r="BF13" s="215"/>
      <c r="BG13" s="215"/>
      <c r="BH13" s="215"/>
      <c r="BI13" s="215"/>
      <c r="BJ13" s="215"/>
      <c r="BK13" s="215"/>
      <c r="BL13" s="215"/>
      <c r="BM13" s="215"/>
      <c r="BN13" s="215"/>
      <c r="BO13" s="215"/>
      <c r="BP13" s="215"/>
      <c r="BQ13" s="220">
        <v>7</v>
      </c>
      <c r="BR13" s="221"/>
      <c r="BS13" s="979" t="s">
        <v>560</v>
      </c>
      <c r="BT13" s="980"/>
      <c r="BU13" s="980"/>
      <c r="BV13" s="980"/>
      <c r="BW13" s="980"/>
      <c r="BX13" s="980"/>
      <c r="BY13" s="980"/>
      <c r="BZ13" s="980"/>
      <c r="CA13" s="980"/>
      <c r="CB13" s="980"/>
      <c r="CC13" s="980"/>
      <c r="CD13" s="980"/>
      <c r="CE13" s="980"/>
      <c r="CF13" s="980"/>
      <c r="CG13" s="1001"/>
      <c r="CH13" s="976">
        <v>5</v>
      </c>
      <c r="CI13" s="977"/>
      <c r="CJ13" s="977"/>
      <c r="CK13" s="977"/>
      <c r="CL13" s="978"/>
      <c r="CM13" s="976">
        <v>1941</v>
      </c>
      <c r="CN13" s="977"/>
      <c r="CO13" s="977"/>
      <c r="CP13" s="977"/>
      <c r="CQ13" s="978"/>
      <c r="CR13" s="976">
        <v>303</v>
      </c>
      <c r="CS13" s="977"/>
      <c r="CT13" s="977"/>
      <c r="CU13" s="977"/>
      <c r="CV13" s="978"/>
      <c r="CW13" s="976">
        <v>33</v>
      </c>
      <c r="CX13" s="977"/>
      <c r="CY13" s="977"/>
      <c r="CZ13" s="977"/>
      <c r="DA13" s="978"/>
      <c r="DB13" s="976" t="s">
        <v>575</v>
      </c>
      <c r="DC13" s="977"/>
      <c r="DD13" s="977"/>
      <c r="DE13" s="977"/>
      <c r="DF13" s="978"/>
      <c r="DG13" s="976" t="s">
        <v>575</v>
      </c>
      <c r="DH13" s="977"/>
      <c r="DI13" s="977"/>
      <c r="DJ13" s="977"/>
      <c r="DK13" s="978"/>
      <c r="DL13" s="976" t="s">
        <v>575</v>
      </c>
      <c r="DM13" s="977"/>
      <c r="DN13" s="977"/>
      <c r="DO13" s="977"/>
      <c r="DP13" s="978"/>
      <c r="DQ13" s="976" t="s">
        <v>575</v>
      </c>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8"/>
      <c r="AL14" s="1069"/>
      <c r="AM14" s="1069"/>
      <c r="AN14" s="1069"/>
      <c r="AO14" s="1069"/>
      <c r="AP14" s="1069"/>
      <c r="AQ14" s="1069"/>
      <c r="AR14" s="1069"/>
      <c r="AS14" s="1069"/>
      <c r="AT14" s="1069"/>
      <c r="AU14" s="1070"/>
      <c r="AV14" s="1070"/>
      <c r="AW14" s="1070"/>
      <c r="AX14" s="1070"/>
      <c r="AY14" s="1071"/>
      <c r="AZ14" s="214"/>
      <c r="BA14" s="214"/>
      <c r="BB14" s="214"/>
      <c r="BC14" s="214"/>
      <c r="BD14" s="214"/>
      <c r="BE14" s="215"/>
      <c r="BF14" s="215"/>
      <c r="BG14" s="215"/>
      <c r="BH14" s="215"/>
      <c r="BI14" s="215"/>
      <c r="BJ14" s="215"/>
      <c r="BK14" s="215"/>
      <c r="BL14" s="215"/>
      <c r="BM14" s="215"/>
      <c r="BN14" s="215"/>
      <c r="BO14" s="215"/>
      <c r="BP14" s="215"/>
      <c r="BQ14" s="220">
        <v>8</v>
      </c>
      <c r="BR14" s="221"/>
      <c r="BS14" s="979" t="s">
        <v>561</v>
      </c>
      <c r="BT14" s="980"/>
      <c r="BU14" s="980"/>
      <c r="BV14" s="980"/>
      <c r="BW14" s="980"/>
      <c r="BX14" s="980"/>
      <c r="BY14" s="980"/>
      <c r="BZ14" s="980"/>
      <c r="CA14" s="980"/>
      <c r="CB14" s="980"/>
      <c r="CC14" s="980"/>
      <c r="CD14" s="980"/>
      <c r="CE14" s="980"/>
      <c r="CF14" s="980"/>
      <c r="CG14" s="1001"/>
      <c r="CH14" s="976">
        <v>-36</v>
      </c>
      <c r="CI14" s="977"/>
      <c r="CJ14" s="977"/>
      <c r="CK14" s="977"/>
      <c r="CL14" s="978"/>
      <c r="CM14" s="976">
        <v>1938</v>
      </c>
      <c r="CN14" s="977"/>
      <c r="CO14" s="977"/>
      <c r="CP14" s="977"/>
      <c r="CQ14" s="978"/>
      <c r="CR14" s="976">
        <v>494</v>
      </c>
      <c r="CS14" s="977"/>
      <c r="CT14" s="977"/>
      <c r="CU14" s="977"/>
      <c r="CV14" s="978"/>
      <c r="CW14" s="976">
        <v>166</v>
      </c>
      <c r="CX14" s="977"/>
      <c r="CY14" s="977"/>
      <c r="CZ14" s="977"/>
      <c r="DA14" s="978"/>
      <c r="DB14" s="976" t="s">
        <v>575</v>
      </c>
      <c r="DC14" s="977"/>
      <c r="DD14" s="977"/>
      <c r="DE14" s="977"/>
      <c r="DF14" s="978"/>
      <c r="DG14" s="976" t="s">
        <v>575</v>
      </c>
      <c r="DH14" s="977"/>
      <c r="DI14" s="977"/>
      <c r="DJ14" s="977"/>
      <c r="DK14" s="978"/>
      <c r="DL14" s="976" t="s">
        <v>575</v>
      </c>
      <c r="DM14" s="977"/>
      <c r="DN14" s="977"/>
      <c r="DO14" s="977"/>
      <c r="DP14" s="978"/>
      <c r="DQ14" s="976" t="s">
        <v>575</v>
      </c>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8"/>
      <c r="AL15" s="1069"/>
      <c r="AM15" s="1069"/>
      <c r="AN15" s="1069"/>
      <c r="AO15" s="1069"/>
      <c r="AP15" s="1069"/>
      <c r="AQ15" s="1069"/>
      <c r="AR15" s="1069"/>
      <c r="AS15" s="1069"/>
      <c r="AT15" s="1069"/>
      <c r="AU15" s="1070"/>
      <c r="AV15" s="1070"/>
      <c r="AW15" s="1070"/>
      <c r="AX15" s="1070"/>
      <c r="AY15" s="1071"/>
      <c r="AZ15" s="214"/>
      <c r="BA15" s="214"/>
      <c r="BB15" s="214"/>
      <c r="BC15" s="214"/>
      <c r="BD15" s="214"/>
      <c r="BE15" s="215"/>
      <c r="BF15" s="215"/>
      <c r="BG15" s="215"/>
      <c r="BH15" s="215"/>
      <c r="BI15" s="215"/>
      <c r="BJ15" s="215"/>
      <c r="BK15" s="215"/>
      <c r="BL15" s="215"/>
      <c r="BM15" s="215"/>
      <c r="BN15" s="215"/>
      <c r="BO15" s="215"/>
      <c r="BP15" s="215"/>
      <c r="BQ15" s="220">
        <v>9</v>
      </c>
      <c r="BR15" s="221"/>
      <c r="BS15" s="979" t="s">
        <v>562</v>
      </c>
      <c r="BT15" s="980"/>
      <c r="BU15" s="980"/>
      <c r="BV15" s="980"/>
      <c r="BW15" s="980"/>
      <c r="BX15" s="980"/>
      <c r="BY15" s="980"/>
      <c r="BZ15" s="980"/>
      <c r="CA15" s="980"/>
      <c r="CB15" s="980"/>
      <c r="CC15" s="980"/>
      <c r="CD15" s="980"/>
      <c r="CE15" s="980"/>
      <c r="CF15" s="980"/>
      <c r="CG15" s="1001"/>
      <c r="CH15" s="976">
        <v>1</v>
      </c>
      <c r="CI15" s="977"/>
      <c r="CJ15" s="977"/>
      <c r="CK15" s="977"/>
      <c r="CL15" s="978"/>
      <c r="CM15" s="976">
        <v>673</v>
      </c>
      <c r="CN15" s="977"/>
      <c r="CO15" s="977"/>
      <c r="CP15" s="977"/>
      <c r="CQ15" s="978"/>
      <c r="CR15" s="976">
        <v>263</v>
      </c>
      <c r="CS15" s="977"/>
      <c r="CT15" s="977"/>
      <c r="CU15" s="977"/>
      <c r="CV15" s="978"/>
      <c r="CW15" s="976">
        <v>7</v>
      </c>
      <c r="CX15" s="977"/>
      <c r="CY15" s="977"/>
      <c r="CZ15" s="977"/>
      <c r="DA15" s="978"/>
      <c r="DB15" s="976" t="s">
        <v>575</v>
      </c>
      <c r="DC15" s="977"/>
      <c r="DD15" s="977"/>
      <c r="DE15" s="977"/>
      <c r="DF15" s="978"/>
      <c r="DG15" s="976" t="s">
        <v>575</v>
      </c>
      <c r="DH15" s="977"/>
      <c r="DI15" s="977"/>
      <c r="DJ15" s="977"/>
      <c r="DK15" s="978"/>
      <c r="DL15" s="976" t="s">
        <v>575</v>
      </c>
      <c r="DM15" s="977"/>
      <c r="DN15" s="977"/>
      <c r="DO15" s="977"/>
      <c r="DP15" s="978"/>
      <c r="DQ15" s="976" t="s">
        <v>575</v>
      </c>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8"/>
      <c r="AL16" s="1069"/>
      <c r="AM16" s="1069"/>
      <c r="AN16" s="1069"/>
      <c r="AO16" s="1069"/>
      <c r="AP16" s="1069"/>
      <c r="AQ16" s="1069"/>
      <c r="AR16" s="1069"/>
      <c r="AS16" s="1069"/>
      <c r="AT16" s="1069"/>
      <c r="AU16" s="1070"/>
      <c r="AV16" s="1070"/>
      <c r="AW16" s="1070"/>
      <c r="AX16" s="1070"/>
      <c r="AY16" s="1071"/>
      <c r="AZ16" s="214"/>
      <c r="BA16" s="214"/>
      <c r="BB16" s="214"/>
      <c r="BC16" s="214"/>
      <c r="BD16" s="214"/>
      <c r="BE16" s="215"/>
      <c r="BF16" s="215"/>
      <c r="BG16" s="215"/>
      <c r="BH16" s="215"/>
      <c r="BI16" s="215"/>
      <c r="BJ16" s="215"/>
      <c r="BK16" s="215"/>
      <c r="BL16" s="215"/>
      <c r="BM16" s="215"/>
      <c r="BN16" s="215"/>
      <c r="BO16" s="215"/>
      <c r="BP16" s="215"/>
      <c r="BQ16" s="220">
        <v>10</v>
      </c>
      <c r="BR16" s="221" t="s">
        <v>555</v>
      </c>
      <c r="BS16" s="979" t="s">
        <v>563</v>
      </c>
      <c r="BT16" s="980"/>
      <c r="BU16" s="980"/>
      <c r="BV16" s="980"/>
      <c r="BW16" s="980"/>
      <c r="BX16" s="980"/>
      <c r="BY16" s="980"/>
      <c r="BZ16" s="980"/>
      <c r="CA16" s="980"/>
      <c r="CB16" s="980"/>
      <c r="CC16" s="980"/>
      <c r="CD16" s="980"/>
      <c r="CE16" s="980"/>
      <c r="CF16" s="980"/>
      <c r="CG16" s="1001"/>
      <c r="CH16" s="976">
        <v>0</v>
      </c>
      <c r="CI16" s="977"/>
      <c r="CJ16" s="977"/>
      <c r="CK16" s="977"/>
      <c r="CL16" s="978"/>
      <c r="CM16" s="976">
        <v>219</v>
      </c>
      <c r="CN16" s="977"/>
      <c r="CO16" s="977"/>
      <c r="CP16" s="977"/>
      <c r="CQ16" s="978"/>
      <c r="CR16" s="976">
        <v>7</v>
      </c>
      <c r="CS16" s="977"/>
      <c r="CT16" s="977"/>
      <c r="CU16" s="977"/>
      <c r="CV16" s="978"/>
      <c r="CW16" s="976">
        <v>48</v>
      </c>
      <c r="CX16" s="977"/>
      <c r="CY16" s="977"/>
      <c r="CZ16" s="977"/>
      <c r="DA16" s="978"/>
      <c r="DB16" s="976" t="s">
        <v>573</v>
      </c>
      <c r="DC16" s="977"/>
      <c r="DD16" s="977"/>
      <c r="DE16" s="977"/>
      <c r="DF16" s="978"/>
      <c r="DG16" s="976">
        <v>323</v>
      </c>
      <c r="DH16" s="977"/>
      <c r="DI16" s="977"/>
      <c r="DJ16" s="977"/>
      <c r="DK16" s="978"/>
      <c r="DL16" s="976" t="s">
        <v>573</v>
      </c>
      <c r="DM16" s="977"/>
      <c r="DN16" s="977"/>
      <c r="DO16" s="977"/>
      <c r="DP16" s="978"/>
      <c r="DQ16" s="976" t="s">
        <v>573</v>
      </c>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8"/>
      <c r="AL17" s="1069"/>
      <c r="AM17" s="1069"/>
      <c r="AN17" s="1069"/>
      <c r="AO17" s="1069"/>
      <c r="AP17" s="1069"/>
      <c r="AQ17" s="1069"/>
      <c r="AR17" s="1069"/>
      <c r="AS17" s="1069"/>
      <c r="AT17" s="1069"/>
      <c r="AU17" s="1070"/>
      <c r="AV17" s="1070"/>
      <c r="AW17" s="1070"/>
      <c r="AX17" s="1070"/>
      <c r="AY17" s="1071"/>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8"/>
      <c r="AL18" s="1069"/>
      <c r="AM18" s="1069"/>
      <c r="AN18" s="1069"/>
      <c r="AO18" s="1069"/>
      <c r="AP18" s="1069"/>
      <c r="AQ18" s="1069"/>
      <c r="AR18" s="1069"/>
      <c r="AS18" s="1069"/>
      <c r="AT18" s="1069"/>
      <c r="AU18" s="1070"/>
      <c r="AV18" s="1070"/>
      <c r="AW18" s="1070"/>
      <c r="AX18" s="1070"/>
      <c r="AY18" s="1071"/>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8"/>
      <c r="AL19" s="1069"/>
      <c r="AM19" s="1069"/>
      <c r="AN19" s="1069"/>
      <c r="AO19" s="1069"/>
      <c r="AP19" s="1069"/>
      <c r="AQ19" s="1069"/>
      <c r="AR19" s="1069"/>
      <c r="AS19" s="1069"/>
      <c r="AT19" s="1069"/>
      <c r="AU19" s="1070"/>
      <c r="AV19" s="1070"/>
      <c r="AW19" s="1070"/>
      <c r="AX19" s="1070"/>
      <c r="AY19" s="1071"/>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8"/>
      <c r="AL20" s="1069"/>
      <c r="AM20" s="1069"/>
      <c r="AN20" s="1069"/>
      <c r="AO20" s="1069"/>
      <c r="AP20" s="1069"/>
      <c r="AQ20" s="1069"/>
      <c r="AR20" s="1069"/>
      <c r="AS20" s="1069"/>
      <c r="AT20" s="1069"/>
      <c r="AU20" s="1070"/>
      <c r="AV20" s="1070"/>
      <c r="AW20" s="1070"/>
      <c r="AX20" s="1070"/>
      <c r="AY20" s="1071"/>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8"/>
      <c r="AL21" s="1069"/>
      <c r="AM21" s="1069"/>
      <c r="AN21" s="1069"/>
      <c r="AO21" s="1069"/>
      <c r="AP21" s="1069"/>
      <c r="AQ21" s="1069"/>
      <c r="AR21" s="1069"/>
      <c r="AS21" s="1069"/>
      <c r="AT21" s="1069"/>
      <c r="AU21" s="1070"/>
      <c r="AV21" s="1070"/>
      <c r="AW21" s="1070"/>
      <c r="AX21" s="1070"/>
      <c r="AY21" s="1071"/>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1"/>
      <c r="R22" s="1062"/>
      <c r="S22" s="1062"/>
      <c r="T22" s="1062"/>
      <c r="U22" s="1062"/>
      <c r="V22" s="1062"/>
      <c r="W22" s="1062"/>
      <c r="X22" s="1062"/>
      <c r="Y22" s="1062"/>
      <c r="Z22" s="1062"/>
      <c r="AA22" s="1062"/>
      <c r="AB22" s="1062"/>
      <c r="AC22" s="1062"/>
      <c r="AD22" s="1062"/>
      <c r="AE22" s="1063"/>
      <c r="AF22" s="1022"/>
      <c r="AG22" s="1023"/>
      <c r="AH22" s="1023"/>
      <c r="AI22" s="1023"/>
      <c r="AJ22" s="1024"/>
      <c r="AK22" s="1064"/>
      <c r="AL22" s="1065"/>
      <c r="AM22" s="1065"/>
      <c r="AN22" s="1065"/>
      <c r="AO22" s="1065"/>
      <c r="AP22" s="1065"/>
      <c r="AQ22" s="1065"/>
      <c r="AR22" s="1065"/>
      <c r="AS22" s="1065"/>
      <c r="AT22" s="1065"/>
      <c r="AU22" s="1066"/>
      <c r="AV22" s="1066"/>
      <c r="AW22" s="1066"/>
      <c r="AX22" s="1066"/>
      <c r="AY22" s="1067"/>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377</v>
      </c>
      <c r="B23" s="924" t="s">
        <v>378</v>
      </c>
      <c r="C23" s="925"/>
      <c r="D23" s="925"/>
      <c r="E23" s="925"/>
      <c r="F23" s="925"/>
      <c r="G23" s="925"/>
      <c r="H23" s="925"/>
      <c r="I23" s="925"/>
      <c r="J23" s="925"/>
      <c r="K23" s="925"/>
      <c r="L23" s="925"/>
      <c r="M23" s="925"/>
      <c r="N23" s="925"/>
      <c r="O23" s="925"/>
      <c r="P23" s="935"/>
      <c r="Q23" s="1054">
        <v>151881</v>
      </c>
      <c r="R23" s="1048"/>
      <c r="S23" s="1048"/>
      <c r="T23" s="1048"/>
      <c r="U23" s="1048"/>
      <c r="V23" s="1055">
        <v>150535</v>
      </c>
      <c r="W23" s="1052"/>
      <c r="X23" s="1052"/>
      <c r="Y23" s="1052"/>
      <c r="Z23" s="1056"/>
      <c r="AA23" s="1055">
        <v>1346</v>
      </c>
      <c r="AB23" s="1052"/>
      <c r="AC23" s="1052"/>
      <c r="AD23" s="1052"/>
      <c r="AE23" s="1053"/>
      <c r="AF23" s="1057">
        <v>1078</v>
      </c>
      <c r="AG23" s="1048"/>
      <c r="AH23" s="1048"/>
      <c r="AI23" s="1048"/>
      <c r="AJ23" s="1058"/>
      <c r="AK23" s="1059"/>
      <c r="AL23" s="1060"/>
      <c r="AM23" s="1060"/>
      <c r="AN23" s="1060"/>
      <c r="AO23" s="1060"/>
      <c r="AP23" s="1048">
        <f>SUM(AP7:AT8)</f>
        <v>121987</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38.1"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389</v>
      </c>
      <c r="C28" s="1035"/>
      <c r="D28" s="1035"/>
      <c r="E28" s="1035"/>
      <c r="F28" s="1035"/>
      <c r="G28" s="1035"/>
      <c r="H28" s="1035"/>
      <c r="I28" s="1035"/>
      <c r="J28" s="1035"/>
      <c r="K28" s="1035"/>
      <c r="L28" s="1035"/>
      <c r="M28" s="1035"/>
      <c r="N28" s="1035"/>
      <c r="O28" s="1035"/>
      <c r="P28" s="1036"/>
      <c r="Q28" s="1037">
        <v>33553</v>
      </c>
      <c r="R28" s="1038"/>
      <c r="S28" s="1038"/>
      <c r="T28" s="1038"/>
      <c r="U28" s="1038"/>
      <c r="V28" s="1038">
        <v>33158</v>
      </c>
      <c r="W28" s="1038"/>
      <c r="X28" s="1038"/>
      <c r="Y28" s="1038"/>
      <c r="Z28" s="1038"/>
      <c r="AA28" s="1038">
        <v>395</v>
      </c>
      <c r="AB28" s="1038"/>
      <c r="AC28" s="1038"/>
      <c r="AD28" s="1038"/>
      <c r="AE28" s="1039"/>
      <c r="AF28" s="1040">
        <v>395</v>
      </c>
      <c r="AG28" s="1038"/>
      <c r="AH28" s="1038"/>
      <c r="AI28" s="1038"/>
      <c r="AJ28" s="1041"/>
      <c r="AK28" s="1029">
        <v>3327</v>
      </c>
      <c r="AL28" s="1030"/>
      <c r="AM28" s="1030"/>
      <c r="AN28" s="1030"/>
      <c r="AO28" s="1030"/>
      <c r="AP28" s="1030" t="s">
        <v>573</v>
      </c>
      <c r="AQ28" s="1030"/>
      <c r="AR28" s="1030"/>
      <c r="AS28" s="1030"/>
      <c r="AT28" s="1030"/>
      <c r="AU28" s="1030" t="s">
        <v>573</v>
      </c>
      <c r="AV28" s="1030"/>
      <c r="AW28" s="1030"/>
      <c r="AX28" s="1030"/>
      <c r="AY28" s="1030"/>
      <c r="AZ28" s="1031" t="s">
        <v>573</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390</v>
      </c>
      <c r="C29" s="1018"/>
      <c r="D29" s="1018"/>
      <c r="E29" s="1018"/>
      <c r="F29" s="1018"/>
      <c r="G29" s="1018"/>
      <c r="H29" s="1018"/>
      <c r="I29" s="1018"/>
      <c r="J29" s="1018"/>
      <c r="K29" s="1018"/>
      <c r="L29" s="1018"/>
      <c r="M29" s="1018"/>
      <c r="N29" s="1018"/>
      <c r="O29" s="1018"/>
      <c r="P29" s="1019"/>
      <c r="Q29" s="1025">
        <v>29519</v>
      </c>
      <c r="R29" s="1026"/>
      <c r="S29" s="1026"/>
      <c r="T29" s="1026"/>
      <c r="U29" s="1026"/>
      <c r="V29" s="1026">
        <v>29376</v>
      </c>
      <c r="W29" s="1026"/>
      <c r="X29" s="1026"/>
      <c r="Y29" s="1026"/>
      <c r="Z29" s="1026"/>
      <c r="AA29" s="1026">
        <v>144</v>
      </c>
      <c r="AB29" s="1026"/>
      <c r="AC29" s="1026"/>
      <c r="AD29" s="1026"/>
      <c r="AE29" s="1027"/>
      <c r="AF29" s="1022">
        <v>144</v>
      </c>
      <c r="AG29" s="1023"/>
      <c r="AH29" s="1023"/>
      <c r="AI29" s="1023"/>
      <c r="AJ29" s="1024"/>
      <c r="AK29" s="967">
        <v>4924</v>
      </c>
      <c r="AL29" s="958"/>
      <c r="AM29" s="958"/>
      <c r="AN29" s="958"/>
      <c r="AO29" s="958"/>
      <c r="AP29" s="958" t="s">
        <v>573</v>
      </c>
      <c r="AQ29" s="958"/>
      <c r="AR29" s="958"/>
      <c r="AS29" s="958"/>
      <c r="AT29" s="958"/>
      <c r="AU29" s="958" t="s">
        <v>573</v>
      </c>
      <c r="AV29" s="958"/>
      <c r="AW29" s="958"/>
      <c r="AX29" s="958"/>
      <c r="AY29" s="958"/>
      <c r="AZ29" s="1028" t="s">
        <v>573</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391</v>
      </c>
      <c r="C30" s="1018"/>
      <c r="D30" s="1018"/>
      <c r="E30" s="1018"/>
      <c r="F30" s="1018"/>
      <c r="G30" s="1018"/>
      <c r="H30" s="1018"/>
      <c r="I30" s="1018"/>
      <c r="J30" s="1018"/>
      <c r="K30" s="1018"/>
      <c r="L30" s="1018"/>
      <c r="M30" s="1018"/>
      <c r="N30" s="1018"/>
      <c r="O30" s="1018"/>
      <c r="P30" s="1019"/>
      <c r="Q30" s="1025">
        <v>5591</v>
      </c>
      <c r="R30" s="1026"/>
      <c r="S30" s="1026"/>
      <c r="T30" s="1026"/>
      <c r="U30" s="1026"/>
      <c r="V30" s="1026">
        <v>5412</v>
      </c>
      <c r="W30" s="1026"/>
      <c r="X30" s="1026"/>
      <c r="Y30" s="1026"/>
      <c r="Z30" s="1026"/>
      <c r="AA30" s="1026">
        <v>179</v>
      </c>
      <c r="AB30" s="1026"/>
      <c r="AC30" s="1026"/>
      <c r="AD30" s="1026"/>
      <c r="AE30" s="1027"/>
      <c r="AF30" s="1022">
        <v>179</v>
      </c>
      <c r="AG30" s="1023"/>
      <c r="AH30" s="1023"/>
      <c r="AI30" s="1023"/>
      <c r="AJ30" s="1024"/>
      <c r="AK30" s="967">
        <v>1316</v>
      </c>
      <c r="AL30" s="958"/>
      <c r="AM30" s="958"/>
      <c r="AN30" s="958"/>
      <c r="AO30" s="958"/>
      <c r="AP30" s="958" t="s">
        <v>573</v>
      </c>
      <c r="AQ30" s="958"/>
      <c r="AR30" s="958"/>
      <c r="AS30" s="958"/>
      <c r="AT30" s="958"/>
      <c r="AU30" s="958" t="s">
        <v>573</v>
      </c>
      <c r="AV30" s="958"/>
      <c r="AW30" s="958"/>
      <c r="AX30" s="958"/>
      <c r="AY30" s="958"/>
      <c r="AZ30" s="1028" t="s">
        <v>573</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392</v>
      </c>
      <c r="C31" s="1018"/>
      <c r="D31" s="1018"/>
      <c r="E31" s="1018"/>
      <c r="F31" s="1018"/>
      <c r="G31" s="1018"/>
      <c r="H31" s="1018"/>
      <c r="I31" s="1018"/>
      <c r="J31" s="1018"/>
      <c r="K31" s="1018"/>
      <c r="L31" s="1018"/>
      <c r="M31" s="1018"/>
      <c r="N31" s="1018"/>
      <c r="O31" s="1018"/>
      <c r="P31" s="1019"/>
      <c r="Q31" s="1025">
        <v>105</v>
      </c>
      <c r="R31" s="1026"/>
      <c r="S31" s="1026"/>
      <c r="T31" s="1026"/>
      <c r="U31" s="1026"/>
      <c r="V31" s="1026">
        <v>100</v>
      </c>
      <c r="W31" s="1026"/>
      <c r="X31" s="1026"/>
      <c r="Y31" s="1026"/>
      <c r="Z31" s="1026"/>
      <c r="AA31" s="1026">
        <v>5</v>
      </c>
      <c r="AB31" s="1026"/>
      <c r="AC31" s="1026"/>
      <c r="AD31" s="1026"/>
      <c r="AE31" s="1027"/>
      <c r="AF31" s="1022">
        <v>5</v>
      </c>
      <c r="AG31" s="1023"/>
      <c r="AH31" s="1023"/>
      <c r="AI31" s="1023"/>
      <c r="AJ31" s="1024"/>
      <c r="AK31" s="967" t="s">
        <v>573</v>
      </c>
      <c r="AL31" s="958"/>
      <c r="AM31" s="958"/>
      <c r="AN31" s="958"/>
      <c r="AO31" s="958"/>
      <c r="AP31" s="958">
        <v>120</v>
      </c>
      <c r="AQ31" s="958"/>
      <c r="AR31" s="958"/>
      <c r="AS31" s="958"/>
      <c r="AT31" s="958"/>
      <c r="AU31" s="958" t="s">
        <v>573</v>
      </c>
      <c r="AV31" s="958"/>
      <c r="AW31" s="958"/>
      <c r="AX31" s="958"/>
      <c r="AY31" s="958"/>
      <c r="AZ31" s="1028" t="s">
        <v>573</v>
      </c>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393</v>
      </c>
      <c r="C32" s="1018"/>
      <c r="D32" s="1018"/>
      <c r="E32" s="1018"/>
      <c r="F32" s="1018"/>
      <c r="G32" s="1018"/>
      <c r="H32" s="1018"/>
      <c r="I32" s="1018"/>
      <c r="J32" s="1018"/>
      <c r="K32" s="1018"/>
      <c r="L32" s="1018"/>
      <c r="M32" s="1018"/>
      <c r="N32" s="1018"/>
      <c r="O32" s="1018"/>
      <c r="P32" s="1019"/>
      <c r="Q32" s="1025">
        <v>36104</v>
      </c>
      <c r="R32" s="1026"/>
      <c r="S32" s="1026"/>
      <c r="T32" s="1026"/>
      <c r="U32" s="1026"/>
      <c r="V32" s="1026">
        <v>35479</v>
      </c>
      <c r="W32" s="1026"/>
      <c r="X32" s="1026"/>
      <c r="Y32" s="1026"/>
      <c r="Z32" s="1026"/>
      <c r="AA32" s="1026">
        <v>624</v>
      </c>
      <c r="AB32" s="1026"/>
      <c r="AC32" s="1026"/>
      <c r="AD32" s="1026"/>
      <c r="AE32" s="1027"/>
      <c r="AF32" s="1022">
        <v>624</v>
      </c>
      <c r="AG32" s="1023"/>
      <c r="AH32" s="1023"/>
      <c r="AI32" s="1023"/>
      <c r="AJ32" s="1024"/>
      <c r="AK32" s="967" t="s">
        <v>573</v>
      </c>
      <c r="AL32" s="958"/>
      <c r="AM32" s="958"/>
      <c r="AN32" s="958"/>
      <c r="AO32" s="958"/>
      <c r="AP32" s="958" t="s">
        <v>573</v>
      </c>
      <c r="AQ32" s="958"/>
      <c r="AR32" s="958"/>
      <c r="AS32" s="958"/>
      <c r="AT32" s="958"/>
      <c r="AU32" s="958" t="s">
        <v>573</v>
      </c>
      <c r="AV32" s="958"/>
      <c r="AW32" s="958"/>
      <c r="AX32" s="958"/>
      <c r="AY32" s="958"/>
      <c r="AZ32" s="1028" t="s">
        <v>573</v>
      </c>
      <c r="BA32" s="1028"/>
      <c r="BB32" s="1028"/>
      <c r="BC32" s="1028"/>
      <c r="BD32" s="1028"/>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t="s">
        <v>394</v>
      </c>
      <c r="C33" s="1018"/>
      <c r="D33" s="1018"/>
      <c r="E33" s="1018"/>
      <c r="F33" s="1018"/>
      <c r="G33" s="1018"/>
      <c r="H33" s="1018"/>
      <c r="I33" s="1018"/>
      <c r="J33" s="1018"/>
      <c r="K33" s="1018"/>
      <c r="L33" s="1018"/>
      <c r="M33" s="1018"/>
      <c r="N33" s="1018"/>
      <c r="O33" s="1018"/>
      <c r="P33" s="1019"/>
      <c r="Q33" s="1025">
        <v>4748</v>
      </c>
      <c r="R33" s="1026"/>
      <c r="S33" s="1026"/>
      <c r="T33" s="1026"/>
      <c r="U33" s="1026"/>
      <c r="V33" s="1026">
        <v>4300</v>
      </c>
      <c r="W33" s="1026"/>
      <c r="X33" s="1026"/>
      <c r="Y33" s="1026"/>
      <c r="Z33" s="1026"/>
      <c r="AA33" s="1026">
        <v>448</v>
      </c>
      <c r="AB33" s="1026"/>
      <c r="AC33" s="1026"/>
      <c r="AD33" s="1026"/>
      <c r="AE33" s="1027"/>
      <c r="AF33" s="1022">
        <v>5982</v>
      </c>
      <c r="AG33" s="1023"/>
      <c r="AH33" s="1023"/>
      <c r="AI33" s="1023"/>
      <c r="AJ33" s="1024"/>
      <c r="AK33" s="967">
        <v>16</v>
      </c>
      <c r="AL33" s="958"/>
      <c r="AM33" s="958"/>
      <c r="AN33" s="958"/>
      <c r="AO33" s="958"/>
      <c r="AP33" s="958">
        <v>7551</v>
      </c>
      <c r="AQ33" s="958"/>
      <c r="AR33" s="958"/>
      <c r="AS33" s="958"/>
      <c r="AT33" s="958"/>
      <c r="AU33" s="958">
        <v>15</v>
      </c>
      <c r="AV33" s="958"/>
      <c r="AW33" s="958"/>
      <c r="AX33" s="958"/>
      <c r="AY33" s="958"/>
      <c r="AZ33" s="1028" t="s">
        <v>573</v>
      </c>
      <c r="BA33" s="1028"/>
      <c r="BB33" s="1028"/>
      <c r="BC33" s="1028"/>
      <c r="BD33" s="1028"/>
      <c r="BE33" s="959" t="s">
        <v>395</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t="s">
        <v>396</v>
      </c>
      <c r="C34" s="1018"/>
      <c r="D34" s="1018"/>
      <c r="E34" s="1018"/>
      <c r="F34" s="1018"/>
      <c r="G34" s="1018"/>
      <c r="H34" s="1018"/>
      <c r="I34" s="1018"/>
      <c r="J34" s="1018"/>
      <c r="K34" s="1018"/>
      <c r="L34" s="1018"/>
      <c r="M34" s="1018"/>
      <c r="N34" s="1018"/>
      <c r="O34" s="1018"/>
      <c r="P34" s="1019"/>
      <c r="Q34" s="1025">
        <v>7699</v>
      </c>
      <c r="R34" s="1026"/>
      <c r="S34" s="1026"/>
      <c r="T34" s="1026"/>
      <c r="U34" s="1026"/>
      <c r="V34" s="1026">
        <v>7156</v>
      </c>
      <c r="W34" s="1026"/>
      <c r="X34" s="1026"/>
      <c r="Y34" s="1026"/>
      <c r="Z34" s="1026"/>
      <c r="AA34" s="1026">
        <v>543</v>
      </c>
      <c r="AB34" s="1026"/>
      <c r="AC34" s="1026"/>
      <c r="AD34" s="1026"/>
      <c r="AE34" s="1027"/>
      <c r="AF34" s="1022">
        <v>2690</v>
      </c>
      <c r="AG34" s="1023"/>
      <c r="AH34" s="1023"/>
      <c r="AI34" s="1023"/>
      <c r="AJ34" s="1024"/>
      <c r="AK34" s="967">
        <v>1567</v>
      </c>
      <c r="AL34" s="958"/>
      <c r="AM34" s="958"/>
      <c r="AN34" s="958"/>
      <c r="AO34" s="958"/>
      <c r="AP34" s="958">
        <v>72046</v>
      </c>
      <c r="AQ34" s="958"/>
      <c r="AR34" s="958"/>
      <c r="AS34" s="958"/>
      <c r="AT34" s="958"/>
      <c r="AU34" s="958">
        <v>24965</v>
      </c>
      <c r="AV34" s="958"/>
      <c r="AW34" s="958"/>
      <c r="AX34" s="958"/>
      <c r="AY34" s="958"/>
      <c r="AZ34" s="1028" t="s">
        <v>573</v>
      </c>
      <c r="BA34" s="1028"/>
      <c r="BB34" s="1028"/>
      <c r="BC34" s="1028"/>
      <c r="BD34" s="1028"/>
      <c r="BE34" s="959" t="s">
        <v>395</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t="s">
        <v>397</v>
      </c>
      <c r="C35" s="1018"/>
      <c r="D35" s="1018"/>
      <c r="E35" s="1018"/>
      <c r="F35" s="1018"/>
      <c r="G35" s="1018"/>
      <c r="H35" s="1018"/>
      <c r="I35" s="1018"/>
      <c r="J35" s="1018"/>
      <c r="K35" s="1018"/>
      <c r="L35" s="1018"/>
      <c r="M35" s="1018"/>
      <c r="N35" s="1018"/>
      <c r="O35" s="1018"/>
      <c r="P35" s="1019"/>
      <c r="Q35" s="1025">
        <v>296</v>
      </c>
      <c r="R35" s="1026"/>
      <c r="S35" s="1026"/>
      <c r="T35" s="1026"/>
      <c r="U35" s="1026"/>
      <c r="V35" s="1026">
        <v>288</v>
      </c>
      <c r="W35" s="1026"/>
      <c r="X35" s="1026"/>
      <c r="Y35" s="1026"/>
      <c r="Z35" s="1026"/>
      <c r="AA35" s="1026">
        <v>8</v>
      </c>
      <c r="AB35" s="1026"/>
      <c r="AC35" s="1026"/>
      <c r="AD35" s="1026"/>
      <c r="AE35" s="1027"/>
      <c r="AF35" s="1022">
        <v>8</v>
      </c>
      <c r="AG35" s="1023"/>
      <c r="AH35" s="1023"/>
      <c r="AI35" s="1023"/>
      <c r="AJ35" s="1024"/>
      <c r="AK35" s="967">
        <v>183</v>
      </c>
      <c r="AL35" s="958"/>
      <c r="AM35" s="958"/>
      <c r="AN35" s="958"/>
      <c r="AO35" s="958"/>
      <c r="AP35" s="958">
        <v>1069</v>
      </c>
      <c r="AQ35" s="958"/>
      <c r="AR35" s="958"/>
      <c r="AS35" s="958"/>
      <c r="AT35" s="958"/>
      <c r="AU35" s="958">
        <v>1060</v>
      </c>
      <c r="AV35" s="958"/>
      <c r="AW35" s="958"/>
      <c r="AX35" s="958"/>
      <c r="AY35" s="958"/>
      <c r="AZ35" s="1028" t="s">
        <v>573</v>
      </c>
      <c r="BA35" s="1028"/>
      <c r="BB35" s="1028"/>
      <c r="BC35" s="1028"/>
      <c r="BD35" s="1028"/>
      <c r="BE35" s="959" t="s">
        <v>398</v>
      </c>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t="s">
        <v>399</v>
      </c>
      <c r="C36" s="1018"/>
      <c r="D36" s="1018"/>
      <c r="E36" s="1018"/>
      <c r="F36" s="1018"/>
      <c r="G36" s="1018"/>
      <c r="H36" s="1018"/>
      <c r="I36" s="1018"/>
      <c r="J36" s="1018"/>
      <c r="K36" s="1018"/>
      <c r="L36" s="1018"/>
      <c r="M36" s="1018"/>
      <c r="N36" s="1018"/>
      <c r="O36" s="1018"/>
      <c r="P36" s="1019"/>
      <c r="Q36" s="1025">
        <v>201</v>
      </c>
      <c r="R36" s="1026"/>
      <c r="S36" s="1026"/>
      <c r="T36" s="1026"/>
      <c r="U36" s="1026"/>
      <c r="V36" s="1026">
        <v>190</v>
      </c>
      <c r="W36" s="1026"/>
      <c r="X36" s="1026"/>
      <c r="Y36" s="1026"/>
      <c r="Z36" s="1026"/>
      <c r="AA36" s="1026">
        <v>11</v>
      </c>
      <c r="AB36" s="1026"/>
      <c r="AC36" s="1026"/>
      <c r="AD36" s="1026"/>
      <c r="AE36" s="1027"/>
      <c r="AF36" s="1022">
        <v>11</v>
      </c>
      <c r="AG36" s="1023"/>
      <c r="AH36" s="1023"/>
      <c r="AI36" s="1023"/>
      <c r="AJ36" s="1024"/>
      <c r="AK36" s="967">
        <v>80</v>
      </c>
      <c r="AL36" s="958"/>
      <c r="AM36" s="958"/>
      <c r="AN36" s="958"/>
      <c r="AO36" s="958"/>
      <c r="AP36" s="958">
        <v>488</v>
      </c>
      <c r="AQ36" s="958"/>
      <c r="AR36" s="958"/>
      <c r="AS36" s="958"/>
      <c r="AT36" s="958"/>
      <c r="AU36" s="958">
        <v>488</v>
      </c>
      <c r="AV36" s="958"/>
      <c r="AW36" s="958"/>
      <c r="AX36" s="958"/>
      <c r="AY36" s="958"/>
      <c r="AZ36" s="1028" t="s">
        <v>573</v>
      </c>
      <c r="BA36" s="1028"/>
      <c r="BB36" s="1028"/>
      <c r="BC36" s="1028"/>
      <c r="BD36" s="1028"/>
      <c r="BE36" s="959" t="s">
        <v>398</v>
      </c>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t="s">
        <v>400</v>
      </c>
      <c r="C37" s="1018"/>
      <c r="D37" s="1018"/>
      <c r="E37" s="1018"/>
      <c r="F37" s="1018"/>
      <c r="G37" s="1018"/>
      <c r="H37" s="1018"/>
      <c r="I37" s="1018"/>
      <c r="J37" s="1018"/>
      <c r="K37" s="1018"/>
      <c r="L37" s="1018"/>
      <c r="M37" s="1018"/>
      <c r="N37" s="1018"/>
      <c r="O37" s="1018"/>
      <c r="P37" s="1019"/>
      <c r="Q37" s="1025">
        <v>361</v>
      </c>
      <c r="R37" s="1026"/>
      <c r="S37" s="1026"/>
      <c r="T37" s="1026"/>
      <c r="U37" s="1026"/>
      <c r="V37" s="1026">
        <v>346</v>
      </c>
      <c r="W37" s="1026"/>
      <c r="X37" s="1026"/>
      <c r="Y37" s="1026"/>
      <c r="Z37" s="1026"/>
      <c r="AA37" s="1026">
        <v>15</v>
      </c>
      <c r="AB37" s="1026"/>
      <c r="AC37" s="1026"/>
      <c r="AD37" s="1026"/>
      <c r="AE37" s="1027"/>
      <c r="AF37" s="1022">
        <v>15</v>
      </c>
      <c r="AG37" s="1023"/>
      <c r="AH37" s="1023"/>
      <c r="AI37" s="1023"/>
      <c r="AJ37" s="1024"/>
      <c r="AK37" s="967">
        <v>95</v>
      </c>
      <c r="AL37" s="958"/>
      <c r="AM37" s="958"/>
      <c r="AN37" s="958"/>
      <c r="AO37" s="958"/>
      <c r="AP37" s="958">
        <v>617</v>
      </c>
      <c r="AQ37" s="958"/>
      <c r="AR37" s="958"/>
      <c r="AS37" s="958"/>
      <c r="AT37" s="958"/>
      <c r="AU37" s="958">
        <v>369</v>
      </c>
      <c r="AV37" s="958"/>
      <c r="AW37" s="958"/>
      <c r="AX37" s="958"/>
      <c r="AY37" s="958"/>
      <c r="AZ37" s="1028" t="s">
        <v>573</v>
      </c>
      <c r="BA37" s="1028"/>
      <c r="BB37" s="1028"/>
      <c r="BC37" s="1028"/>
      <c r="BD37" s="1028"/>
      <c r="BE37" s="959" t="s">
        <v>398</v>
      </c>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t="s">
        <v>401</v>
      </c>
      <c r="C38" s="1018"/>
      <c r="D38" s="1018"/>
      <c r="E38" s="1018"/>
      <c r="F38" s="1018"/>
      <c r="G38" s="1018"/>
      <c r="H38" s="1018"/>
      <c r="I38" s="1018"/>
      <c r="J38" s="1018"/>
      <c r="K38" s="1018"/>
      <c r="L38" s="1018"/>
      <c r="M38" s="1018"/>
      <c r="N38" s="1018"/>
      <c r="O38" s="1018"/>
      <c r="P38" s="1019"/>
      <c r="Q38" s="1025">
        <v>39</v>
      </c>
      <c r="R38" s="1026"/>
      <c r="S38" s="1026"/>
      <c r="T38" s="1026"/>
      <c r="U38" s="1026"/>
      <c r="V38" s="1026">
        <v>39</v>
      </c>
      <c r="W38" s="1026"/>
      <c r="X38" s="1026"/>
      <c r="Y38" s="1026"/>
      <c r="Z38" s="1026"/>
      <c r="AA38" s="1026" t="s">
        <v>573</v>
      </c>
      <c r="AB38" s="1026"/>
      <c r="AC38" s="1026"/>
      <c r="AD38" s="1026"/>
      <c r="AE38" s="1027"/>
      <c r="AF38" s="1022" t="s">
        <v>121</v>
      </c>
      <c r="AG38" s="1023"/>
      <c r="AH38" s="1023"/>
      <c r="AI38" s="1023"/>
      <c r="AJ38" s="1024"/>
      <c r="AK38" s="967" t="s">
        <v>573</v>
      </c>
      <c r="AL38" s="958"/>
      <c r="AM38" s="958"/>
      <c r="AN38" s="958"/>
      <c r="AO38" s="958"/>
      <c r="AP38" s="958">
        <v>173</v>
      </c>
      <c r="AQ38" s="958"/>
      <c r="AR38" s="958"/>
      <c r="AS38" s="958"/>
      <c r="AT38" s="958"/>
      <c r="AU38" s="958">
        <v>134</v>
      </c>
      <c r="AV38" s="958"/>
      <c r="AW38" s="958"/>
      <c r="AX38" s="958"/>
      <c r="AY38" s="958"/>
      <c r="AZ38" s="1028" t="s">
        <v>573</v>
      </c>
      <c r="BA38" s="1028"/>
      <c r="BB38" s="1028"/>
      <c r="BC38" s="1028"/>
      <c r="BD38" s="1028"/>
      <c r="BE38" s="959" t="s">
        <v>398</v>
      </c>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402</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377</v>
      </c>
      <c r="B63" s="924" t="s">
        <v>403</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10053</v>
      </c>
      <c r="AG63" s="946"/>
      <c r="AH63" s="946"/>
      <c r="AI63" s="946"/>
      <c r="AJ63" s="1009"/>
      <c r="AK63" s="1010"/>
      <c r="AL63" s="950"/>
      <c r="AM63" s="950"/>
      <c r="AN63" s="950"/>
      <c r="AO63" s="950"/>
      <c r="AP63" s="946">
        <v>82064</v>
      </c>
      <c r="AQ63" s="946"/>
      <c r="AR63" s="946"/>
      <c r="AS63" s="946"/>
      <c r="AT63" s="946"/>
      <c r="AU63" s="946">
        <v>27031</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404</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405</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406</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576</v>
      </c>
      <c r="C68" s="973"/>
      <c r="D68" s="973"/>
      <c r="E68" s="973"/>
      <c r="F68" s="973"/>
      <c r="G68" s="973"/>
      <c r="H68" s="973"/>
      <c r="I68" s="973"/>
      <c r="J68" s="973"/>
      <c r="K68" s="973"/>
      <c r="L68" s="973"/>
      <c r="M68" s="973"/>
      <c r="N68" s="973"/>
      <c r="O68" s="973"/>
      <c r="P68" s="974"/>
      <c r="Q68" s="975">
        <v>1072</v>
      </c>
      <c r="R68" s="969"/>
      <c r="S68" s="969"/>
      <c r="T68" s="969"/>
      <c r="U68" s="969"/>
      <c r="V68" s="969">
        <v>885</v>
      </c>
      <c r="W68" s="969"/>
      <c r="X68" s="969"/>
      <c r="Y68" s="969"/>
      <c r="Z68" s="969"/>
      <c r="AA68" s="969">
        <v>187</v>
      </c>
      <c r="AB68" s="969"/>
      <c r="AC68" s="969"/>
      <c r="AD68" s="969"/>
      <c r="AE68" s="969"/>
      <c r="AF68" s="969">
        <v>160</v>
      </c>
      <c r="AG68" s="969"/>
      <c r="AH68" s="969"/>
      <c r="AI68" s="969"/>
      <c r="AJ68" s="969"/>
      <c r="AK68" s="969" t="s">
        <v>567</v>
      </c>
      <c r="AL68" s="969"/>
      <c r="AM68" s="969"/>
      <c r="AN68" s="969"/>
      <c r="AO68" s="969"/>
      <c r="AP68" s="969" t="s">
        <v>567</v>
      </c>
      <c r="AQ68" s="969"/>
      <c r="AR68" s="969"/>
      <c r="AS68" s="969"/>
      <c r="AT68" s="969"/>
      <c r="AU68" s="969" t="s">
        <v>567</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577</v>
      </c>
      <c r="C69" s="962"/>
      <c r="D69" s="962"/>
      <c r="E69" s="962"/>
      <c r="F69" s="962"/>
      <c r="G69" s="962"/>
      <c r="H69" s="962"/>
      <c r="I69" s="962"/>
      <c r="J69" s="962"/>
      <c r="K69" s="962"/>
      <c r="L69" s="962"/>
      <c r="M69" s="962"/>
      <c r="N69" s="962"/>
      <c r="O69" s="962"/>
      <c r="P69" s="963"/>
      <c r="Q69" s="964">
        <v>227</v>
      </c>
      <c r="R69" s="958"/>
      <c r="S69" s="958"/>
      <c r="T69" s="958"/>
      <c r="U69" s="958"/>
      <c r="V69" s="958">
        <v>146</v>
      </c>
      <c r="W69" s="958"/>
      <c r="X69" s="958"/>
      <c r="Y69" s="958"/>
      <c r="Z69" s="958"/>
      <c r="AA69" s="958">
        <v>81</v>
      </c>
      <c r="AB69" s="958"/>
      <c r="AC69" s="958"/>
      <c r="AD69" s="958"/>
      <c r="AE69" s="958"/>
      <c r="AF69" s="958">
        <v>81</v>
      </c>
      <c r="AG69" s="958"/>
      <c r="AH69" s="958"/>
      <c r="AI69" s="958"/>
      <c r="AJ69" s="958"/>
      <c r="AK69" s="958" t="s">
        <v>567</v>
      </c>
      <c r="AL69" s="958"/>
      <c r="AM69" s="958"/>
      <c r="AN69" s="958"/>
      <c r="AO69" s="958"/>
      <c r="AP69" s="958" t="s">
        <v>567</v>
      </c>
      <c r="AQ69" s="958"/>
      <c r="AR69" s="958"/>
      <c r="AS69" s="958"/>
      <c r="AT69" s="958"/>
      <c r="AU69" s="958" t="s">
        <v>567</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578</v>
      </c>
      <c r="C70" s="962"/>
      <c r="D70" s="962"/>
      <c r="E70" s="962"/>
      <c r="F70" s="962"/>
      <c r="G70" s="962"/>
      <c r="H70" s="962"/>
      <c r="I70" s="962"/>
      <c r="J70" s="962"/>
      <c r="K70" s="962"/>
      <c r="L70" s="962"/>
      <c r="M70" s="962"/>
      <c r="N70" s="962"/>
      <c r="O70" s="962"/>
      <c r="P70" s="963"/>
      <c r="Q70" s="964">
        <v>275</v>
      </c>
      <c r="R70" s="958"/>
      <c r="S70" s="958"/>
      <c r="T70" s="958"/>
      <c r="U70" s="958"/>
      <c r="V70" s="958">
        <v>263</v>
      </c>
      <c r="W70" s="958"/>
      <c r="X70" s="958"/>
      <c r="Y70" s="958"/>
      <c r="Z70" s="958"/>
      <c r="AA70" s="958">
        <v>12</v>
      </c>
      <c r="AB70" s="958"/>
      <c r="AC70" s="958"/>
      <c r="AD70" s="958"/>
      <c r="AE70" s="958"/>
      <c r="AF70" s="958">
        <v>12</v>
      </c>
      <c r="AG70" s="958"/>
      <c r="AH70" s="958"/>
      <c r="AI70" s="958"/>
      <c r="AJ70" s="958"/>
      <c r="AK70" s="958">
        <v>20</v>
      </c>
      <c r="AL70" s="958"/>
      <c r="AM70" s="958"/>
      <c r="AN70" s="958"/>
      <c r="AO70" s="958"/>
      <c r="AP70" s="958">
        <v>6</v>
      </c>
      <c r="AQ70" s="958"/>
      <c r="AR70" s="958"/>
      <c r="AS70" s="958"/>
      <c r="AT70" s="958"/>
      <c r="AU70" s="958">
        <v>4</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579</v>
      </c>
      <c r="C71" s="962"/>
      <c r="D71" s="962"/>
      <c r="E71" s="962"/>
      <c r="F71" s="962"/>
      <c r="G71" s="962"/>
      <c r="H71" s="962"/>
      <c r="I71" s="962"/>
      <c r="J71" s="962"/>
      <c r="K71" s="962"/>
      <c r="L71" s="962"/>
      <c r="M71" s="962"/>
      <c r="N71" s="962"/>
      <c r="O71" s="962"/>
      <c r="P71" s="963"/>
      <c r="Q71" s="964">
        <v>17</v>
      </c>
      <c r="R71" s="958"/>
      <c r="S71" s="958"/>
      <c r="T71" s="958"/>
      <c r="U71" s="958"/>
      <c r="V71" s="958">
        <v>13</v>
      </c>
      <c r="W71" s="958"/>
      <c r="X71" s="958"/>
      <c r="Y71" s="958"/>
      <c r="Z71" s="958"/>
      <c r="AA71" s="958">
        <v>3</v>
      </c>
      <c r="AB71" s="958"/>
      <c r="AC71" s="958"/>
      <c r="AD71" s="958"/>
      <c r="AE71" s="958"/>
      <c r="AF71" s="958">
        <v>3</v>
      </c>
      <c r="AG71" s="958"/>
      <c r="AH71" s="958"/>
      <c r="AI71" s="958"/>
      <c r="AJ71" s="958"/>
      <c r="AK71" s="958" t="s">
        <v>567</v>
      </c>
      <c r="AL71" s="958"/>
      <c r="AM71" s="958"/>
      <c r="AN71" s="958"/>
      <c r="AO71" s="958"/>
      <c r="AP71" s="958" t="s">
        <v>567</v>
      </c>
      <c r="AQ71" s="958"/>
      <c r="AR71" s="958"/>
      <c r="AS71" s="958"/>
      <c r="AT71" s="958"/>
      <c r="AU71" s="958" t="s">
        <v>567</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580</v>
      </c>
      <c r="C72" s="962"/>
      <c r="D72" s="962"/>
      <c r="E72" s="962"/>
      <c r="F72" s="962"/>
      <c r="G72" s="962"/>
      <c r="H72" s="962"/>
      <c r="I72" s="962"/>
      <c r="J72" s="962"/>
      <c r="K72" s="962"/>
      <c r="L72" s="962"/>
      <c r="M72" s="962"/>
      <c r="N72" s="962"/>
      <c r="O72" s="962"/>
      <c r="P72" s="963"/>
      <c r="Q72" s="964">
        <v>34</v>
      </c>
      <c r="R72" s="958"/>
      <c r="S72" s="958"/>
      <c r="T72" s="958"/>
      <c r="U72" s="958"/>
      <c r="V72" s="958">
        <v>33</v>
      </c>
      <c r="W72" s="958"/>
      <c r="X72" s="958"/>
      <c r="Y72" s="958"/>
      <c r="Z72" s="958"/>
      <c r="AA72" s="958">
        <v>2</v>
      </c>
      <c r="AB72" s="958"/>
      <c r="AC72" s="958"/>
      <c r="AD72" s="958"/>
      <c r="AE72" s="958"/>
      <c r="AF72" s="958">
        <v>2</v>
      </c>
      <c r="AG72" s="958"/>
      <c r="AH72" s="958"/>
      <c r="AI72" s="958"/>
      <c r="AJ72" s="958"/>
      <c r="AK72" s="958" t="s">
        <v>567</v>
      </c>
      <c r="AL72" s="958"/>
      <c r="AM72" s="958"/>
      <c r="AN72" s="958"/>
      <c r="AO72" s="958"/>
      <c r="AP72" s="958" t="s">
        <v>567</v>
      </c>
      <c r="AQ72" s="958"/>
      <c r="AR72" s="958"/>
      <c r="AS72" s="958"/>
      <c r="AT72" s="958"/>
      <c r="AU72" s="958" t="s">
        <v>567</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581</v>
      </c>
      <c r="C73" s="962"/>
      <c r="D73" s="962"/>
      <c r="E73" s="962"/>
      <c r="F73" s="962"/>
      <c r="G73" s="962"/>
      <c r="H73" s="962"/>
      <c r="I73" s="962"/>
      <c r="J73" s="962"/>
      <c r="K73" s="962"/>
      <c r="L73" s="962"/>
      <c r="M73" s="962"/>
      <c r="N73" s="962"/>
      <c r="O73" s="962"/>
      <c r="P73" s="963"/>
      <c r="Q73" s="964">
        <v>5280</v>
      </c>
      <c r="R73" s="958"/>
      <c r="S73" s="958"/>
      <c r="T73" s="958"/>
      <c r="U73" s="958"/>
      <c r="V73" s="958">
        <v>5183</v>
      </c>
      <c r="W73" s="958"/>
      <c r="X73" s="958"/>
      <c r="Y73" s="958"/>
      <c r="Z73" s="958"/>
      <c r="AA73" s="958">
        <v>97</v>
      </c>
      <c r="AB73" s="958"/>
      <c r="AC73" s="958"/>
      <c r="AD73" s="958"/>
      <c r="AE73" s="958"/>
      <c r="AF73" s="958">
        <v>94</v>
      </c>
      <c r="AG73" s="958"/>
      <c r="AH73" s="958"/>
      <c r="AI73" s="958"/>
      <c r="AJ73" s="958"/>
      <c r="AK73" s="958">
        <v>70</v>
      </c>
      <c r="AL73" s="958"/>
      <c r="AM73" s="958"/>
      <c r="AN73" s="958"/>
      <c r="AO73" s="958"/>
      <c r="AP73" s="958">
        <v>1945</v>
      </c>
      <c r="AQ73" s="958"/>
      <c r="AR73" s="958"/>
      <c r="AS73" s="958"/>
      <c r="AT73" s="958"/>
      <c r="AU73" s="958">
        <v>1124</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582</v>
      </c>
      <c r="C74" s="962"/>
      <c r="D74" s="962"/>
      <c r="E74" s="962"/>
      <c r="F74" s="962"/>
      <c r="G74" s="962"/>
      <c r="H74" s="962"/>
      <c r="I74" s="962"/>
      <c r="J74" s="962"/>
      <c r="K74" s="962"/>
      <c r="L74" s="962"/>
      <c r="M74" s="962"/>
      <c r="N74" s="962"/>
      <c r="O74" s="962"/>
      <c r="P74" s="963"/>
      <c r="Q74" s="964">
        <v>257</v>
      </c>
      <c r="R74" s="958"/>
      <c r="S74" s="958"/>
      <c r="T74" s="958"/>
      <c r="U74" s="958"/>
      <c r="V74" s="958">
        <v>256</v>
      </c>
      <c r="W74" s="958"/>
      <c r="X74" s="958"/>
      <c r="Y74" s="958"/>
      <c r="Z74" s="958"/>
      <c r="AA74" s="958">
        <v>1</v>
      </c>
      <c r="AB74" s="958"/>
      <c r="AC74" s="958"/>
      <c r="AD74" s="958"/>
      <c r="AE74" s="958"/>
      <c r="AF74" s="958">
        <v>1</v>
      </c>
      <c r="AG74" s="958"/>
      <c r="AH74" s="958"/>
      <c r="AI74" s="958"/>
      <c r="AJ74" s="958"/>
      <c r="AK74" s="958">
        <v>57</v>
      </c>
      <c r="AL74" s="958"/>
      <c r="AM74" s="958"/>
      <c r="AN74" s="958"/>
      <c r="AO74" s="958"/>
      <c r="AP74" s="958" t="s">
        <v>567</v>
      </c>
      <c r="AQ74" s="958"/>
      <c r="AR74" s="958"/>
      <c r="AS74" s="958"/>
      <c r="AT74" s="958"/>
      <c r="AU74" s="958" t="s">
        <v>567</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583</v>
      </c>
      <c r="C75" s="962"/>
      <c r="D75" s="962"/>
      <c r="E75" s="962"/>
      <c r="F75" s="962"/>
      <c r="G75" s="962"/>
      <c r="H75" s="962"/>
      <c r="I75" s="962"/>
      <c r="J75" s="962"/>
      <c r="K75" s="962"/>
      <c r="L75" s="962"/>
      <c r="M75" s="962"/>
      <c r="N75" s="962"/>
      <c r="O75" s="962"/>
      <c r="P75" s="963"/>
      <c r="Q75" s="965">
        <v>73</v>
      </c>
      <c r="R75" s="966"/>
      <c r="S75" s="966"/>
      <c r="T75" s="966"/>
      <c r="U75" s="967"/>
      <c r="V75" s="968">
        <v>73</v>
      </c>
      <c r="W75" s="966"/>
      <c r="X75" s="966"/>
      <c r="Y75" s="966"/>
      <c r="Z75" s="967"/>
      <c r="AA75" s="968" t="s">
        <v>567</v>
      </c>
      <c r="AB75" s="966"/>
      <c r="AC75" s="966"/>
      <c r="AD75" s="966"/>
      <c r="AE75" s="967"/>
      <c r="AF75" s="968" t="s">
        <v>567</v>
      </c>
      <c r="AG75" s="966"/>
      <c r="AH75" s="966"/>
      <c r="AI75" s="966"/>
      <c r="AJ75" s="967"/>
      <c r="AK75" s="968" t="s">
        <v>567</v>
      </c>
      <c r="AL75" s="966"/>
      <c r="AM75" s="966"/>
      <c r="AN75" s="966"/>
      <c r="AO75" s="967"/>
      <c r="AP75" s="968" t="s">
        <v>567</v>
      </c>
      <c r="AQ75" s="966"/>
      <c r="AR75" s="966"/>
      <c r="AS75" s="966"/>
      <c r="AT75" s="967"/>
      <c r="AU75" s="968" t="s">
        <v>567</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t="s">
        <v>584</v>
      </c>
      <c r="C76" s="962"/>
      <c r="D76" s="962"/>
      <c r="E76" s="962"/>
      <c r="F76" s="962"/>
      <c r="G76" s="962"/>
      <c r="H76" s="962"/>
      <c r="I76" s="962"/>
      <c r="J76" s="962"/>
      <c r="K76" s="962"/>
      <c r="L76" s="962"/>
      <c r="M76" s="962"/>
      <c r="N76" s="962"/>
      <c r="O76" s="962"/>
      <c r="P76" s="963"/>
      <c r="Q76" s="965">
        <v>295</v>
      </c>
      <c r="R76" s="966"/>
      <c r="S76" s="966"/>
      <c r="T76" s="966"/>
      <c r="U76" s="967"/>
      <c r="V76" s="968">
        <v>258</v>
      </c>
      <c r="W76" s="966"/>
      <c r="X76" s="966"/>
      <c r="Y76" s="966"/>
      <c r="Z76" s="967"/>
      <c r="AA76" s="968">
        <v>37</v>
      </c>
      <c r="AB76" s="966"/>
      <c r="AC76" s="966"/>
      <c r="AD76" s="966"/>
      <c r="AE76" s="967"/>
      <c r="AF76" s="968">
        <v>37</v>
      </c>
      <c r="AG76" s="966"/>
      <c r="AH76" s="966"/>
      <c r="AI76" s="966"/>
      <c r="AJ76" s="967"/>
      <c r="AK76" s="968" t="s">
        <v>567</v>
      </c>
      <c r="AL76" s="966"/>
      <c r="AM76" s="966"/>
      <c r="AN76" s="966"/>
      <c r="AO76" s="967"/>
      <c r="AP76" s="968" t="s">
        <v>567</v>
      </c>
      <c r="AQ76" s="966"/>
      <c r="AR76" s="966"/>
      <c r="AS76" s="966"/>
      <c r="AT76" s="967"/>
      <c r="AU76" s="968" t="s">
        <v>567</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t="s">
        <v>585</v>
      </c>
      <c r="C77" s="962"/>
      <c r="D77" s="962"/>
      <c r="E77" s="962"/>
      <c r="F77" s="962"/>
      <c r="G77" s="962"/>
      <c r="H77" s="962"/>
      <c r="I77" s="962"/>
      <c r="J77" s="962"/>
      <c r="K77" s="962"/>
      <c r="L77" s="962"/>
      <c r="M77" s="962"/>
      <c r="N77" s="962"/>
      <c r="O77" s="962"/>
      <c r="P77" s="963"/>
      <c r="Q77" s="965">
        <v>881857</v>
      </c>
      <c r="R77" s="966"/>
      <c r="S77" s="966"/>
      <c r="T77" s="966"/>
      <c r="U77" s="967"/>
      <c r="V77" s="968">
        <v>868577</v>
      </c>
      <c r="W77" s="966"/>
      <c r="X77" s="966"/>
      <c r="Y77" s="966"/>
      <c r="Z77" s="967"/>
      <c r="AA77" s="968">
        <v>13281</v>
      </c>
      <c r="AB77" s="966"/>
      <c r="AC77" s="966"/>
      <c r="AD77" s="966"/>
      <c r="AE77" s="967"/>
      <c r="AF77" s="968">
        <v>13281</v>
      </c>
      <c r="AG77" s="966"/>
      <c r="AH77" s="966"/>
      <c r="AI77" s="966"/>
      <c r="AJ77" s="967"/>
      <c r="AK77" s="968" t="s">
        <v>567</v>
      </c>
      <c r="AL77" s="966"/>
      <c r="AM77" s="966"/>
      <c r="AN77" s="966"/>
      <c r="AO77" s="967"/>
      <c r="AP77" s="968" t="s">
        <v>567</v>
      </c>
      <c r="AQ77" s="966"/>
      <c r="AR77" s="966"/>
      <c r="AS77" s="966"/>
      <c r="AT77" s="967"/>
      <c r="AU77" s="968" t="s">
        <v>567</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t="s">
        <v>564</v>
      </c>
      <c r="C78" s="962"/>
      <c r="D78" s="962"/>
      <c r="E78" s="962"/>
      <c r="F78" s="962"/>
      <c r="G78" s="962"/>
      <c r="H78" s="962"/>
      <c r="I78" s="962"/>
      <c r="J78" s="962"/>
      <c r="K78" s="962"/>
      <c r="L78" s="962"/>
      <c r="M78" s="962"/>
      <c r="N78" s="962"/>
      <c r="O78" s="962"/>
      <c r="P78" s="963"/>
      <c r="Q78" s="964">
        <v>4605</v>
      </c>
      <c r="R78" s="958"/>
      <c r="S78" s="958"/>
      <c r="T78" s="958"/>
      <c r="U78" s="958"/>
      <c r="V78" s="958">
        <v>3961</v>
      </c>
      <c r="W78" s="958"/>
      <c r="X78" s="958"/>
      <c r="Y78" s="958"/>
      <c r="Z78" s="958"/>
      <c r="AA78" s="958">
        <v>644</v>
      </c>
      <c r="AB78" s="958"/>
      <c r="AC78" s="958"/>
      <c r="AD78" s="958"/>
      <c r="AE78" s="958"/>
      <c r="AF78" s="958">
        <v>2292</v>
      </c>
      <c r="AG78" s="958"/>
      <c r="AH78" s="958"/>
      <c r="AI78" s="958"/>
      <c r="AJ78" s="958"/>
      <c r="AK78" s="958">
        <v>453</v>
      </c>
      <c r="AL78" s="958"/>
      <c r="AM78" s="958"/>
      <c r="AN78" s="958"/>
      <c r="AO78" s="958"/>
      <c r="AP78" s="958">
        <v>5271</v>
      </c>
      <c r="AQ78" s="958"/>
      <c r="AR78" s="958"/>
      <c r="AS78" s="958"/>
      <c r="AT78" s="958"/>
      <c r="AU78" s="958" t="s">
        <v>573</v>
      </c>
      <c r="AV78" s="958"/>
      <c r="AW78" s="958"/>
      <c r="AX78" s="958"/>
      <c r="AY78" s="958"/>
      <c r="AZ78" s="959" t="s">
        <v>586</v>
      </c>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t="s">
        <v>565</v>
      </c>
      <c r="C79" s="962"/>
      <c r="D79" s="962"/>
      <c r="E79" s="962"/>
      <c r="F79" s="962"/>
      <c r="G79" s="962"/>
      <c r="H79" s="962"/>
      <c r="I79" s="962"/>
      <c r="J79" s="962"/>
      <c r="K79" s="962"/>
      <c r="L79" s="962"/>
      <c r="M79" s="962"/>
      <c r="N79" s="962"/>
      <c r="O79" s="962"/>
      <c r="P79" s="963"/>
      <c r="Q79" s="964">
        <v>1635</v>
      </c>
      <c r="R79" s="958"/>
      <c r="S79" s="958"/>
      <c r="T79" s="958"/>
      <c r="U79" s="958"/>
      <c r="V79" s="958">
        <v>1464</v>
      </c>
      <c r="W79" s="958"/>
      <c r="X79" s="958"/>
      <c r="Y79" s="958"/>
      <c r="Z79" s="958"/>
      <c r="AA79" s="958">
        <v>170</v>
      </c>
      <c r="AB79" s="958"/>
      <c r="AC79" s="958"/>
      <c r="AD79" s="958"/>
      <c r="AE79" s="958"/>
      <c r="AF79" s="958">
        <v>2529</v>
      </c>
      <c r="AG79" s="958"/>
      <c r="AH79" s="958"/>
      <c r="AI79" s="958"/>
      <c r="AJ79" s="958"/>
      <c r="AK79" s="958">
        <v>112</v>
      </c>
      <c r="AL79" s="958"/>
      <c r="AM79" s="958"/>
      <c r="AN79" s="958"/>
      <c r="AO79" s="958"/>
      <c r="AP79" s="958">
        <v>10</v>
      </c>
      <c r="AQ79" s="958"/>
      <c r="AR79" s="958"/>
      <c r="AS79" s="958"/>
      <c r="AT79" s="958"/>
      <c r="AU79" s="958" t="s">
        <v>567</v>
      </c>
      <c r="AV79" s="958"/>
      <c r="AW79" s="958"/>
      <c r="AX79" s="958"/>
      <c r="AY79" s="958"/>
      <c r="AZ79" s="959" t="s">
        <v>586</v>
      </c>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t="s">
        <v>566</v>
      </c>
      <c r="C80" s="962"/>
      <c r="D80" s="962"/>
      <c r="E80" s="962"/>
      <c r="F80" s="962"/>
      <c r="G80" s="962"/>
      <c r="H80" s="962"/>
      <c r="I80" s="962"/>
      <c r="J80" s="962"/>
      <c r="K80" s="962"/>
      <c r="L80" s="962"/>
      <c r="M80" s="962"/>
      <c r="N80" s="962"/>
      <c r="O80" s="962"/>
      <c r="P80" s="963"/>
      <c r="Q80" s="964">
        <v>528</v>
      </c>
      <c r="R80" s="958"/>
      <c r="S80" s="958"/>
      <c r="T80" s="958"/>
      <c r="U80" s="958"/>
      <c r="V80" s="958">
        <v>496</v>
      </c>
      <c r="W80" s="958"/>
      <c r="X80" s="958"/>
      <c r="Y80" s="958"/>
      <c r="Z80" s="958"/>
      <c r="AA80" s="958">
        <v>32</v>
      </c>
      <c r="AB80" s="958"/>
      <c r="AC80" s="958"/>
      <c r="AD80" s="958"/>
      <c r="AE80" s="958"/>
      <c r="AF80" s="958">
        <v>1864</v>
      </c>
      <c r="AG80" s="958"/>
      <c r="AH80" s="958"/>
      <c r="AI80" s="958"/>
      <c r="AJ80" s="958"/>
      <c r="AK80" s="958">
        <v>0</v>
      </c>
      <c r="AL80" s="958"/>
      <c r="AM80" s="958"/>
      <c r="AN80" s="958"/>
      <c r="AO80" s="958"/>
      <c r="AP80" s="958">
        <v>1635</v>
      </c>
      <c r="AQ80" s="958"/>
      <c r="AR80" s="958"/>
      <c r="AS80" s="958"/>
      <c r="AT80" s="958"/>
      <c r="AU80" s="958" t="s">
        <v>573</v>
      </c>
      <c r="AV80" s="958"/>
      <c r="AW80" s="958"/>
      <c r="AX80" s="958"/>
      <c r="AY80" s="958"/>
      <c r="AZ80" s="959" t="s">
        <v>586</v>
      </c>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377</v>
      </c>
      <c r="B88" s="924" t="s">
        <v>407</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20356</v>
      </c>
      <c r="AG88" s="946"/>
      <c r="AH88" s="946"/>
      <c r="AI88" s="946"/>
      <c r="AJ88" s="946"/>
      <c r="AK88" s="950"/>
      <c r="AL88" s="950"/>
      <c r="AM88" s="950"/>
      <c r="AN88" s="950"/>
      <c r="AO88" s="950"/>
      <c r="AP88" s="946">
        <v>8867</v>
      </c>
      <c r="AQ88" s="946"/>
      <c r="AR88" s="946"/>
      <c r="AS88" s="946"/>
      <c r="AT88" s="946"/>
      <c r="AU88" s="946">
        <v>1128</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408</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1160</v>
      </c>
      <c r="CS102" s="940"/>
      <c r="CT102" s="940"/>
      <c r="CU102" s="940"/>
      <c r="CV102" s="941"/>
      <c r="CW102" s="939">
        <v>712</v>
      </c>
      <c r="CX102" s="940"/>
      <c r="CY102" s="940"/>
      <c r="CZ102" s="940"/>
      <c r="DA102" s="941"/>
      <c r="DB102" s="939" t="s">
        <v>567</v>
      </c>
      <c r="DC102" s="940"/>
      <c r="DD102" s="940"/>
      <c r="DE102" s="940"/>
      <c r="DF102" s="941"/>
      <c r="DG102" s="939">
        <v>323</v>
      </c>
      <c r="DH102" s="940"/>
      <c r="DI102" s="940"/>
      <c r="DJ102" s="940"/>
      <c r="DK102" s="941"/>
      <c r="DL102" s="939">
        <v>1021</v>
      </c>
      <c r="DM102" s="940"/>
      <c r="DN102" s="940"/>
      <c r="DO102" s="940"/>
      <c r="DP102" s="941"/>
      <c r="DQ102" s="939">
        <v>102</v>
      </c>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409</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410</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411</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412</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413</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414</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415</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416</v>
      </c>
      <c r="AB109" s="883"/>
      <c r="AC109" s="883"/>
      <c r="AD109" s="883"/>
      <c r="AE109" s="884"/>
      <c r="AF109" s="885" t="s">
        <v>417</v>
      </c>
      <c r="AG109" s="883"/>
      <c r="AH109" s="883"/>
      <c r="AI109" s="883"/>
      <c r="AJ109" s="884"/>
      <c r="AK109" s="885" t="s">
        <v>294</v>
      </c>
      <c r="AL109" s="883"/>
      <c r="AM109" s="883"/>
      <c r="AN109" s="883"/>
      <c r="AO109" s="884"/>
      <c r="AP109" s="885" t="s">
        <v>418</v>
      </c>
      <c r="AQ109" s="883"/>
      <c r="AR109" s="883"/>
      <c r="AS109" s="883"/>
      <c r="AT109" s="916"/>
      <c r="AU109" s="882" t="s">
        <v>415</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416</v>
      </c>
      <c r="BR109" s="883"/>
      <c r="BS109" s="883"/>
      <c r="BT109" s="883"/>
      <c r="BU109" s="884"/>
      <c r="BV109" s="885" t="s">
        <v>417</v>
      </c>
      <c r="BW109" s="883"/>
      <c r="BX109" s="883"/>
      <c r="BY109" s="883"/>
      <c r="BZ109" s="884"/>
      <c r="CA109" s="885" t="s">
        <v>294</v>
      </c>
      <c r="CB109" s="883"/>
      <c r="CC109" s="883"/>
      <c r="CD109" s="883"/>
      <c r="CE109" s="884"/>
      <c r="CF109" s="923" t="s">
        <v>418</v>
      </c>
      <c r="CG109" s="923"/>
      <c r="CH109" s="923"/>
      <c r="CI109" s="923"/>
      <c r="CJ109" s="923"/>
      <c r="CK109" s="885" t="s">
        <v>419</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416</v>
      </c>
      <c r="DH109" s="883"/>
      <c r="DI109" s="883"/>
      <c r="DJ109" s="883"/>
      <c r="DK109" s="884"/>
      <c r="DL109" s="885" t="s">
        <v>417</v>
      </c>
      <c r="DM109" s="883"/>
      <c r="DN109" s="883"/>
      <c r="DO109" s="883"/>
      <c r="DP109" s="884"/>
      <c r="DQ109" s="885" t="s">
        <v>294</v>
      </c>
      <c r="DR109" s="883"/>
      <c r="DS109" s="883"/>
      <c r="DT109" s="883"/>
      <c r="DU109" s="884"/>
      <c r="DV109" s="885" t="s">
        <v>418</v>
      </c>
      <c r="DW109" s="883"/>
      <c r="DX109" s="883"/>
      <c r="DY109" s="883"/>
      <c r="DZ109" s="916"/>
    </row>
    <row r="110" spans="1:131" s="212" customFormat="1" ht="26.25" customHeight="1" x14ac:dyDescent="0.15">
      <c r="A110" s="794" t="s">
        <v>420</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13484110</v>
      </c>
      <c r="AB110" s="876"/>
      <c r="AC110" s="876"/>
      <c r="AD110" s="876"/>
      <c r="AE110" s="877"/>
      <c r="AF110" s="878">
        <v>13058232</v>
      </c>
      <c r="AG110" s="876"/>
      <c r="AH110" s="876"/>
      <c r="AI110" s="876"/>
      <c r="AJ110" s="877"/>
      <c r="AK110" s="878">
        <v>12722379</v>
      </c>
      <c r="AL110" s="876"/>
      <c r="AM110" s="876"/>
      <c r="AN110" s="876"/>
      <c r="AO110" s="877"/>
      <c r="AP110" s="879">
        <v>19.600000000000001</v>
      </c>
      <c r="AQ110" s="880"/>
      <c r="AR110" s="880"/>
      <c r="AS110" s="880"/>
      <c r="AT110" s="881"/>
      <c r="AU110" s="917" t="s">
        <v>69</v>
      </c>
      <c r="AV110" s="918"/>
      <c r="AW110" s="918"/>
      <c r="AX110" s="918"/>
      <c r="AY110" s="918"/>
      <c r="AZ110" s="847" t="s">
        <v>421</v>
      </c>
      <c r="BA110" s="795"/>
      <c r="BB110" s="795"/>
      <c r="BC110" s="795"/>
      <c r="BD110" s="795"/>
      <c r="BE110" s="795"/>
      <c r="BF110" s="795"/>
      <c r="BG110" s="795"/>
      <c r="BH110" s="795"/>
      <c r="BI110" s="795"/>
      <c r="BJ110" s="795"/>
      <c r="BK110" s="795"/>
      <c r="BL110" s="795"/>
      <c r="BM110" s="795"/>
      <c r="BN110" s="795"/>
      <c r="BO110" s="795"/>
      <c r="BP110" s="796"/>
      <c r="BQ110" s="848">
        <v>131824024</v>
      </c>
      <c r="BR110" s="829"/>
      <c r="BS110" s="829"/>
      <c r="BT110" s="829"/>
      <c r="BU110" s="829"/>
      <c r="BV110" s="829">
        <v>127764825</v>
      </c>
      <c r="BW110" s="829"/>
      <c r="BX110" s="829"/>
      <c r="BY110" s="829"/>
      <c r="BZ110" s="829"/>
      <c r="CA110" s="829">
        <v>121987045</v>
      </c>
      <c r="CB110" s="829"/>
      <c r="CC110" s="829"/>
      <c r="CD110" s="829"/>
      <c r="CE110" s="829"/>
      <c r="CF110" s="853">
        <v>187.8</v>
      </c>
      <c r="CG110" s="854"/>
      <c r="CH110" s="854"/>
      <c r="CI110" s="854"/>
      <c r="CJ110" s="854"/>
      <c r="CK110" s="913" t="s">
        <v>422</v>
      </c>
      <c r="CL110" s="806"/>
      <c r="CM110" s="847" t="s">
        <v>423</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55442</v>
      </c>
      <c r="DH110" s="829"/>
      <c r="DI110" s="829"/>
      <c r="DJ110" s="829"/>
      <c r="DK110" s="829"/>
      <c r="DL110" s="829">
        <v>28042</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15">
      <c r="A111" s="761" t="s">
        <v>424</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425</v>
      </c>
      <c r="BA111" s="739"/>
      <c r="BB111" s="739"/>
      <c r="BC111" s="739"/>
      <c r="BD111" s="739"/>
      <c r="BE111" s="739"/>
      <c r="BF111" s="739"/>
      <c r="BG111" s="739"/>
      <c r="BH111" s="739"/>
      <c r="BI111" s="739"/>
      <c r="BJ111" s="739"/>
      <c r="BK111" s="739"/>
      <c r="BL111" s="739"/>
      <c r="BM111" s="739"/>
      <c r="BN111" s="739"/>
      <c r="BO111" s="739"/>
      <c r="BP111" s="740"/>
      <c r="BQ111" s="803">
        <v>1512103</v>
      </c>
      <c r="BR111" s="804"/>
      <c r="BS111" s="804"/>
      <c r="BT111" s="804"/>
      <c r="BU111" s="804"/>
      <c r="BV111" s="804">
        <v>1453978</v>
      </c>
      <c r="BW111" s="804"/>
      <c r="BX111" s="804"/>
      <c r="BY111" s="804"/>
      <c r="BZ111" s="804"/>
      <c r="CA111" s="804">
        <v>399250</v>
      </c>
      <c r="CB111" s="804"/>
      <c r="CC111" s="804"/>
      <c r="CD111" s="804"/>
      <c r="CE111" s="804"/>
      <c r="CF111" s="862">
        <v>0.6</v>
      </c>
      <c r="CG111" s="863"/>
      <c r="CH111" s="863"/>
      <c r="CI111" s="863"/>
      <c r="CJ111" s="863"/>
      <c r="CK111" s="914"/>
      <c r="CL111" s="808"/>
      <c r="CM111" s="802" t="s">
        <v>426</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15">
      <c r="A112" s="899" t="s">
        <v>427</v>
      </c>
      <c r="B112" s="900"/>
      <c r="C112" s="739" t="s">
        <v>428</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66667</v>
      </c>
      <c r="AB112" s="767"/>
      <c r="AC112" s="767"/>
      <c r="AD112" s="767"/>
      <c r="AE112" s="768"/>
      <c r="AF112" s="769">
        <v>66667</v>
      </c>
      <c r="AG112" s="767"/>
      <c r="AH112" s="767"/>
      <c r="AI112" s="767"/>
      <c r="AJ112" s="768"/>
      <c r="AK112" s="769">
        <v>66667</v>
      </c>
      <c r="AL112" s="767"/>
      <c r="AM112" s="767"/>
      <c r="AN112" s="767"/>
      <c r="AO112" s="768"/>
      <c r="AP112" s="811">
        <v>0.1</v>
      </c>
      <c r="AQ112" s="812"/>
      <c r="AR112" s="812"/>
      <c r="AS112" s="812"/>
      <c r="AT112" s="813"/>
      <c r="AU112" s="919"/>
      <c r="AV112" s="920"/>
      <c r="AW112" s="920"/>
      <c r="AX112" s="920"/>
      <c r="AY112" s="920"/>
      <c r="AZ112" s="802" t="s">
        <v>429</v>
      </c>
      <c r="BA112" s="739"/>
      <c r="BB112" s="739"/>
      <c r="BC112" s="739"/>
      <c r="BD112" s="739"/>
      <c r="BE112" s="739"/>
      <c r="BF112" s="739"/>
      <c r="BG112" s="739"/>
      <c r="BH112" s="739"/>
      <c r="BI112" s="739"/>
      <c r="BJ112" s="739"/>
      <c r="BK112" s="739"/>
      <c r="BL112" s="739"/>
      <c r="BM112" s="739"/>
      <c r="BN112" s="739"/>
      <c r="BO112" s="739"/>
      <c r="BP112" s="740"/>
      <c r="BQ112" s="803">
        <v>25078327</v>
      </c>
      <c r="BR112" s="804"/>
      <c r="BS112" s="804"/>
      <c r="BT112" s="804"/>
      <c r="BU112" s="804"/>
      <c r="BV112" s="804">
        <v>25976353</v>
      </c>
      <c r="BW112" s="804"/>
      <c r="BX112" s="804"/>
      <c r="BY112" s="804"/>
      <c r="BZ112" s="804"/>
      <c r="CA112" s="804">
        <v>27030879</v>
      </c>
      <c r="CB112" s="804"/>
      <c r="CC112" s="804"/>
      <c r="CD112" s="804"/>
      <c r="CE112" s="804"/>
      <c r="CF112" s="862">
        <v>41.6</v>
      </c>
      <c r="CG112" s="863"/>
      <c r="CH112" s="863"/>
      <c r="CI112" s="863"/>
      <c r="CJ112" s="863"/>
      <c r="CK112" s="914"/>
      <c r="CL112" s="808"/>
      <c r="CM112" s="802" t="s">
        <v>430</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15">
      <c r="A113" s="901"/>
      <c r="B113" s="902"/>
      <c r="C113" s="739" t="s">
        <v>431</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1676521</v>
      </c>
      <c r="AB113" s="906"/>
      <c r="AC113" s="906"/>
      <c r="AD113" s="906"/>
      <c r="AE113" s="907"/>
      <c r="AF113" s="908">
        <v>1733497</v>
      </c>
      <c r="AG113" s="906"/>
      <c r="AH113" s="906"/>
      <c r="AI113" s="906"/>
      <c r="AJ113" s="907"/>
      <c r="AK113" s="908">
        <v>1724872</v>
      </c>
      <c r="AL113" s="906"/>
      <c r="AM113" s="906"/>
      <c r="AN113" s="906"/>
      <c r="AO113" s="907"/>
      <c r="AP113" s="909">
        <v>2.7</v>
      </c>
      <c r="AQ113" s="910"/>
      <c r="AR113" s="910"/>
      <c r="AS113" s="910"/>
      <c r="AT113" s="911"/>
      <c r="AU113" s="919"/>
      <c r="AV113" s="920"/>
      <c r="AW113" s="920"/>
      <c r="AX113" s="920"/>
      <c r="AY113" s="920"/>
      <c r="AZ113" s="802" t="s">
        <v>432</v>
      </c>
      <c r="BA113" s="739"/>
      <c r="BB113" s="739"/>
      <c r="BC113" s="739"/>
      <c r="BD113" s="739"/>
      <c r="BE113" s="739"/>
      <c r="BF113" s="739"/>
      <c r="BG113" s="739"/>
      <c r="BH113" s="739"/>
      <c r="BI113" s="739"/>
      <c r="BJ113" s="739"/>
      <c r="BK113" s="739"/>
      <c r="BL113" s="739"/>
      <c r="BM113" s="739"/>
      <c r="BN113" s="739"/>
      <c r="BO113" s="739"/>
      <c r="BP113" s="740"/>
      <c r="BQ113" s="803">
        <v>1731805</v>
      </c>
      <c r="BR113" s="804"/>
      <c r="BS113" s="804"/>
      <c r="BT113" s="804"/>
      <c r="BU113" s="804"/>
      <c r="BV113" s="804">
        <v>1317131</v>
      </c>
      <c r="BW113" s="804"/>
      <c r="BX113" s="804"/>
      <c r="BY113" s="804"/>
      <c r="BZ113" s="804"/>
      <c r="CA113" s="804">
        <v>1128559</v>
      </c>
      <c r="CB113" s="804"/>
      <c r="CC113" s="804"/>
      <c r="CD113" s="804"/>
      <c r="CE113" s="804"/>
      <c r="CF113" s="862">
        <v>1.7</v>
      </c>
      <c r="CG113" s="863"/>
      <c r="CH113" s="863"/>
      <c r="CI113" s="863"/>
      <c r="CJ113" s="863"/>
      <c r="CK113" s="914"/>
      <c r="CL113" s="808"/>
      <c r="CM113" s="802" t="s">
        <v>433</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15">
      <c r="A114" s="901"/>
      <c r="B114" s="902"/>
      <c r="C114" s="739" t="s">
        <v>434</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447358</v>
      </c>
      <c r="AB114" s="767"/>
      <c r="AC114" s="767"/>
      <c r="AD114" s="767"/>
      <c r="AE114" s="768"/>
      <c r="AF114" s="769">
        <v>403303</v>
      </c>
      <c r="AG114" s="767"/>
      <c r="AH114" s="767"/>
      <c r="AI114" s="767"/>
      <c r="AJ114" s="768"/>
      <c r="AK114" s="769">
        <v>395689</v>
      </c>
      <c r="AL114" s="767"/>
      <c r="AM114" s="767"/>
      <c r="AN114" s="767"/>
      <c r="AO114" s="768"/>
      <c r="AP114" s="811">
        <v>0.6</v>
      </c>
      <c r="AQ114" s="812"/>
      <c r="AR114" s="812"/>
      <c r="AS114" s="812"/>
      <c r="AT114" s="813"/>
      <c r="AU114" s="919"/>
      <c r="AV114" s="920"/>
      <c r="AW114" s="920"/>
      <c r="AX114" s="920"/>
      <c r="AY114" s="920"/>
      <c r="AZ114" s="802" t="s">
        <v>435</v>
      </c>
      <c r="BA114" s="739"/>
      <c r="BB114" s="739"/>
      <c r="BC114" s="739"/>
      <c r="BD114" s="739"/>
      <c r="BE114" s="739"/>
      <c r="BF114" s="739"/>
      <c r="BG114" s="739"/>
      <c r="BH114" s="739"/>
      <c r="BI114" s="739"/>
      <c r="BJ114" s="739"/>
      <c r="BK114" s="739"/>
      <c r="BL114" s="739"/>
      <c r="BM114" s="739"/>
      <c r="BN114" s="739"/>
      <c r="BO114" s="739"/>
      <c r="BP114" s="740"/>
      <c r="BQ114" s="803">
        <v>14091590</v>
      </c>
      <c r="BR114" s="804"/>
      <c r="BS114" s="804"/>
      <c r="BT114" s="804"/>
      <c r="BU114" s="804"/>
      <c r="BV114" s="804">
        <v>14331372</v>
      </c>
      <c r="BW114" s="804"/>
      <c r="BX114" s="804"/>
      <c r="BY114" s="804"/>
      <c r="BZ114" s="804"/>
      <c r="CA114" s="804">
        <v>14428681</v>
      </c>
      <c r="CB114" s="804"/>
      <c r="CC114" s="804"/>
      <c r="CD114" s="804"/>
      <c r="CE114" s="804"/>
      <c r="CF114" s="862">
        <v>22.2</v>
      </c>
      <c r="CG114" s="863"/>
      <c r="CH114" s="863"/>
      <c r="CI114" s="863"/>
      <c r="CJ114" s="863"/>
      <c r="CK114" s="914"/>
      <c r="CL114" s="808"/>
      <c r="CM114" s="802" t="s">
        <v>436</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15">
      <c r="A115" s="901"/>
      <c r="B115" s="902"/>
      <c r="C115" s="739" t="s">
        <v>437</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37241</v>
      </c>
      <c r="AB115" s="906"/>
      <c r="AC115" s="906"/>
      <c r="AD115" s="906"/>
      <c r="AE115" s="907"/>
      <c r="AF115" s="908">
        <v>37272</v>
      </c>
      <c r="AG115" s="906"/>
      <c r="AH115" s="906"/>
      <c r="AI115" s="906"/>
      <c r="AJ115" s="907"/>
      <c r="AK115" s="908">
        <v>7453</v>
      </c>
      <c r="AL115" s="906"/>
      <c r="AM115" s="906"/>
      <c r="AN115" s="906"/>
      <c r="AO115" s="907"/>
      <c r="AP115" s="909">
        <v>0</v>
      </c>
      <c r="AQ115" s="910"/>
      <c r="AR115" s="910"/>
      <c r="AS115" s="910"/>
      <c r="AT115" s="911"/>
      <c r="AU115" s="919"/>
      <c r="AV115" s="920"/>
      <c r="AW115" s="920"/>
      <c r="AX115" s="920"/>
      <c r="AY115" s="920"/>
      <c r="AZ115" s="802" t="s">
        <v>438</v>
      </c>
      <c r="BA115" s="739"/>
      <c r="BB115" s="739"/>
      <c r="BC115" s="739"/>
      <c r="BD115" s="739"/>
      <c r="BE115" s="739"/>
      <c r="BF115" s="739"/>
      <c r="BG115" s="739"/>
      <c r="BH115" s="739"/>
      <c r="BI115" s="739"/>
      <c r="BJ115" s="739"/>
      <c r="BK115" s="739"/>
      <c r="BL115" s="739"/>
      <c r="BM115" s="739"/>
      <c r="BN115" s="739"/>
      <c r="BO115" s="739"/>
      <c r="BP115" s="740"/>
      <c r="BQ115" s="803">
        <v>148122</v>
      </c>
      <c r="BR115" s="804"/>
      <c r="BS115" s="804"/>
      <c r="BT115" s="804"/>
      <c r="BU115" s="804"/>
      <c r="BV115" s="804">
        <v>152367</v>
      </c>
      <c r="BW115" s="804"/>
      <c r="BX115" s="804"/>
      <c r="BY115" s="804"/>
      <c r="BZ115" s="804"/>
      <c r="CA115" s="804">
        <v>129436</v>
      </c>
      <c r="CB115" s="804"/>
      <c r="CC115" s="804"/>
      <c r="CD115" s="804"/>
      <c r="CE115" s="804"/>
      <c r="CF115" s="862">
        <v>0.2</v>
      </c>
      <c r="CG115" s="863"/>
      <c r="CH115" s="863"/>
      <c r="CI115" s="863"/>
      <c r="CJ115" s="863"/>
      <c r="CK115" s="914"/>
      <c r="CL115" s="808"/>
      <c r="CM115" s="802" t="s">
        <v>439</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1368133</v>
      </c>
      <c r="DH115" s="767"/>
      <c r="DI115" s="767"/>
      <c r="DJ115" s="767"/>
      <c r="DK115" s="768"/>
      <c r="DL115" s="769">
        <v>1351403</v>
      </c>
      <c r="DM115" s="767"/>
      <c r="DN115" s="767"/>
      <c r="DO115" s="767"/>
      <c r="DP115" s="768"/>
      <c r="DQ115" s="769">
        <v>332170</v>
      </c>
      <c r="DR115" s="767"/>
      <c r="DS115" s="767"/>
      <c r="DT115" s="767"/>
      <c r="DU115" s="768"/>
      <c r="DV115" s="811">
        <v>0.5</v>
      </c>
      <c r="DW115" s="812"/>
      <c r="DX115" s="812"/>
      <c r="DY115" s="812"/>
      <c r="DZ115" s="813"/>
    </row>
    <row r="116" spans="1:130" s="212" customFormat="1" ht="26.25" customHeight="1" x14ac:dyDescent="0.15">
      <c r="A116" s="903"/>
      <c r="B116" s="904"/>
      <c r="C116" s="826" t="s">
        <v>440</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441</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442</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443</v>
      </c>
      <c r="Z117" s="884"/>
      <c r="AA117" s="889">
        <v>15711897</v>
      </c>
      <c r="AB117" s="890"/>
      <c r="AC117" s="890"/>
      <c r="AD117" s="890"/>
      <c r="AE117" s="891"/>
      <c r="AF117" s="892">
        <v>15298971</v>
      </c>
      <c r="AG117" s="890"/>
      <c r="AH117" s="890"/>
      <c r="AI117" s="890"/>
      <c r="AJ117" s="891"/>
      <c r="AK117" s="892">
        <v>14917060</v>
      </c>
      <c r="AL117" s="890"/>
      <c r="AM117" s="890"/>
      <c r="AN117" s="890"/>
      <c r="AO117" s="891"/>
      <c r="AP117" s="893"/>
      <c r="AQ117" s="894"/>
      <c r="AR117" s="894"/>
      <c r="AS117" s="894"/>
      <c r="AT117" s="895"/>
      <c r="AU117" s="919"/>
      <c r="AV117" s="920"/>
      <c r="AW117" s="920"/>
      <c r="AX117" s="920"/>
      <c r="AY117" s="920"/>
      <c r="AZ117" s="850" t="s">
        <v>444</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445</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15">
      <c r="A118" s="882" t="s">
        <v>419</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416</v>
      </c>
      <c r="AB118" s="883"/>
      <c r="AC118" s="883"/>
      <c r="AD118" s="883"/>
      <c r="AE118" s="884"/>
      <c r="AF118" s="885" t="s">
        <v>417</v>
      </c>
      <c r="AG118" s="883"/>
      <c r="AH118" s="883"/>
      <c r="AI118" s="883"/>
      <c r="AJ118" s="884"/>
      <c r="AK118" s="885" t="s">
        <v>294</v>
      </c>
      <c r="AL118" s="883"/>
      <c r="AM118" s="883"/>
      <c r="AN118" s="883"/>
      <c r="AO118" s="884"/>
      <c r="AP118" s="886" t="s">
        <v>418</v>
      </c>
      <c r="AQ118" s="887"/>
      <c r="AR118" s="887"/>
      <c r="AS118" s="887"/>
      <c r="AT118" s="888"/>
      <c r="AU118" s="919"/>
      <c r="AV118" s="920"/>
      <c r="AW118" s="920"/>
      <c r="AX118" s="920"/>
      <c r="AY118" s="920"/>
      <c r="AZ118" s="825" t="s">
        <v>446</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447</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15">
      <c r="A119" s="805" t="s">
        <v>422</v>
      </c>
      <c r="B119" s="806"/>
      <c r="C119" s="847" t="s">
        <v>423</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29788</v>
      </c>
      <c r="AB119" s="876"/>
      <c r="AC119" s="876"/>
      <c r="AD119" s="876"/>
      <c r="AE119" s="877"/>
      <c r="AF119" s="878">
        <v>29819</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448</v>
      </c>
      <c r="BP119" s="865"/>
      <c r="BQ119" s="866">
        <v>174385971</v>
      </c>
      <c r="BR119" s="832"/>
      <c r="BS119" s="832"/>
      <c r="BT119" s="832"/>
      <c r="BU119" s="832"/>
      <c r="BV119" s="832">
        <v>170996026</v>
      </c>
      <c r="BW119" s="832"/>
      <c r="BX119" s="832"/>
      <c r="BY119" s="832"/>
      <c r="BZ119" s="832"/>
      <c r="CA119" s="832">
        <v>165103850</v>
      </c>
      <c r="CB119" s="832"/>
      <c r="CC119" s="832"/>
      <c r="CD119" s="832"/>
      <c r="CE119" s="832"/>
      <c r="CF119" s="735"/>
      <c r="CG119" s="736"/>
      <c r="CH119" s="736"/>
      <c r="CI119" s="736"/>
      <c r="CJ119" s="821"/>
      <c r="CK119" s="915"/>
      <c r="CL119" s="810"/>
      <c r="CM119" s="825" t="s">
        <v>449</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88528</v>
      </c>
      <c r="DH119" s="751"/>
      <c r="DI119" s="751"/>
      <c r="DJ119" s="751"/>
      <c r="DK119" s="752"/>
      <c r="DL119" s="753">
        <v>74533</v>
      </c>
      <c r="DM119" s="751"/>
      <c r="DN119" s="751"/>
      <c r="DO119" s="751"/>
      <c r="DP119" s="752"/>
      <c r="DQ119" s="753">
        <v>67080</v>
      </c>
      <c r="DR119" s="751"/>
      <c r="DS119" s="751"/>
      <c r="DT119" s="751"/>
      <c r="DU119" s="752"/>
      <c r="DV119" s="835">
        <v>0.1</v>
      </c>
      <c r="DW119" s="836"/>
      <c r="DX119" s="836"/>
      <c r="DY119" s="836"/>
      <c r="DZ119" s="837"/>
    </row>
    <row r="120" spans="1:130" s="212" customFormat="1" ht="26.25" customHeight="1" x14ac:dyDescent="0.15">
      <c r="A120" s="807"/>
      <c r="B120" s="808"/>
      <c r="C120" s="802" t="s">
        <v>426</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450</v>
      </c>
      <c r="AV120" s="868"/>
      <c r="AW120" s="868"/>
      <c r="AX120" s="868"/>
      <c r="AY120" s="869"/>
      <c r="AZ120" s="847" t="s">
        <v>451</v>
      </c>
      <c r="BA120" s="795"/>
      <c r="BB120" s="795"/>
      <c r="BC120" s="795"/>
      <c r="BD120" s="795"/>
      <c r="BE120" s="795"/>
      <c r="BF120" s="795"/>
      <c r="BG120" s="795"/>
      <c r="BH120" s="795"/>
      <c r="BI120" s="795"/>
      <c r="BJ120" s="795"/>
      <c r="BK120" s="795"/>
      <c r="BL120" s="795"/>
      <c r="BM120" s="795"/>
      <c r="BN120" s="795"/>
      <c r="BO120" s="795"/>
      <c r="BP120" s="796"/>
      <c r="BQ120" s="848">
        <v>23050710</v>
      </c>
      <c r="BR120" s="829"/>
      <c r="BS120" s="829"/>
      <c r="BT120" s="829"/>
      <c r="BU120" s="829"/>
      <c r="BV120" s="829">
        <v>21862958</v>
      </c>
      <c r="BW120" s="829"/>
      <c r="BX120" s="829"/>
      <c r="BY120" s="829"/>
      <c r="BZ120" s="829"/>
      <c r="CA120" s="829">
        <v>22025861</v>
      </c>
      <c r="CB120" s="829"/>
      <c r="CC120" s="829"/>
      <c r="CD120" s="829"/>
      <c r="CE120" s="829"/>
      <c r="CF120" s="853">
        <v>33.9</v>
      </c>
      <c r="CG120" s="854"/>
      <c r="CH120" s="854"/>
      <c r="CI120" s="854"/>
      <c r="CJ120" s="854"/>
      <c r="CK120" s="855" t="s">
        <v>452</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v>22829196</v>
      </c>
      <c r="DH120" s="829"/>
      <c r="DI120" s="829"/>
      <c r="DJ120" s="829"/>
      <c r="DK120" s="829"/>
      <c r="DL120" s="829">
        <v>23901850</v>
      </c>
      <c r="DM120" s="829"/>
      <c r="DN120" s="829"/>
      <c r="DO120" s="829"/>
      <c r="DP120" s="829"/>
      <c r="DQ120" s="829">
        <v>24965346</v>
      </c>
      <c r="DR120" s="829"/>
      <c r="DS120" s="829"/>
      <c r="DT120" s="829"/>
      <c r="DU120" s="829"/>
      <c r="DV120" s="830">
        <v>38.4</v>
      </c>
      <c r="DW120" s="830"/>
      <c r="DX120" s="830"/>
      <c r="DY120" s="830"/>
      <c r="DZ120" s="831"/>
    </row>
    <row r="121" spans="1:130" s="212" customFormat="1" ht="26.25" customHeight="1" x14ac:dyDescent="0.15">
      <c r="A121" s="807"/>
      <c r="B121" s="808"/>
      <c r="C121" s="850" t="s">
        <v>453</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454</v>
      </c>
      <c r="BA121" s="739"/>
      <c r="BB121" s="739"/>
      <c r="BC121" s="739"/>
      <c r="BD121" s="739"/>
      <c r="BE121" s="739"/>
      <c r="BF121" s="739"/>
      <c r="BG121" s="739"/>
      <c r="BH121" s="739"/>
      <c r="BI121" s="739"/>
      <c r="BJ121" s="739"/>
      <c r="BK121" s="739"/>
      <c r="BL121" s="739"/>
      <c r="BM121" s="739"/>
      <c r="BN121" s="739"/>
      <c r="BO121" s="739"/>
      <c r="BP121" s="740"/>
      <c r="BQ121" s="803">
        <v>28974147</v>
      </c>
      <c r="BR121" s="804"/>
      <c r="BS121" s="804"/>
      <c r="BT121" s="804"/>
      <c r="BU121" s="804"/>
      <c r="BV121" s="804">
        <v>30869389</v>
      </c>
      <c r="BW121" s="804"/>
      <c r="BX121" s="804"/>
      <c r="BY121" s="804"/>
      <c r="BZ121" s="804"/>
      <c r="CA121" s="804">
        <v>32468915</v>
      </c>
      <c r="CB121" s="804"/>
      <c r="CC121" s="804"/>
      <c r="CD121" s="804"/>
      <c r="CE121" s="804"/>
      <c r="CF121" s="862">
        <v>50</v>
      </c>
      <c r="CG121" s="863"/>
      <c r="CH121" s="863"/>
      <c r="CI121" s="863"/>
      <c r="CJ121" s="863"/>
      <c r="CK121" s="856"/>
      <c r="CL121" s="842"/>
      <c r="CM121" s="842"/>
      <c r="CN121" s="842"/>
      <c r="CO121" s="843"/>
      <c r="CP121" s="822" t="s">
        <v>397</v>
      </c>
      <c r="CQ121" s="823"/>
      <c r="CR121" s="823"/>
      <c r="CS121" s="823"/>
      <c r="CT121" s="823"/>
      <c r="CU121" s="823"/>
      <c r="CV121" s="823"/>
      <c r="CW121" s="823"/>
      <c r="CX121" s="823"/>
      <c r="CY121" s="823"/>
      <c r="CZ121" s="823"/>
      <c r="DA121" s="823"/>
      <c r="DB121" s="823"/>
      <c r="DC121" s="823"/>
      <c r="DD121" s="823"/>
      <c r="DE121" s="823"/>
      <c r="DF121" s="824"/>
      <c r="DG121" s="803">
        <v>1273694</v>
      </c>
      <c r="DH121" s="804"/>
      <c r="DI121" s="804"/>
      <c r="DJ121" s="804"/>
      <c r="DK121" s="804"/>
      <c r="DL121" s="804">
        <v>1159631</v>
      </c>
      <c r="DM121" s="804"/>
      <c r="DN121" s="804"/>
      <c r="DO121" s="804"/>
      <c r="DP121" s="804"/>
      <c r="DQ121" s="804">
        <v>1060129</v>
      </c>
      <c r="DR121" s="804"/>
      <c r="DS121" s="804"/>
      <c r="DT121" s="804"/>
      <c r="DU121" s="804"/>
      <c r="DV121" s="781">
        <v>1.6</v>
      </c>
      <c r="DW121" s="781"/>
      <c r="DX121" s="781"/>
      <c r="DY121" s="781"/>
      <c r="DZ121" s="782"/>
    </row>
    <row r="122" spans="1:130" s="212" customFormat="1" ht="26.25" customHeight="1" x14ac:dyDescent="0.15">
      <c r="A122" s="807"/>
      <c r="B122" s="808"/>
      <c r="C122" s="802" t="s">
        <v>436</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455</v>
      </c>
      <c r="BA122" s="826"/>
      <c r="BB122" s="826"/>
      <c r="BC122" s="826"/>
      <c r="BD122" s="826"/>
      <c r="BE122" s="826"/>
      <c r="BF122" s="826"/>
      <c r="BG122" s="826"/>
      <c r="BH122" s="826"/>
      <c r="BI122" s="826"/>
      <c r="BJ122" s="826"/>
      <c r="BK122" s="826"/>
      <c r="BL122" s="826"/>
      <c r="BM122" s="826"/>
      <c r="BN122" s="826"/>
      <c r="BO122" s="826"/>
      <c r="BP122" s="827"/>
      <c r="BQ122" s="866">
        <v>119137715</v>
      </c>
      <c r="BR122" s="832"/>
      <c r="BS122" s="832"/>
      <c r="BT122" s="832"/>
      <c r="BU122" s="832"/>
      <c r="BV122" s="832">
        <v>115852320</v>
      </c>
      <c r="BW122" s="832"/>
      <c r="BX122" s="832"/>
      <c r="BY122" s="832"/>
      <c r="BZ122" s="832"/>
      <c r="CA122" s="832">
        <v>110642569</v>
      </c>
      <c r="CB122" s="832"/>
      <c r="CC122" s="832"/>
      <c r="CD122" s="832"/>
      <c r="CE122" s="832"/>
      <c r="CF122" s="833">
        <v>170.3</v>
      </c>
      <c r="CG122" s="834"/>
      <c r="CH122" s="834"/>
      <c r="CI122" s="834"/>
      <c r="CJ122" s="834"/>
      <c r="CK122" s="856"/>
      <c r="CL122" s="842"/>
      <c r="CM122" s="842"/>
      <c r="CN122" s="842"/>
      <c r="CO122" s="843"/>
      <c r="CP122" s="822" t="s">
        <v>399</v>
      </c>
      <c r="CQ122" s="823"/>
      <c r="CR122" s="823"/>
      <c r="CS122" s="823"/>
      <c r="CT122" s="823"/>
      <c r="CU122" s="823"/>
      <c r="CV122" s="823"/>
      <c r="CW122" s="823"/>
      <c r="CX122" s="823"/>
      <c r="CY122" s="823"/>
      <c r="CZ122" s="823"/>
      <c r="DA122" s="823"/>
      <c r="DB122" s="823"/>
      <c r="DC122" s="823"/>
      <c r="DD122" s="823"/>
      <c r="DE122" s="823"/>
      <c r="DF122" s="824"/>
      <c r="DG122" s="803">
        <v>536645</v>
      </c>
      <c r="DH122" s="804"/>
      <c r="DI122" s="804"/>
      <c r="DJ122" s="804"/>
      <c r="DK122" s="804"/>
      <c r="DL122" s="804">
        <v>509817</v>
      </c>
      <c r="DM122" s="804"/>
      <c r="DN122" s="804"/>
      <c r="DO122" s="804"/>
      <c r="DP122" s="804"/>
      <c r="DQ122" s="804">
        <v>487656</v>
      </c>
      <c r="DR122" s="804"/>
      <c r="DS122" s="804"/>
      <c r="DT122" s="804"/>
      <c r="DU122" s="804"/>
      <c r="DV122" s="781">
        <v>0.8</v>
      </c>
      <c r="DW122" s="781"/>
      <c r="DX122" s="781"/>
      <c r="DY122" s="781"/>
      <c r="DZ122" s="782"/>
    </row>
    <row r="123" spans="1:130" s="212" customFormat="1" ht="26.25" customHeight="1" x14ac:dyDescent="0.15">
      <c r="A123" s="807"/>
      <c r="B123" s="808"/>
      <c r="C123" s="802" t="s">
        <v>442</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456</v>
      </c>
      <c r="BP123" s="865"/>
      <c r="BQ123" s="819">
        <v>171162572</v>
      </c>
      <c r="BR123" s="820"/>
      <c r="BS123" s="820"/>
      <c r="BT123" s="820"/>
      <c r="BU123" s="820"/>
      <c r="BV123" s="820">
        <v>168584667</v>
      </c>
      <c r="BW123" s="820"/>
      <c r="BX123" s="820"/>
      <c r="BY123" s="820"/>
      <c r="BZ123" s="820"/>
      <c r="CA123" s="820">
        <v>165137345</v>
      </c>
      <c r="CB123" s="820"/>
      <c r="CC123" s="820"/>
      <c r="CD123" s="820"/>
      <c r="CE123" s="820"/>
      <c r="CF123" s="735"/>
      <c r="CG123" s="736"/>
      <c r="CH123" s="736"/>
      <c r="CI123" s="736"/>
      <c r="CJ123" s="821"/>
      <c r="CK123" s="856"/>
      <c r="CL123" s="842"/>
      <c r="CM123" s="842"/>
      <c r="CN123" s="842"/>
      <c r="CO123" s="843"/>
      <c r="CP123" s="822" t="s">
        <v>400</v>
      </c>
      <c r="CQ123" s="823"/>
      <c r="CR123" s="823"/>
      <c r="CS123" s="823"/>
      <c r="CT123" s="823"/>
      <c r="CU123" s="823"/>
      <c r="CV123" s="823"/>
      <c r="CW123" s="823"/>
      <c r="CX123" s="823"/>
      <c r="CY123" s="823"/>
      <c r="CZ123" s="823"/>
      <c r="DA123" s="823"/>
      <c r="DB123" s="823"/>
      <c r="DC123" s="823"/>
      <c r="DD123" s="823"/>
      <c r="DE123" s="823"/>
      <c r="DF123" s="824"/>
      <c r="DG123" s="766">
        <v>422246</v>
      </c>
      <c r="DH123" s="767"/>
      <c r="DI123" s="767"/>
      <c r="DJ123" s="767"/>
      <c r="DK123" s="768"/>
      <c r="DL123" s="769">
        <v>389220</v>
      </c>
      <c r="DM123" s="767"/>
      <c r="DN123" s="767"/>
      <c r="DO123" s="767"/>
      <c r="DP123" s="768"/>
      <c r="DQ123" s="769">
        <v>368509</v>
      </c>
      <c r="DR123" s="767"/>
      <c r="DS123" s="767"/>
      <c r="DT123" s="767"/>
      <c r="DU123" s="768"/>
      <c r="DV123" s="811">
        <v>0.6</v>
      </c>
      <c r="DW123" s="812"/>
      <c r="DX123" s="812"/>
      <c r="DY123" s="812"/>
      <c r="DZ123" s="813"/>
    </row>
    <row r="124" spans="1:130" s="212" customFormat="1" ht="26.25" customHeight="1" thickBot="1" x14ac:dyDescent="0.2">
      <c r="A124" s="807"/>
      <c r="B124" s="808"/>
      <c r="C124" s="802" t="s">
        <v>445</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457</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5.2</v>
      </c>
      <c r="BR124" s="818"/>
      <c r="BS124" s="818"/>
      <c r="BT124" s="818"/>
      <c r="BU124" s="818"/>
      <c r="BV124" s="818">
        <v>3.8</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458</v>
      </c>
      <c r="CQ124" s="823"/>
      <c r="CR124" s="823"/>
      <c r="CS124" s="823"/>
      <c r="CT124" s="823"/>
      <c r="CU124" s="823"/>
      <c r="CV124" s="823"/>
      <c r="CW124" s="823"/>
      <c r="CX124" s="823"/>
      <c r="CY124" s="823"/>
      <c r="CZ124" s="823"/>
      <c r="DA124" s="823"/>
      <c r="DB124" s="823"/>
      <c r="DC124" s="823"/>
      <c r="DD124" s="823"/>
      <c r="DE124" s="823"/>
      <c r="DF124" s="824"/>
      <c r="DG124" s="750">
        <v>16546</v>
      </c>
      <c r="DH124" s="751"/>
      <c r="DI124" s="751"/>
      <c r="DJ124" s="751"/>
      <c r="DK124" s="752"/>
      <c r="DL124" s="753">
        <v>15835</v>
      </c>
      <c r="DM124" s="751"/>
      <c r="DN124" s="751"/>
      <c r="DO124" s="751"/>
      <c r="DP124" s="752"/>
      <c r="DQ124" s="753">
        <v>149239</v>
      </c>
      <c r="DR124" s="751"/>
      <c r="DS124" s="751"/>
      <c r="DT124" s="751"/>
      <c r="DU124" s="752"/>
      <c r="DV124" s="835">
        <v>0.2</v>
      </c>
      <c r="DW124" s="836"/>
      <c r="DX124" s="836"/>
      <c r="DY124" s="836"/>
      <c r="DZ124" s="837"/>
    </row>
    <row r="125" spans="1:130" s="212" customFormat="1" ht="26.25" customHeight="1" x14ac:dyDescent="0.15">
      <c r="A125" s="807"/>
      <c r="B125" s="808"/>
      <c r="C125" s="802" t="s">
        <v>447</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459</v>
      </c>
      <c r="CL125" s="839"/>
      <c r="CM125" s="839"/>
      <c r="CN125" s="839"/>
      <c r="CO125" s="840"/>
      <c r="CP125" s="847" t="s">
        <v>460</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
      <c r="A126" s="807"/>
      <c r="B126" s="808"/>
      <c r="C126" s="802" t="s">
        <v>449</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7453</v>
      </c>
      <c r="AB126" s="767"/>
      <c r="AC126" s="767"/>
      <c r="AD126" s="767"/>
      <c r="AE126" s="768"/>
      <c r="AF126" s="769">
        <v>7453</v>
      </c>
      <c r="AG126" s="767"/>
      <c r="AH126" s="767"/>
      <c r="AI126" s="767"/>
      <c r="AJ126" s="768"/>
      <c r="AK126" s="769">
        <v>7453</v>
      </c>
      <c r="AL126" s="767"/>
      <c r="AM126" s="767"/>
      <c r="AN126" s="767"/>
      <c r="AO126" s="768"/>
      <c r="AP126" s="811">
        <v>0</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461</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15">
      <c r="A127" s="809"/>
      <c r="B127" s="810"/>
      <c r="C127" s="825" t="s">
        <v>462</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463</v>
      </c>
      <c r="AY127" s="799"/>
      <c r="AZ127" s="799"/>
      <c r="BA127" s="799"/>
      <c r="BB127" s="799"/>
      <c r="BC127" s="799"/>
      <c r="BD127" s="799"/>
      <c r="BE127" s="800"/>
      <c r="BF127" s="798" t="s">
        <v>464</v>
      </c>
      <c r="BG127" s="799"/>
      <c r="BH127" s="799"/>
      <c r="BI127" s="799"/>
      <c r="BJ127" s="799"/>
      <c r="BK127" s="799"/>
      <c r="BL127" s="800"/>
      <c r="BM127" s="798" t="s">
        <v>465</v>
      </c>
      <c r="BN127" s="799"/>
      <c r="BO127" s="799"/>
      <c r="BP127" s="799"/>
      <c r="BQ127" s="799"/>
      <c r="BR127" s="799"/>
      <c r="BS127" s="800"/>
      <c r="BT127" s="798" t="s">
        <v>466</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467</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
      <c r="A128" s="783" t="s">
        <v>468</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469</v>
      </c>
      <c r="X128" s="785"/>
      <c r="Y128" s="785"/>
      <c r="Z128" s="786"/>
      <c r="AA128" s="787">
        <v>2683170</v>
      </c>
      <c r="AB128" s="788"/>
      <c r="AC128" s="788"/>
      <c r="AD128" s="788"/>
      <c r="AE128" s="789"/>
      <c r="AF128" s="790">
        <v>2649394</v>
      </c>
      <c r="AG128" s="788"/>
      <c r="AH128" s="788"/>
      <c r="AI128" s="788"/>
      <c r="AJ128" s="789"/>
      <c r="AK128" s="790">
        <v>2637865</v>
      </c>
      <c r="AL128" s="788"/>
      <c r="AM128" s="788"/>
      <c r="AN128" s="788"/>
      <c r="AO128" s="789"/>
      <c r="AP128" s="791"/>
      <c r="AQ128" s="792"/>
      <c r="AR128" s="792"/>
      <c r="AS128" s="792"/>
      <c r="AT128" s="793"/>
      <c r="AU128" s="214"/>
      <c r="AV128" s="214"/>
      <c r="AW128" s="214"/>
      <c r="AX128" s="794" t="s">
        <v>470</v>
      </c>
      <c r="AY128" s="795"/>
      <c r="AZ128" s="795"/>
      <c r="BA128" s="795"/>
      <c r="BB128" s="795"/>
      <c r="BC128" s="795"/>
      <c r="BD128" s="795"/>
      <c r="BE128" s="796"/>
      <c r="BF128" s="773" t="s">
        <v>121</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471</v>
      </c>
      <c r="CQ128" s="717"/>
      <c r="CR128" s="717"/>
      <c r="CS128" s="717"/>
      <c r="CT128" s="717"/>
      <c r="CU128" s="717"/>
      <c r="CV128" s="717"/>
      <c r="CW128" s="717"/>
      <c r="CX128" s="717"/>
      <c r="CY128" s="717"/>
      <c r="CZ128" s="717"/>
      <c r="DA128" s="717"/>
      <c r="DB128" s="717"/>
      <c r="DC128" s="717"/>
      <c r="DD128" s="717"/>
      <c r="DE128" s="717"/>
      <c r="DF128" s="718"/>
      <c r="DG128" s="777">
        <v>148122</v>
      </c>
      <c r="DH128" s="778"/>
      <c r="DI128" s="778"/>
      <c r="DJ128" s="778"/>
      <c r="DK128" s="778"/>
      <c r="DL128" s="778">
        <v>152367</v>
      </c>
      <c r="DM128" s="778"/>
      <c r="DN128" s="778"/>
      <c r="DO128" s="778"/>
      <c r="DP128" s="778"/>
      <c r="DQ128" s="778">
        <v>129436</v>
      </c>
      <c r="DR128" s="778"/>
      <c r="DS128" s="778"/>
      <c r="DT128" s="778"/>
      <c r="DU128" s="778"/>
      <c r="DV128" s="779">
        <v>0.2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472</v>
      </c>
      <c r="X129" s="764"/>
      <c r="Y129" s="764"/>
      <c r="Z129" s="765"/>
      <c r="AA129" s="766">
        <v>72378584</v>
      </c>
      <c r="AB129" s="767"/>
      <c r="AC129" s="767"/>
      <c r="AD129" s="767"/>
      <c r="AE129" s="768"/>
      <c r="AF129" s="769">
        <v>73275606</v>
      </c>
      <c r="AG129" s="767"/>
      <c r="AH129" s="767"/>
      <c r="AI129" s="767"/>
      <c r="AJ129" s="768"/>
      <c r="AK129" s="769">
        <v>75079508</v>
      </c>
      <c r="AL129" s="767"/>
      <c r="AM129" s="767"/>
      <c r="AN129" s="767"/>
      <c r="AO129" s="768"/>
      <c r="AP129" s="770"/>
      <c r="AQ129" s="771"/>
      <c r="AR129" s="771"/>
      <c r="AS129" s="771"/>
      <c r="AT129" s="772"/>
      <c r="AU129" s="215"/>
      <c r="AV129" s="215"/>
      <c r="AW129" s="215"/>
      <c r="AX129" s="738" t="s">
        <v>473</v>
      </c>
      <c r="AY129" s="739"/>
      <c r="AZ129" s="739"/>
      <c r="BA129" s="739"/>
      <c r="BB129" s="739"/>
      <c r="BC129" s="739"/>
      <c r="BD129" s="739"/>
      <c r="BE129" s="740"/>
      <c r="BF129" s="757" t="s">
        <v>121</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474</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475</v>
      </c>
      <c r="X130" s="764"/>
      <c r="Y130" s="764"/>
      <c r="Z130" s="765"/>
      <c r="AA130" s="766">
        <v>10709675</v>
      </c>
      <c r="AB130" s="767"/>
      <c r="AC130" s="767"/>
      <c r="AD130" s="767"/>
      <c r="AE130" s="768"/>
      <c r="AF130" s="769">
        <v>10321432</v>
      </c>
      <c r="AG130" s="767"/>
      <c r="AH130" s="767"/>
      <c r="AI130" s="767"/>
      <c r="AJ130" s="768"/>
      <c r="AK130" s="769">
        <v>10121068</v>
      </c>
      <c r="AL130" s="767"/>
      <c r="AM130" s="767"/>
      <c r="AN130" s="767"/>
      <c r="AO130" s="768"/>
      <c r="AP130" s="770"/>
      <c r="AQ130" s="771"/>
      <c r="AR130" s="771"/>
      <c r="AS130" s="771"/>
      <c r="AT130" s="772"/>
      <c r="AU130" s="215"/>
      <c r="AV130" s="215"/>
      <c r="AW130" s="215"/>
      <c r="AX130" s="738" t="s">
        <v>476</v>
      </c>
      <c r="AY130" s="739"/>
      <c r="AZ130" s="739"/>
      <c r="BA130" s="739"/>
      <c r="BB130" s="739"/>
      <c r="BC130" s="739"/>
      <c r="BD130" s="739"/>
      <c r="BE130" s="740"/>
      <c r="BF130" s="741">
        <v>3.5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477</v>
      </c>
      <c r="X131" s="748"/>
      <c r="Y131" s="748"/>
      <c r="Z131" s="749"/>
      <c r="AA131" s="750">
        <v>61668909</v>
      </c>
      <c r="AB131" s="751"/>
      <c r="AC131" s="751"/>
      <c r="AD131" s="751"/>
      <c r="AE131" s="752"/>
      <c r="AF131" s="753">
        <v>62954174</v>
      </c>
      <c r="AG131" s="751"/>
      <c r="AH131" s="751"/>
      <c r="AI131" s="751"/>
      <c r="AJ131" s="752"/>
      <c r="AK131" s="753">
        <v>64958440</v>
      </c>
      <c r="AL131" s="751"/>
      <c r="AM131" s="751"/>
      <c r="AN131" s="751"/>
      <c r="AO131" s="752"/>
      <c r="AP131" s="754"/>
      <c r="AQ131" s="755"/>
      <c r="AR131" s="755"/>
      <c r="AS131" s="755"/>
      <c r="AT131" s="756"/>
      <c r="AU131" s="215"/>
      <c r="AV131" s="215"/>
      <c r="AW131" s="215"/>
      <c r="AX131" s="716" t="s">
        <v>478</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479</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480</v>
      </c>
      <c r="W132" s="729"/>
      <c r="X132" s="729"/>
      <c r="Y132" s="729"/>
      <c r="Z132" s="730"/>
      <c r="AA132" s="731">
        <v>3.7604881250000002</v>
      </c>
      <c r="AB132" s="732"/>
      <c r="AC132" s="732"/>
      <c r="AD132" s="732"/>
      <c r="AE132" s="733"/>
      <c r="AF132" s="734">
        <v>3.6981582830000002</v>
      </c>
      <c r="AG132" s="732"/>
      <c r="AH132" s="732"/>
      <c r="AI132" s="732"/>
      <c r="AJ132" s="733"/>
      <c r="AK132" s="734">
        <v>3.322319625</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481</v>
      </c>
      <c r="W133" s="708"/>
      <c r="X133" s="708"/>
      <c r="Y133" s="708"/>
      <c r="Z133" s="709"/>
      <c r="AA133" s="710">
        <v>3.5</v>
      </c>
      <c r="AB133" s="711"/>
      <c r="AC133" s="711"/>
      <c r="AD133" s="711"/>
      <c r="AE133" s="712"/>
      <c r="AF133" s="710">
        <v>3.5</v>
      </c>
      <c r="AG133" s="711"/>
      <c r="AH133" s="711"/>
      <c r="AI133" s="711"/>
      <c r="AJ133" s="712"/>
      <c r="AK133" s="710">
        <v>3.5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i815Z+UWcUMnbSZADas3yK8Z4gBibdAF/PsnL5L0+Yz/dLqLGfO0sbfj7d0QpQccmwer+tD6oP1j3RWZS2AIOw==" saltValue="WccRRTNQqDf0GOdh8fXVh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60" zoomScaleNormal="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482</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kZZkhinVAjdVa83ksNysVXywN3MMjfIlBnpk9jf3HylcI4nUL1VcTQd982xILe0o4bGANHO60YOF79Gtwj0Ieg==" saltValue="6Doc75v28FfwsJg3o6Z9r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7LRBxX3puKXnwpXBwhEqTXYzemR4wqtDatJ3ZId9xqT9cyRvRwqjk1lLJJ20o5spZyzcuLlUvlZHXLc9zYPoA==" saltValue="mkWOmRxEhBaPa8Ak16Zm3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483</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484</v>
      </c>
      <c r="AL6" s="248"/>
      <c r="AM6" s="248"/>
      <c r="AN6" s="248"/>
    </row>
    <row r="7" spans="1:46" ht="13.5" customHeight="1" x14ac:dyDescent="0.15">
      <c r="A7" s="247"/>
      <c r="AK7" s="250"/>
      <c r="AL7" s="251"/>
      <c r="AM7" s="251"/>
      <c r="AN7" s="252"/>
      <c r="AO7" s="1106" t="s">
        <v>485</v>
      </c>
      <c r="AP7" s="253"/>
      <c r="AQ7" s="254" t="s">
        <v>486</v>
      </c>
      <c r="AR7" s="255"/>
    </row>
    <row r="8" spans="1:46" x14ac:dyDescent="0.15">
      <c r="A8" s="247"/>
      <c r="AK8" s="256"/>
      <c r="AL8" s="257"/>
      <c r="AM8" s="257"/>
      <c r="AN8" s="258"/>
      <c r="AO8" s="1107"/>
      <c r="AP8" s="259" t="s">
        <v>487</v>
      </c>
      <c r="AQ8" s="260" t="s">
        <v>488</v>
      </c>
      <c r="AR8" s="261" t="s">
        <v>489</v>
      </c>
    </row>
    <row r="9" spans="1:46" x14ac:dyDescent="0.15">
      <c r="A9" s="247"/>
      <c r="AK9" s="1118" t="s">
        <v>490</v>
      </c>
      <c r="AL9" s="1119"/>
      <c r="AM9" s="1119"/>
      <c r="AN9" s="1120"/>
      <c r="AO9" s="262">
        <v>18457239</v>
      </c>
      <c r="AP9" s="262">
        <v>61483</v>
      </c>
      <c r="AQ9" s="263">
        <v>69190</v>
      </c>
      <c r="AR9" s="264">
        <v>-11.1</v>
      </c>
    </row>
    <row r="10" spans="1:46" ht="13.5" customHeight="1" x14ac:dyDescent="0.15">
      <c r="A10" s="247"/>
      <c r="AK10" s="1118" t="s">
        <v>491</v>
      </c>
      <c r="AL10" s="1119"/>
      <c r="AM10" s="1119"/>
      <c r="AN10" s="1120"/>
      <c r="AO10" s="265">
        <v>2328307</v>
      </c>
      <c r="AP10" s="265">
        <v>7756</v>
      </c>
      <c r="AQ10" s="266">
        <v>1817</v>
      </c>
      <c r="AR10" s="267">
        <v>326.89999999999998</v>
      </c>
    </row>
    <row r="11" spans="1:46" ht="13.5" customHeight="1" x14ac:dyDescent="0.15">
      <c r="A11" s="247"/>
      <c r="AK11" s="1118" t="s">
        <v>492</v>
      </c>
      <c r="AL11" s="1119"/>
      <c r="AM11" s="1119"/>
      <c r="AN11" s="1120"/>
      <c r="AO11" s="265" t="s">
        <v>493</v>
      </c>
      <c r="AP11" s="265" t="s">
        <v>493</v>
      </c>
      <c r="AQ11" s="266">
        <v>711</v>
      </c>
      <c r="AR11" s="267" t="s">
        <v>493</v>
      </c>
    </row>
    <row r="12" spans="1:46" ht="13.5" customHeight="1" x14ac:dyDescent="0.15">
      <c r="A12" s="247"/>
      <c r="AK12" s="1118" t="s">
        <v>494</v>
      </c>
      <c r="AL12" s="1119"/>
      <c r="AM12" s="1119"/>
      <c r="AN12" s="1120"/>
      <c r="AO12" s="265">
        <v>1355</v>
      </c>
      <c r="AP12" s="265">
        <v>5</v>
      </c>
      <c r="AQ12" s="266">
        <v>19</v>
      </c>
      <c r="AR12" s="267">
        <v>-73.7</v>
      </c>
    </row>
    <row r="13" spans="1:46" ht="13.5" customHeight="1" x14ac:dyDescent="0.15">
      <c r="A13" s="247"/>
      <c r="AK13" s="1118" t="s">
        <v>495</v>
      </c>
      <c r="AL13" s="1119"/>
      <c r="AM13" s="1119"/>
      <c r="AN13" s="1120"/>
      <c r="AO13" s="265">
        <v>867788</v>
      </c>
      <c r="AP13" s="265">
        <v>2891</v>
      </c>
      <c r="AQ13" s="266">
        <v>2094</v>
      </c>
      <c r="AR13" s="267">
        <v>38.1</v>
      </c>
    </row>
    <row r="14" spans="1:46" ht="13.5" customHeight="1" x14ac:dyDescent="0.15">
      <c r="A14" s="247"/>
      <c r="AK14" s="1118" t="s">
        <v>496</v>
      </c>
      <c r="AL14" s="1119"/>
      <c r="AM14" s="1119"/>
      <c r="AN14" s="1120"/>
      <c r="AO14" s="265">
        <v>236021</v>
      </c>
      <c r="AP14" s="265">
        <v>786</v>
      </c>
      <c r="AQ14" s="266">
        <v>1351</v>
      </c>
      <c r="AR14" s="267">
        <v>-41.8</v>
      </c>
    </row>
    <row r="15" spans="1:46" ht="13.5" customHeight="1" x14ac:dyDescent="0.15">
      <c r="A15" s="247"/>
      <c r="AK15" s="1121" t="s">
        <v>497</v>
      </c>
      <c r="AL15" s="1122"/>
      <c r="AM15" s="1122"/>
      <c r="AN15" s="1123"/>
      <c r="AO15" s="265">
        <v>-1329070</v>
      </c>
      <c r="AP15" s="265">
        <v>-4427</v>
      </c>
      <c r="AQ15" s="266">
        <v>-3935</v>
      </c>
      <c r="AR15" s="267">
        <v>12.5</v>
      </c>
    </row>
    <row r="16" spans="1:46" x14ac:dyDescent="0.15">
      <c r="A16" s="247"/>
      <c r="AK16" s="1121" t="s">
        <v>177</v>
      </c>
      <c r="AL16" s="1122"/>
      <c r="AM16" s="1122"/>
      <c r="AN16" s="1123"/>
      <c r="AO16" s="265">
        <v>20561640</v>
      </c>
      <c r="AP16" s="265">
        <v>68493</v>
      </c>
      <c r="AQ16" s="266">
        <v>71247</v>
      </c>
      <c r="AR16" s="267">
        <v>-3.9</v>
      </c>
    </row>
    <row r="17" spans="1:46" x14ac:dyDescent="0.15">
      <c r="A17" s="247"/>
    </row>
    <row r="18" spans="1:46" x14ac:dyDescent="0.15">
      <c r="A18" s="247"/>
      <c r="AQ18" s="268"/>
      <c r="AR18" s="268"/>
    </row>
    <row r="19" spans="1:46" x14ac:dyDescent="0.15">
      <c r="A19" s="247"/>
      <c r="AK19" s="243" t="s">
        <v>498</v>
      </c>
    </row>
    <row r="20" spans="1:46" x14ac:dyDescent="0.15">
      <c r="A20" s="247"/>
      <c r="AK20" s="269"/>
      <c r="AL20" s="270"/>
      <c r="AM20" s="270"/>
      <c r="AN20" s="271"/>
      <c r="AO20" s="272" t="s">
        <v>499</v>
      </c>
      <c r="AP20" s="273" t="s">
        <v>500</v>
      </c>
      <c r="AQ20" s="274" t="s">
        <v>501</v>
      </c>
      <c r="AR20" s="275"/>
    </row>
    <row r="21" spans="1:46" s="248" customFormat="1" x14ac:dyDescent="0.15">
      <c r="A21" s="276"/>
      <c r="AK21" s="1124" t="s">
        <v>502</v>
      </c>
      <c r="AL21" s="1125"/>
      <c r="AM21" s="1125"/>
      <c r="AN21" s="1126"/>
      <c r="AO21" s="277">
        <v>5.52</v>
      </c>
      <c r="AP21" s="278">
        <v>6.59</v>
      </c>
      <c r="AQ21" s="279">
        <v>-1.07</v>
      </c>
      <c r="AS21" s="280"/>
      <c r="AT21" s="276"/>
    </row>
    <row r="22" spans="1:46" s="248" customFormat="1" x14ac:dyDescent="0.15">
      <c r="A22" s="276"/>
      <c r="AK22" s="1124" t="s">
        <v>503</v>
      </c>
      <c r="AL22" s="1125"/>
      <c r="AM22" s="1125"/>
      <c r="AN22" s="1126"/>
      <c r="AO22" s="281">
        <v>99.7</v>
      </c>
      <c r="AP22" s="282">
        <v>99.2</v>
      </c>
      <c r="AQ22" s="283">
        <v>0.5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7" t="s">
        <v>504</v>
      </c>
      <c r="B26" s="1117"/>
      <c r="C26" s="1117"/>
      <c r="D26" s="1117"/>
      <c r="E26" s="1117"/>
      <c r="F26" s="1117"/>
      <c r="G26" s="1117"/>
      <c r="H26" s="1117"/>
      <c r="I26" s="1117"/>
      <c r="J26" s="1117"/>
      <c r="K26" s="1117"/>
      <c r="L26" s="1117"/>
      <c r="M26" s="1117"/>
      <c r="N26" s="1117"/>
      <c r="O26" s="1117"/>
      <c r="P26" s="1117"/>
      <c r="Q26" s="1117"/>
      <c r="R26" s="1117"/>
      <c r="S26" s="1117"/>
      <c r="T26" s="1117"/>
      <c r="U26" s="1117"/>
      <c r="V26" s="1117"/>
      <c r="W26" s="1117"/>
      <c r="X26" s="1117"/>
      <c r="Y26" s="1117"/>
      <c r="Z26" s="1117"/>
      <c r="AA26" s="1117"/>
      <c r="AB26" s="1117"/>
      <c r="AC26" s="1117"/>
      <c r="AD26" s="1117"/>
      <c r="AE26" s="1117"/>
      <c r="AF26" s="1117"/>
      <c r="AG26" s="1117"/>
      <c r="AH26" s="1117"/>
      <c r="AI26" s="1117"/>
      <c r="AJ26" s="1117"/>
      <c r="AK26" s="1117"/>
      <c r="AL26" s="1117"/>
      <c r="AM26" s="1117"/>
      <c r="AN26" s="1117"/>
      <c r="AO26" s="1117"/>
      <c r="AP26" s="1117"/>
      <c r="AQ26" s="1117"/>
      <c r="AR26" s="1117"/>
      <c r="AS26" s="1117"/>
    </row>
    <row r="27" spans="1:46" x14ac:dyDescent="0.15">
      <c r="A27" s="288"/>
      <c r="AS27" s="243"/>
      <c r="AT27" s="243"/>
    </row>
    <row r="28" spans="1:46" ht="17.25" x14ac:dyDescent="0.15">
      <c r="A28" s="244" t="s">
        <v>505</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506</v>
      </c>
      <c r="AL29" s="248"/>
      <c r="AM29" s="248"/>
      <c r="AN29" s="248"/>
      <c r="AS29" s="290"/>
    </row>
    <row r="30" spans="1:46" ht="13.5" customHeight="1" x14ac:dyDescent="0.15">
      <c r="A30" s="247"/>
      <c r="AK30" s="250"/>
      <c r="AL30" s="251"/>
      <c r="AM30" s="251"/>
      <c r="AN30" s="252"/>
      <c r="AO30" s="1106" t="s">
        <v>485</v>
      </c>
      <c r="AP30" s="253"/>
      <c r="AQ30" s="254" t="s">
        <v>486</v>
      </c>
      <c r="AR30" s="255"/>
    </row>
    <row r="31" spans="1:46" x14ac:dyDescent="0.15">
      <c r="A31" s="247"/>
      <c r="AK31" s="256"/>
      <c r="AL31" s="257"/>
      <c r="AM31" s="257"/>
      <c r="AN31" s="258"/>
      <c r="AO31" s="1107"/>
      <c r="AP31" s="259" t="s">
        <v>487</v>
      </c>
      <c r="AQ31" s="260" t="s">
        <v>488</v>
      </c>
      <c r="AR31" s="261" t="s">
        <v>489</v>
      </c>
    </row>
    <row r="32" spans="1:46" ht="27" customHeight="1" x14ac:dyDescent="0.15">
      <c r="A32" s="247"/>
      <c r="AK32" s="1108" t="s">
        <v>507</v>
      </c>
      <c r="AL32" s="1109"/>
      <c r="AM32" s="1109"/>
      <c r="AN32" s="1110"/>
      <c r="AO32" s="291">
        <v>12722379</v>
      </c>
      <c r="AP32" s="291">
        <v>42380</v>
      </c>
      <c r="AQ32" s="292">
        <v>37151</v>
      </c>
      <c r="AR32" s="293">
        <v>14.1</v>
      </c>
    </row>
    <row r="33" spans="1:46" ht="13.5" customHeight="1" x14ac:dyDescent="0.15">
      <c r="A33" s="247"/>
      <c r="AK33" s="1108" t="s">
        <v>508</v>
      </c>
      <c r="AL33" s="1109"/>
      <c r="AM33" s="1109"/>
      <c r="AN33" s="1110"/>
      <c r="AO33" s="291" t="s">
        <v>493</v>
      </c>
      <c r="AP33" s="291" t="s">
        <v>493</v>
      </c>
      <c r="AQ33" s="292">
        <v>1</v>
      </c>
      <c r="AR33" s="293" t="s">
        <v>493</v>
      </c>
    </row>
    <row r="34" spans="1:46" ht="27" customHeight="1" x14ac:dyDescent="0.15">
      <c r="A34" s="247"/>
      <c r="AK34" s="1108" t="s">
        <v>509</v>
      </c>
      <c r="AL34" s="1109"/>
      <c r="AM34" s="1109"/>
      <c r="AN34" s="1110"/>
      <c r="AO34" s="291">
        <v>66667</v>
      </c>
      <c r="AP34" s="291">
        <v>222</v>
      </c>
      <c r="AQ34" s="292">
        <v>48</v>
      </c>
      <c r="AR34" s="293">
        <v>362.5</v>
      </c>
    </row>
    <row r="35" spans="1:46" ht="27" customHeight="1" x14ac:dyDescent="0.15">
      <c r="A35" s="247"/>
      <c r="AK35" s="1108" t="s">
        <v>510</v>
      </c>
      <c r="AL35" s="1109"/>
      <c r="AM35" s="1109"/>
      <c r="AN35" s="1110"/>
      <c r="AO35" s="291">
        <v>1724872</v>
      </c>
      <c r="AP35" s="291">
        <v>5746</v>
      </c>
      <c r="AQ35" s="292">
        <v>8181</v>
      </c>
      <c r="AR35" s="293">
        <v>-29.8</v>
      </c>
    </row>
    <row r="36" spans="1:46" ht="27" customHeight="1" x14ac:dyDescent="0.15">
      <c r="A36" s="247"/>
      <c r="AK36" s="1108" t="s">
        <v>511</v>
      </c>
      <c r="AL36" s="1109"/>
      <c r="AM36" s="1109"/>
      <c r="AN36" s="1110"/>
      <c r="AO36" s="291">
        <v>395689</v>
      </c>
      <c r="AP36" s="291">
        <v>1318</v>
      </c>
      <c r="AQ36" s="292">
        <v>473</v>
      </c>
      <c r="AR36" s="293">
        <v>178.6</v>
      </c>
    </row>
    <row r="37" spans="1:46" ht="13.5" customHeight="1" x14ac:dyDescent="0.15">
      <c r="A37" s="247"/>
      <c r="AK37" s="1108" t="s">
        <v>512</v>
      </c>
      <c r="AL37" s="1109"/>
      <c r="AM37" s="1109"/>
      <c r="AN37" s="1110"/>
      <c r="AO37" s="291">
        <v>7453</v>
      </c>
      <c r="AP37" s="291">
        <v>25</v>
      </c>
      <c r="AQ37" s="292">
        <v>499</v>
      </c>
      <c r="AR37" s="293">
        <v>-95</v>
      </c>
    </row>
    <row r="38" spans="1:46" ht="27" customHeight="1" x14ac:dyDescent="0.15">
      <c r="A38" s="247"/>
      <c r="AK38" s="1111" t="s">
        <v>513</v>
      </c>
      <c r="AL38" s="1112"/>
      <c r="AM38" s="1112"/>
      <c r="AN38" s="1113"/>
      <c r="AO38" s="294" t="s">
        <v>493</v>
      </c>
      <c r="AP38" s="294" t="s">
        <v>493</v>
      </c>
      <c r="AQ38" s="295">
        <v>1</v>
      </c>
      <c r="AR38" s="283" t="s">
        <v>493</v>
      </c>
      <c r="AS38" s="290"/>
    </row>
    <row r="39" spans="1:46" x14ac:dyDescent="0.15">
      <c r="A39" s="247"/>
      <c r="AK39" s="1111" t="s">
        <v>514</v>
      </c>
      <c r="AL39" s="1112"/>
      <c r="AM39" s="1112"/>
      <c r="AN39" s="1113"/>
      <c r="AO39" s="291">
        <v>-2637865</v>
      </c>
      <c r="AP39" s="291">
        <v>-8787</v>
      </c>
      <c r="AQ39" s="292">
        <v>-8269</v>
      </c>
      <c r="AR39" s="293">
        <v>6.3</v>
      </c>
      <c r="AS39" s="290"/>
    </row>
    <row r="40" spans="1:46" ht="27" customHeight="1" x14ac:dyDescent="0.15">
      <c r="A40" s="247"/>
      <c r="AK40" s="1108" t="s">
        <v>515</v>
      </c>
      <c r="AL40" s="1109"/>
      <c r="AM40" s="1109"/>
      <c r="AN40" s="1110"/>
      <c r="AO40" s="291">
        <v>-10121068</v>
      </c>
      <c r="AP40" s="291">
        <v>-33715</v>
      </c>
      <c r="AQ40" s="292">
        <v>-27482</v>
      </c>
      <c r="AR40" s="293">
        <v>22.7</v>
      </c>
      <c r="AS40" s="290"/>
    </row>
    <row r="41" spans="1:46" x14ac:dyDescent="0.15">
      <c r="A41" s="247"/>
      <c r="AK41" s="1114" t="s">
        <v>287</v>
      </c>
      <c r="AL41" s="1115"/>
      <c r="AM41" s="1115"/>
      <c r="AN41" s="1116"/>
      <c r="AO41" s="291">
        <v>2158127</v>
      </c>
      <c r="AP41" s="291">
        <v>7189</v>
      </c>
      <c r="AQ41" s="292">
        <v>10602</v>
      </c>
      <c r="AR41" s="293">
        <v>-32.200000000000003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516</v>
      </c>
    </row>
    <row r="48" spans="1:46" x14ac:dyDescent="0.15">
      <c r="A48" s="247"/>
      <c r="AK48" s="301" t="s">
        <v>517</v>
      </c>
      <c r="AL48" s="301"/>
      <c r="AM48" s="301"/>
      <c r="AN48" s="301"/>
      <c r="AO48" s="301"/>
      <c r="AP48" s="301"/>
      <c r="AQ48" s="302"/>
      <c r="AR48" s="301"/>
    </row>
    <row r="49" spans="1:44" ht="13.5" customHeight="1" x14ac:dyDescent="0.15">
      <c r="A49" s="247"/>
      <c r="AK49" s="303"/>
      <c r="AL49" s="304"/>
      <c r="AM49" s="1101" t="s">
        <v>485</v>
      </c>
      <c r="AN49" s="1103" t="s">
        <v>518</v>
      </c>
      <c r="AO49" s="1104"/>
      <c r="AP49" s="1104"/>
      <c r="AQ49" s="1104"/>
      <c r="AR49" s="1105"/>
    </row>
    <row r="50" spans="1:44" x14ac:dyDescent="0.15">
      <c r="A50" s="247"/>
      <c r="AK50" s="305"/>
      <c r="AL50" s="306"/>
      <c r="AM50" s="1102"/>
      <c r="AN50" s="307" t="s">
        <v>519</v>
      </c>
      <c r="AO50" s="308" t="s">
        <v>520</v>
      </c>
      <c r="AP50" s="309" t="s">
        <v>521</v>
      </c>
      <c r="AQ50" s="310" t="s">
        <v>522</v>
      </c>
      <c r="AR50" s="311" t="s">
        <v>523</v>
      </c>
    </row>
    <row r="51" spans="1:44" x14ac:dyDescent="0.15">
      <c r="A51" s="247"/>
      <c r="AK51" s="303" t="s">
        <v>524</v>
      </c>
      <c r="AL51" s="304"/>
      <c r="AM51" s="312">
        <v>12775265</v>
      </c>
      <c r="AN51" s="313">
        <v>41932</v>
      </c>
      <c r="AO51" s="314">
        <v>17.600000000000001</v>
      </c>
      <c r="AP51" s="315">
        <v>52191</v>
      </c>
      <c r="AQ51" s="316">
        <v>0.7</v>
      </c>
      <c r="AR51" s="317">
        <v>16.899999999999999</v>
      </c>
    </row>
    <row r="52" spans="1:44" x14ac:dyDescent="0.15">
      <c r="A52" s="247"/>
      <c r="AK52" s="318"/>
      <c r="AL52" s="319" t="s">
        <v>525</v>
      </c>
      <c r="AM52" s="320">
        <v>4993766</v>
      </c>
      <c r="AN52" s="321">
        <v>16391</v>
      </c>
      <c r="AO52" s="322">
        <v>-0.6</v>
      </c>
      <c r="AP52" s="323">
        <v>26807</v>
      </c>
      <c r="AQ52" s="324">
        <v>1.8</v>
      </c>
      <c r="AR52" s="325">
        <v>-2.4</v>
      </c>
    </row>
    <row r="53" spans="1:44" x14ac:dyDescent="0.15">
      <c r="A53" s="247"/>
      <c r="AK53" s="303" t="s">
        <v>526</v>
      </c>
      <c r="AL53" s="304"/>
      <c r="AM53" s="312">
        <v>9956712</v>
      </c>
      <c r="AN53" s="313">
        <v>32855</v>
      </c>
      <c r="AO53" s="314">
        <v>-21.6</v>
      </c>
      <c r="AP53" s="315">
        <v>48105</v>
      </c>
      <c r="AQ53" s="316">
        <v>-7.8</v>
      </c>
      <c r="AR53" s="317">
        <v>-13.8</v>
      </c>
    </row>
    <row r="54" spans="1:44" x14ac:dyDescent="0.15">
      <c r="A54" s="247"/>
      <c r="AK54" s="318"/>
      <c r="AL54" s="319" t="s">
        <v>525</v>
      </c>
      <c r="AM54" s="320">
        <v>4536008</v>
      </c>
      <c r="AN54" s="321">
        <v>14968</v>
      </c>
      <c r="AO54" s="322">
        <v>-8.6999999999999993</v>
      </c>
      <c r="AP54" s="323">
        <v>24072</v>
      </c>
      <c r="AQ54" s="324">
        <v>-10.199999999999999</v>
      </c>
      <c r="AR54" s="325">
        <v>1.5</v>
      </c>
    </row>
    <row r="55" spans="1:44" x14ac:dyDescent="0.15">
      <c r="A55" s="247"/>
      <c r="AK55" s="303" t="s">
        <v>527</v>
      </c>
      <c r="AL55" s="304"/>
      <c r="AM55" s="312">
        <v>8287946</v>
      </c>
      <c r="AN55" s="313">
        <v>27409</v>
      </c>
      <c r="AO55" s="314">
        <v>-16.600000000000001</v>
      </c>
      <c r="AP55" s="315">
        <v>47446</v>
      </c>
      <c r="AQ55" s="316">
        <v>-1.4</v>
      </c>
      <c r="AR55" s="317">
        <v>-15.2</v>
      </c>
    </row>
    <row r="56" spans="1:44" x14ac:dyDescent="0.15">
      <c r="A56" s="247"/>
      <c r="AK56" s="318"/>
      <c r="AL56" s="319" t="s">
        <v>525</v>
      </c>
      <c r="AM56" s="320">
        <v>4496799</v>
      </c>
      <c r="AN56" s="321">
        <v>14871</v>
      </c>
      <c r="AO56" s="322">
        <v>-0.6</v>
      </c>
      <c r="AP56" s="323">
        <v>24371</v>
      </c>
      <c r="AQ56" s="324">
        <v>1.2</v>
      </c>
      <c r="AR56" s="325">
        <v>-1.8</v>
      </c>
    </row>
    <row r="57" spans="1:44" x14ac:dyDescent="0.15">
      <c r="A57" s="247"/>
      <c r="AK57" s="303" t="s">
        <v>528</v>
      </c>
      <c r="AL57" s="304"/>
      <c r="AM57" s="312">
        <v>9074364</v>
      </c>
      <c r="AN57" s="313">
        <v>30096</v>
      </c>
      <c r="AO57" s="314">
        <v>9.8000000000000007</v>
      </c>
      <c r="AP57" s="315">
        <v>48387</v>
      </c>
      <c r="AQ57" s="316">
        <v>2</v>
      </c>
      <c r="AR57" s="317">
        <v>7.8</v>
      </c>
    </row>
    <row r="58" spans="1:44" x14ac:dyDescent="0.15">
      <c r="A58" s="247"/>
      <c r="AK58" s="318"/>
      <c r="AL58" s="319" t="s">
        <v>525</v>
      </c>
      <c r="AM58" s="320">
        <v>3983852</v>
      </c>
      <c r="AN58" s="321">
        <v>13213</v>
      </c>
      <c r="AO58" s="322">
        <v>-11.1</v>
      </c>
      <c r="AP58" s="323">
        <v>25592</v>
      </c>
      <c r="AQ58" s="324">
        <v>5</v>
      </c>
      <c r="AR58" s="325">
        <v>-16.100000000000001</v>
      </c>
    </row>
    <row r="59" spans="1:44" x14ac:dyDescent="0.15">
      <c r="A59" s="247"/>
      <c r="AK59" s="303" t="s">
        <v>529</v>
      </c>
      <c r="AL59" s="304"/>
      <c r="AM59" s="312">
        <v>10594238</v>
      </c>
      <c r="AN59" s="313">
        <v>35291</v>
      </c>
      <c r="AO59" s="314">
        <v>17.3</v>
      </c>
      <c r="AP59" s="315">
        <v>49684</v>
      </c>
      <c r="AQ59" s="316">
        <v>2.7</v>
      </c>
      <c r="AR59" s="317">
        <v>14.6</v>
      </c>
    </row>
    <row r="60" spans="1:44" x14ac:dyDescent="0.15">
      <c r="A60" s="247"/>
      <c r="AK60" s="318"/>
      <c r="AL60" s="319" t="s">
        <v>525</v>
      </c>
      <c r="AM60" s="320">
        <v>4747022</v>
      </c>
      <c r="AN60" s="321">
        <v>15813</v>
      </c>
      <c r="AO60" s="322">
        <v>19.7</v>
      </c>
      <c r="AP60" s="323">
        <v>28303</v>
      </c>
      <c r="AQ60" s="324">
        <v>10.6</v>
      </c>
      <c r="AR60" s="325">
        <v>9.1</v>
      </c>
    </row>
    <row r="61" spans="1:44" x14ac:dyDescent="0.15">
      <c r="A61" s="247"/>
      <c r="AK61" s="303" t="s">
        <v>530</v>
      </c>
      <c r="AL61" s="326"/>
      <c r="AM61" s="312">
        <v>10137705</v>
      </c>
      <c r="AN61" s="313">
        <v>33517</v>
      </c>
      <c r="AO61" s="314">
        <v>1.3</v>
      </c>
      <c r="AP61" s="315">
        <v>49163</v>
      </c>
      <c r="AQ61" s="327">
        <v>-0.8</v>
      </c>
      <c r="AR61" s="317">
        <v>2.1</v>
      </c>
    </row>
    <row r="62" spans="1:44" x14ac:dyDescent="0.15">
      <c r="A62" s="247"/>
      <c r="AK62" s="318"/>
      <c r="AL62" s="319" t="s">
        <v>525</v>
      </c>
      <c r="AM62" s="320">
        <v>4551489</v>
      </c>
      <c r="AN62" s="321">
        <v>15051</v>
      </c>
      <c r="AO62" s="322">
        <v>-0.3</v>
      </c>
      <c r="AP62" s="323">
        <v>25829</v>
      </c>
      <c r="AQ62" s="324">
        <v>1.7</v>
      </c>
      <c r="AR62" s="325">
        <v>-2</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0nsxqOGf/uBrV5WuXavXI6gAhlMICkZ06jk+aYP0zqH+QPSStHYgH+hJewC50bfOdCZAH9J0m3lce80O80JPEA==" saltValue="L+UOVUT/f5P2mZFptYhR7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60" zoomScaleNormal="6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482</v>
      </c>
    </row>
    <row r="121" spans="125:125" ht="13.5" hidden="1" customHeight="1" x14ac:dyDescent="0.15">
      <c r="DU121" s="241"/>
    </row>
  </sheetData>
  <sheetProtection algorithmName="SHA-512" hashValue="R/NlUo/tORJIxOQBgptgHQKa17kL3adFwFGA6ubXgnU2ViSP3CqWw3kSoEK7IK+tB9JwJU/tsCYzNYHO+d2xZg==" saltValue="CkfBLV110mGcK5+3y/3R1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60" zoomScaleNormal="6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482</v>
      </c>
    </row>
  </sheetData>
  <sheetProtection algorithmName="SHA-512" hashValue="W8nSwsYCwabm+/4bFkH0r9puBNea6bdymh2LV5xeXIztzr2ZMl6Ikpfgs30IASadSZiW4gufhHyhv8CJATKrSQ==" saltValue="zayh0KCL9VpZ8GnpQw4cV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15">
      <c r="B47" s="10"/>
      <c r="C47" s="1127" t="s">
        <v>3</v>
      </c>
      <c r="D47" s="1127"/>
      <c r="E47" s="1128"/>
      <c r="F47" s="11">
        <v>9.33</v>
      </c>
      <c r="G47" s="12">
        <v>10.1</v>
      </c>
      <c r="H47" s="12">
        <v>10.31</v>
      </c>
      <c r="I47" s="12">
        <v>8.83</v>
      </c>
      <c r="J47" s="13">
        <v>8.6199999999999992</v>
      </c>
    </row>
    <row r="48" spans="2:10" ht="57.75" customHeight="1" x14ac:dyDescent="0.15">
      <c r="B48" s="14"/>
      <c r="C48" s="1129" t="s">
        <v>4</v>
      </c>
      <c r="D48" s="1129"/>
      <c r="E48" s="1130"/>
      <c r="F48" s="15">
        <v>1.41</v>
      </c>
      <c r="G48" s="16">
        <v>1.35</v>
      </c>
      <c r="H48" s="16">
        <v>1.43</v>
      </c>
      <c r="I48" s="16">
        <v>1.22</v>
      </c>
      <c r="J48" s="17">
        <v>1.44</v>
      </c>
    </row>
    <row r="49" spans="2:10" ht="57.75" customHeight="1" thickBot="1" x14ac:dyDescent="0.2">
      <c r="B49" s="18"/>
      <c r="C49" s="1131" t="s">
        <v>5</v>
      </c>
      <c r="D49" s="1131"/>
      <c r="E49" s="1132"/>
      <c r="F49" s="19">
        <v>0.28999999999999998</v>
      </c>
      <c r="G49" s="20">
        <v>1.22</v>
      </c>
      <c r="H49" s="20">
        <v>0.06</v>
      </c>
      <c r="I49" s="20" t="s">
        <v>537</v>
      </c>
      <c r="J49" s="21">
        <v>0.24</v>
      </c>
    </row>
    <row r="50" spans="2:10" x14ac:dyDescent="0.15"/>
  </sheetData>
  <sheetProtection algorithmName="SHA-512" hashValue="eKDU53Ff38TINrLaHuqwLv4q9oSP8Nnm23k1gro5Q3hTaLgVPAJ1wWRqN/LFwzIVi/qPZ/bLKqmlebDktKLMjA==" saltValue="wB9uPo0jROop/EoBqmBr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　菜摘</cp:lastModifiedBy>
  <cp:lastPrinted>2026-03-06T07:29:46Z</cp:lastPrinted>
  <dcterms:created xsi:type="dcterms:W3CDTF">2026-02-23T09:03:12Z</dcterms:created>
  <dcterms:modified xsi:type="dcterms:W3CDTF">2026-04-03T00:39:13Z</dcterms:modified>
  <cp:category/>
</cp:coreProperties>
</file>