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A9F8AFA6-A3CF-408C-9BD5-C7BE3F57E016}"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W34" i="10"/>
  <c r="BW35" i="10" s="1"/>
  <c r="BE34" i="10"/>
  <c r="C34" i="10"/>
  <c r="BW36" i="10" l="1"/>
  <c r="BW37" i="10" s="1"/>
  <c r="BW38" i="10" s="1"/>
  <c r="BW39" i="10" s="1"/>
  <c r="BW40" i="10" s="1"/>
  <c r="BW41" i="10" s="1"/>
  <c r="U34" i="10"/>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AM34" i="10"/>
</calcChain>
</file>

<file path=xl/sharedStrings.xml><?xml version="1.0" encoding="utf-8"?>
<sst xmlns="http://schemas.openxmlformats.org/spreadsheetml/2006/main" count="1119" uniqueCount="569">
  <si>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</si>
  <si>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</si>
  <si>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</si>
  <si>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</si>
  <si>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</si>
  <si>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</si>
  <si>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</si>
  <si>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</si>
  <si>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</si>
  <si>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</si>
  <si>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</si>
  <si>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</si>
  <si>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</si>
  <si>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</si>
  <si>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</si>
  <si>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</si>
  <si>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</si>
  <si>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</si>
  <si>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</si>
  <si>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</si>
  <si>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</si>
  <si>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</si>
  <si>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</si>
  <si>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</si>
  <si>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</si>
  <si>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</si>
  <si>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</si>
  <si>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</si>
  <si>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</si>
  <si>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</si>
  <si>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</si>
  <si>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</si>
  <si>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</si>
  <si>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</si>
  <si>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</si>
  <si>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</si>
  <si>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</si>
  <si>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</si>
  <si>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</si>
  <si>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</si>
  <si>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</si>
  <si>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</si>
  <si>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</si>
  <si>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</si>
  <si>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</si>
  <si>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</si>
  <si>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</si>
  <si>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</si>
  <si>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</si>
  <si>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</si>
  <si>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</si>
  <si>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</si>
  <si>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</si>
  <si>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</si>
  <si>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</si>
  <si>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</si>
  <si>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</si>
  <si>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</si>
  <si>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</si>
  <si>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</si>
  <si>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</si>
  <si>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</si>
  <si>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</si>
  <si>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</si>
  <si>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</si>
  <si>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</si>
  <si>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</si>
  <si>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</si>
  <si>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</si>
  <si>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</si>
  <si>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</si>
  <si>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</si>
  <si>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</si>
  <si>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</si>
  <si>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</si>
  <si>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</si>
  <si>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</si>
  <si>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</si>
  <si>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</si>
  <si>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</si>
  <si>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</si>
  <si>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</si>
  <si>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</si>
  <si>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</si>
  <si>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</si>
  <si>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</si>
  <si>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</si>
  <si>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</si>
  <si>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</si>
  <si>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</si>
  <si>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</si>
  <si>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</si>
  <si>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</si>
  <si>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</si>
  <si>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</si>
  <si>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</si>
  <si>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</si>
  <si>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</si>
  <si>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</si>
  <si>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</si>
  <si>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</si>
  <si>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</si>
  <si>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</si>
  <si>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</si>
  <si>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</si>
  <si>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</si>
  <si>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</si>
  <si>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</si>
  <si>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</si>
  <si>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</si>
  <si>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</si>
  <si>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</si>
  <si>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</si>
  <si>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</si>
  <si>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</si>
  <si>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</si>
  <si>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</si>
  <si>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</si>
  <si>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</si>
  <si>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</si>
  <si>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</si>
  <si>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</si>
  <si>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</si>
  <si>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</si>
  <si>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</si>
  <si>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</si>
  <si>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</si>
  <si>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</si>
  <si>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</si>
  <si>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</si>
  <si>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</si>
  <si>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</si>
  <si>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</si>
  <si>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</si>
  <si>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</si>
  <si>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</si>
  <si>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</si>
  <si>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</si>
  <si>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</si>
  <si>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</si>
  <si>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</si>
  <si>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</si>
  <si>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</si>
  <si>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</si>
  <si>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</si>
  <si>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</si>
  <si>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</si>
  <si>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</si>
  <si>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</si>
  <si>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</si>
  <si>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</si>
  <si>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</si>
  <si>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</si>
  <si>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</si>
  <si>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</si>
  <si>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</si>
  <si>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</si>
  <si>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</si>
  <si>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</si>
  <si>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</si>
  <si>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</si>
  <si>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</si>
  <si>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</si>
  <si>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</si>
  <si>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</si>
  <si>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</si>
  <si>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</si>
  <si>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</si>
  <si>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</si>
  <si>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</si>
  <si>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</si>
  <si>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</si>
  <si>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</si>
  <si>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</si>
  <si>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</si>
  <si>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</si>
  <si>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</si>
  <si>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</si>
  <si>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</si>
  <si>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</si>
  <si>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</si>
  <si>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</si>
  <si>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</si>
  <si>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</si>
  <si>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</si>
  <si>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</si>
  <si>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</si>
  <si>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</si>
  <si>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</si>
  <si>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</si>
  <si>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</si>
  <si>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</si>
  <si>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</si>
  <si>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</si>
  <si>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</si>
  <si>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</si>
  <si>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</si>
  <si>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</si>
  <si>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</si>
  <si>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</si>
  <si>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</si>
  <si>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</si>
  <si>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</si>
  <si>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福岡県嘉麻市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</si>
  <si>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</si>
  <si>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</si>
  <si>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</si>
  <si>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</si>
  <si>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</si>
  <si>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</si>
  <si>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</si>
  <si>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</si>
  <si>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</si>
  <si>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</si>
  <si>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</si>
  <si>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</si>
  <si>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</si>
  <si>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</si>
  <si>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</si>
  <si>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</si>
  <si>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</si>
  <si>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</si>
  <si>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</si>
  <si>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</si>
  <si>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</si>
  <si>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</si>
  <si>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</si>
  <si>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</si>
  <si>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</si>
  <si>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</si>
  <si>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</si>
  <si>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</si>
  <si>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</si>
  <si>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</si>
  <si>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</si>
  <si>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</si>
  <si>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</si>
  <si>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</si>
  <si>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</si>
  <si>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</si>
  <si>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</si>
  <si>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</si>
  <si>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</si>
  <si>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</si>
  <si>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</si>
  <si>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</si>
  <si>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</si>
  <si>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</si>
  <si>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</si>
  <si>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</si>
  <si>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</si>
  <si>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</si>
  <si>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</si>
  <si>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</si>
  <si>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</si>
  <si>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</si>
  <si>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</si>
  <si>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</si>
  <si>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</si>
  <si>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</si>
  <si>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</si>
  <si>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</si>
  <si>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</si>
  <si>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</si>
  <si>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</si>
  <si>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</si>
  <si>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</si>
  <si>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</si>
  <si>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</si>
  <si>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</si>
  <si>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</si>
  <si>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</si>
  <si>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</si>
  <si>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</si>
  <si>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</si>
  <si>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</si>
  <si>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</si>
  <si>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</si>
  <si>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</si>
  <si>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</si>
  <si>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</si>
  <si>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</si>
  <si>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</si>
  <si>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</si>
  <si>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</si>
  <si>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</si>
  <si>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</si>
  <si>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</si>
  <si>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</si>
  <si>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</si>
  <si>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</si>
  <si>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</si>
  <si>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</si>
  <si>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</si>
  <si>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</si>
  <si>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</si>
  <si>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</si>
  <si>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</si>
  <si>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</si>
  <si>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</si>
  <si>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</si>
  <si>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</si>
  <si>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</si>
  <si>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</si>
  <si>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</si>
  <si>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</si>
  <si>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</si>
  <si>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</si>
  <si>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</si>
  <si>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</si>
  <si>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</si>
  <si>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</si>
  <si>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</si>
  <si>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</si>
  <si>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</si>
  <si>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</si>
  <si>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</si>
  <si>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</si>
  <si>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</si>
  <si>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</si>
  <si>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</si>
  <si>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</si>
  <si>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</si>
  <si>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</si>
  <si>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</si>
  <si>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</si>
  <si>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</si>
  <si>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</si>
  <si>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</si>
  <si>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</si>
  <si>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</si>
  <si>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</si>
  <si>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</si>
  <si>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</si>
  <si>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</si>
  <si>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</si>
  <si>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</si>
  <si>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</si>
  <si>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</si>
  <si>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</si>
  <si>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</si>
  <si>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</si>
  <si>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</si>
  <si>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</si>
  <si>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</si>
  <si>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</si>
  <si>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</si>
  <si>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</si>
  <si>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</si>
  <si>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</si>
  <si>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</si>
  <si>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</si>
  <si>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</si>
  <si>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</si>
  <si>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福岡県嘉麻市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</si>
  <si>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</si>
  <si>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</si>
  <si>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</si>
  <si>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</si>
  <si>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</si>
  <si>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</si>
  <si>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</si>
  <si>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</si>
  <si>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</si>
  <si>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</si>
  <si>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</si>
  <si>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</si>
  <si>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</si>
  <si>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</si>
  <si>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</si>
  <si>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</si>
  <si>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</si>
  <si>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</si>
  <si>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</si>
  <si>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</si>
  <si>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</si>
  <si>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</si>
  <si>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</si>
  <si>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</si>
  <si>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</si>
  <si>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</si>
  <si>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</si>
  <si>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</si>
  <si>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</si>
  <si>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</si>
  <si>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</si>
  <si>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</si>
  <si>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</si>
  <si>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</si>
  <si>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</si>
  <si>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</si>
  <si>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</si>
  <si>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</si>
  <si>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</si>
  <si>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</si>
  <si>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</si>
  <si>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</si>
  <si>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</si>
  <si>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</si>
  <si>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</si>
  <si>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</si>
  <si>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</si>
  <si>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</si>
  <si>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</si>
  <si>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</si>
  <si>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</si>
  <si>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</si>
  <si>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</si>
  <si>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</si>
  <si>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</si>
  <si>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</si>
  <si>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</si>
  <si>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</si>
  <si>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</si>
  <si>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</si>
  <si>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</si>
  <si>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</si>
  <si>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</si>
  <si>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</si>
  <si>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</si>
  <si>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</si>
  <si>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</si>
  <si>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</si>
  <si>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</si>
  <si>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</si>
  <si>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</si>
  <si>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</si>
  <si>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</si>
  <si>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</si>
  <si>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</si>
  <si>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</si>
  <si>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</si>
  <si>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</si>
  <si>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</si>
  <si>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</si>
  <si>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</si>
  <si>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</si>
  <si>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</si>
  <si>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</si>
  <si>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</si>
  <si>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</si>
  <si>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</si>
  <si>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</si>
  <si>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</si>
  <si>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</si>
  <si>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</si>
  <si>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</si>
  <si>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</si>
  <si>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</si>
  <si>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</si>
  <si>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</si>
  <si>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</si>
  <si>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</si>
  <si>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</si>
  <si>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</si>
  <si>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</si>
  <si>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</si>
  <si>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</si>
  <si>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</si>
  <si>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</si>
  <si>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</si>
  <si>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</si>
  <si>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</si>
  <si>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</si>
  <si>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</si>
  <si>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</si>
  <si>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</si>
  <si>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</si>
  <si>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</si>
  <si>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</si>
  <si>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</si>
  <si>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</si>
  <si>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</si>
  <si>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</si>
  <si>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</si>
  <si>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</si>
  <si>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</si>
  <si>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</si>
  <si>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</si>
  <si>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</si>
  <si>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</si>
  <si>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</si>
  <si>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</si>
  <si>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</si>
  <si>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</si>
  <si>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</si>
  <si>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</si>
  <si>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</si>
  <si>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</si>
  <si>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</si>
  <si>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</si>
  <si>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</si>
  <si>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</si>
  <si>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</si>
  <si>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</si>
  <si>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</si>
  <si>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</si>
  <si>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</si>
  <si>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</si>
  <si>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</si>
  <si>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</si>
  <si>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</si>
  <si>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</si>
  <si>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</si>
  <si>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</si>
  <si>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</si>
  <si>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</si>
  <si>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</si>
  <si>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</si>
  <si>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</si>
  <si>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</si>
  <si>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</si>
  <si>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</si>
  <si>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</si>
  <si>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</si>
  <si>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</si>
  <si>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</si>
  <si>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</si>
  <si>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</si>
  <si>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</si>
  <si>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</si>
  <si>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</si>
  <si>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</si>
  <si>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</si>
  <si>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</si>
  <si>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</si>
  <si>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</si>
  <si>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</si>
  <si>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</si>
  <si>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</si>
  <si>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</si>
  <si>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 2.55</t>
  </si>
  <si>
    <t>▲ 2.40</t>
  </si>
  <si>
    <t>国民健康保険事業特別会計</t>
  </si>
  <si>
    <t>▲ 2.74</t>
  </si>
  <si>
    <t>▲ 2.35</t>
  </si>
  <si>
    <t>▲ 1.90</t>
  </si>
  <si>
    <t>▲ 2.15</t>
  </si>
  <si>
    <t>▲ 2.33</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</si>
  <si>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</si>
  <si>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</si>
  <si>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</si>
  <si>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</si>
  <si>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</si>
  <si>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</si>
  <si>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</si>
  <si>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</si>
  <si>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R02</t>
    <phoneticPr fontId="5"/>
  </si>
  <si>
    <t>R03</t>
    <phoneticPr fontId="5"/>
  </si>
  <si>
    <t>R04</t>
    <phoneticPr fontId="5"/>
  </si>
  <si>
    <t>R05</t>
    <phoneticPr fontId="5"/>
  </si>
  <si>
    <t>R06</t>
    <phoneticPr fontId="5"/>
  </si>
  <si>
    <t>-</t>
    <phoneticPr fontId="2"/>
  </si>
  <si>
    <t>うすい</t>
    <phoneticPr fontId="2"/>
  </si>
  <si>
    <t>嘉麻市文化スポーツ振興公社</t>
    <rPh sb="0" eb="3">
      <t>カマシ</t>
    </rPh>
    <rPh sb="3" eb="5">
      <t>ブンカ</t>
    </rPh>
    <rPh sb="9" eb="13">
      <t>シンコウコウシャ</t>
    </rPh>
    <phoneticPr fontId="2"/>
  </si>
  <si>
    <t>嘉麻スタイル</t>
    <rPh sb="0" eb="2">
      <t>カマ</t>
    </rPh>
    <phoneticPr fontId="2"/>
  </si>
  <si>
    <t>福岡県市町村職員退職手当組合（一般会計）</t>
    <rPh sb="0" eb="3">
      <t>フクオカケン</t>
    </rPh>
    <rPh sb="3" eb="8">
      <t>シチョウソンショクイン</t>
    </rPh>
    <rPh sb="8" eb="12">
      <t>タイショクテアテ</t>
    </rPh>
    <rPh sb="12" eb="14">
      <t>クミアイ</t>
    </rPh>
    <rPh sb="15" eb="19">
      <t>イッパンカイケイ</t>
    </rPh>
    <phoneticPr fontId="10"/>
  </si>
  <si>
    <t>福岡県市町村職員退職手当組合（基金特別会計）</t>
    <rPh sb="0" eb="3">
      <t>フクオカケン</t>
    </rPh>
    <rPh sb="3" eb="8">
      <t>シチョウソンショクイン</t>
    </rPh>
    <rPh sb="8" eb="12">
      <t>タイショクテアテ</t>
    </rPh>
    <rPh sb="12" eb="14">
      <t>クミアイ</t>
    </rPh>
    <rPh sb="15" eb="17">
      <t>キキン</t>
    </rPh>
    <rPh sb="17" eb="19">
      <t>トクベツ</t>
    </rPh>
    <rPh sb="19" eb="21">
      <t>カイケイ</t>
    </rPh>
    <phoneticPr fontId="10"/>
  </si>
  <si>
    <t>飯塚地区消防組合（一般会計）</t>
    <rPh sb="0" eb="4">
      <t>イイヅカチク</t>
    </rPh>
    <rPh sb="4" eb="8">
      <t>ショウボウクミアイ</t>
    </rPh>
    <rPh sb="9" eb="13">
      <t>イッパンカイケイ</t>
    </rPh>
    <phoneticPr fontId="10"/>
  </si>
  <si>
    <t>福岡県自治振興組合（一般会計）</t>
    <rPh sb="0" eb="3">
      <t>フクオカケン</t>
    </rPh>
    <rPh sb="3" eb="7">
      <t>ジチシンコウ</t>
    </rPh>
    <rPh sb="7" eb="9">
      <t>クミアイ</t>
    </rPh>
    <rPh sb="10" eb="14">
      <t>イッパンカイケイ</t>
    </rPh>
    <phoneticPr fontId="10"/>
  </si>
  <si>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10"/>
  </si>
  <si>
    <t>福岡県後期高齢者医療広域連合（一般会計）</t>
    <rPh sb="0" eb="3">
      <t>フクオカケン</t>
    </rPh>
    <rPh sb="3" eb="8">
      <t>コウキコウレイシャ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</si>
  <si>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10"/>
  </si>
  <si>
    <t>ふくおか県央環境広域施設組合（一般会計）</t>
    <rPh sb="4" eb="6">
      <t>ケンオウ</t>
    </rPh>
    <rPh sb="6" eb="8">
      <t>カンキョウ</t>
    </rPh>
    <rPh sb="8" eb="10">
      <t>コウイキ</t>
    </rPh>
    <rPh sb="10" eb="14">
      <t>シセツクミアイ</t>
    </rPh>
    <rPh sb="15" eb="19">
      <t>イッパンカイケイ</t>
    </rPh>
    <phoneticPr fontId="10"/>
  </si>
  <si>
    <t>かんがい施設維持管理基金</t>
    <rPh sb="4" eb="6">
      <t>シセツ</t>
    </rPh>
    <rPh sb="6" eb="8">
      <t>イジ</t>
    </rPh>
    <rPh sb="8" eb="10">
      <t>カンリ</t>
    </rPh>
    <rPh sb="10" eb="12">
      <t>キキン</t>
    </rPh>
    <phoneticPr fontId="5"/>
  </si>
  <si>
    <t>地域振興基金</t>
    <rPh sb="0" eb="2">
      <t>チイキ</t>
    </rPh>
    <rPh sb="2" eb="4">
      <t>シンコウ</t>
    </rPh>
    <rPh sb="4" eb="6">
      <t>キキン</t>
    </rPh>
    <phoneticPr fontId="2"/>
  </si>
  <si>
    <t>住宅新築資金等貸付事業基金</t>
    <rPh sb="0" eb="2">
      <t>ジュウタク</t>
    </rPh>
    <rPh sb="2" eb="4">
      <t>シンチク</t>
    </rPh>
    <rPh sb="4" eb="6">
      <t>シキン</t>
    </rPh>
    <rPh sb="6" eb="7">
      <t>トウ</t>
    </rPh>
    <rPh sb="7" eb="9">
      <t>カシツケ</t>
    </rPh>
    <rPh sb="9" eb="11">
      <t>ジギョウ</t>
    </rPh>
    <rPh sb="11" eb="13">
      <t>キキン</t>
    </rPh>
    <phoneticPr fontId="2"/>
  </si>
  <si>
    <t>嘉穂総合運動公園整備基金</t>
    <rPh sb="0" eb="2">
      <t>カホ</t>
    </rPh>
    <rPh sb="2" eb="4">
      <t>ソウゴウ</t>
    </rPh>
    <rPh sb="4" eb="6">
      <t>ウンドウ</t>
    </rPh>
    <rPh sb="6" eb="8">
      <t>コウエン</t>
    </rPh>
    <rPh sb="8" eb="10">
      <t>セイビ</t>
    </rPh>
    <rPh sb="10" eb="12">
      <t>キキン</t>
    </rPh>
    <phoneticPr fontId="2"/>
  </si>
  <si>
    <t>学校建設基金</t>
    <rPh sb="0" eb="2">
      <t>ガッコウ</t>
    </rPh>
    <rPh sb="2" eb="4">
      <t>ケンセツ</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</si>
</sst>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F8B8-454B-BF1E-1A0E376E45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75362</c:v>
                </c:pt>
                <c:pt idx="1">
                  <c:v>36701</c:v>
                </c:pt>
                <c:pt idx="2">
                  <c:v>304252</c:v>
                </c:pt>
                <c:pt idx="3">
                  <c:v>84986</c:v>
                </c:pt>
                <c:pt idx="4">
                  <c:v>108898</c:v>
                </c:pt>
              </c:numCache>
            </c:numRef>
          </c:val>
          <c:smooth val="0"/>
          <c:extLst>
            <c:ext xmlns:c16="http://schemas.microsoft.com/office/drawing/2014/chart" uri="{C3380CC4-5D6E-409C-BE32-E72D297353CC}">
              <c16:uniqueId val="{00000001-F8B8-454B-BF1E-1A0E376E45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4.57</c:v>
                </c:pt>
                <c:pt idx="1">
                  <c:v>4.55</c:v>
                </c:pt>
                <c:pt idx="2">
                  <c:v>6.25</c:v>
                </c:pt>
                <c:pt idx="3">
                  <c:v>3.66</c:v>
                </c:pt>
                <c:pt idx="4">
                  <c:v>1.0900000000000001</c:v>
                </c:pt>
              </c:numCache>
            </c:numRef>
          </c:val>
          <c:extLst>
            <c:ext xmlns:c16="http://schemas.microsoft.com/office/drawing/2014/chart" uri="{C3380CC4-5D6E-409C-BE32-E72D297353CC}">
              <c16:uniqueId val="{00000000-88CC-4C90-8EE9-518BBE8247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25.26</c:v>
                </c:pt>
                <c:pt idx="1">
                  <c:v>24.53</c:v>
                </c:pt>
                <c:pt idx="2">
                  <c:v>25.44</c:v>
                </c:pt>
                <c:pt idx="3">
                  <c:v>25.54</c:v>
                </c:pt>
                <c:pt idx="4">
                  <c:v>24.85</c:v>
                </c:pt>
              </c:numCache>
            </c:numRef>
          </c:val>
          <c:extLst>
            <c:ext xmlns:c16="http://schemas.microsoft.com/office/drawing/2014/chart" uri="{C3380CC4-5D6E-409C-BE32-E72D297353CC}">
              <c16:uniqueId val="{00000001-88CC-4C90-8EE9-518BBE8247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c:v>
                </c:pt>
                <c:pt idx="1">
                  <c:v>0.16</c:v>
                </c:pt>
                <c:pt idx="2">
                  <c:v>1.59</c:v>
                </c:pt>
                <c:pt idx="3">
                  <c:v>-2.5499999999999998</c:v>
                </c:pt>
                <c:pt idx="4">
                  <c:v>-2.4</c:v>
                </c:pt>
              </c:numCache>
            </c:numRef>
          </c:val>
          <c:smooth val="0"/>
          <c:extLst>
            <c:ext xmlns:c16="http://schemas.microsoft.com/office/drawing/2014/chart" uri="{C3380CC4-5D6E-409C-BE32-E72D297353CC}">
              <c16:uniqueId val="{00000002-88CC-4C90-8EE9-518BBE8247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3CB-479E-A704-4B0D70D3D5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CB-479E-A704-4B0D70D3D59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CB-479E-A704-4B0D70D3D596}"/>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3CB-479E-A704-4B0D70D3D596}"/>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0.03</c:v>
                </c:pt>
                <c:pt idx="4">
                  <c:v>#N/A</c:v>
                </c:pt>
                <c:pt idx="5">
                  <c:v>0.03</c:v>
                </c:pt>
                <c:pt idx="6">
                  <c:v>#N/A</c:v>
                </c:pt>
                <c:pt idx="7">
                  <c:v>0.01</c:v>
                </c:pt>
                <c:pt idx="8">
                  <c:v>#N/A</c:v>
                </c:pt>
                <c:pt idx="9">
                  <c:v>0.01</c:v>
                </c:pt>
              </c:numCache>
            </c:numRef>
          </c:val>
          <c:extLst>
            <c:ext xmlns:c16="http://schemas.microsoft.com/office/drawing/2014/chart" uri="{C3380CC4-5D6E-409C-BE32-E72D297353CC}">
              <c16:uniqueId val="{00000004-E3CB-479E-A704-4B0D70D3D59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0.08</c:v>
                </c:pt>
                <c:pt idx="6">
                  <c:v>#N/A</c:v>
                </c:pt>
                <c:pt idx="7">
                  <c:v>0.08</c:v>
                </c:pt>
                <c:pt idx="8">
                  <c:v>#N/A</c:v>
                </c:pt>
                <c:pt idx="9">
                  <c:v>0.11</c:v>
                </c:pt>
              </c:numCache>
            </c:numRef>
          </c:val>
          <c:extLst>
            <c:ext xmlns:c16="http://schemas.microsoft.com/office/drawing/2014/chart" uri="{C3380CC4-5D6E-409C-BE32-E72D297353CC}">
              <c16:uniqueId val="{00000005-E3CB-479E-A704-4B0D70D3D596}"/>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1.25</c:v>
                </c:pt>
                <c:pt idx="4">
                  <c:v>#N/A</c:v>
                </c:pt>
                <c:pt idx="5">
                  <c:v>2.37</c:v>
                </c:pt>
                <c:pt idx="6">
                  <c:v>#N/A</c:v>
                </c:pt>
                <c:pt idx="7">
                  <c:v>0.4</c:v>
                </c:pt>
                <c:pt idx="8">
                  <c:v>#N/A</c:v>
                </c:pt>
                <c:pt idx="9">
                  <c:v>0.63</c:v>
                </c:pt>
              </c:numCache>
            </c:numRef>
          </c:val>
          <c:extLst>
            <c:ext xmlns:c16="http://schemas.microsoft.com/office/drawing/2014/chart" uri="{C3380CC4-5D6E-409C-BE32-E72D297353CC}">
              <c16:uniqueId val="{00000006-E3CB-479E-A704-4B0D70D3D59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4.55</c:v>
                </c:pt>
                <c:pt idx="2">
                  <c:v>#N/A</c:v>
                </c:pt>
                <c:pt idx="3">
                  <c:v>4.51</c:v>
                </c:pt>
                <c:pt idx="4">
                  <c:v>#N/A</c:v>
                </c:pt>
                <c:pt idx="5">
                  <c:v>6.21</c:v>
                </c:pt>
                <c:pt idx="6">
                  <c:v>#N/A</c:v>
                </c:pt>
                <c:pt idx="7">
                  <c:v>3.63</c:v>
                </c:pt>
                <c:pt idx="8">
                  <c:v>#N/A</c:v>
                </c:pt>
                <c:pt idx="9">
                  <c:v>1.08</c:v>
                </c:pt>
              </c:numCache>
            </c:numRef>
          </c:val>
          <c:extLst>
            <c:ext xmlns:c16="http://schemas.microsoft.com/office/drawing/2014/chart" uri="{C3380CC4-5D6E-409C-BE32-E72D297353CC}">
              <c16:uniqueId val="{00000007-E3CB-479E-A704-4B0D70D3D5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10.86</c:v>
                </c:pt>
                <c:pt idx="2">
                  <c:v>#N/A</c:v>
                </c:pt>
                <c:pt idx="3">
                  <c:v>9.25</c:v>
                </c:pt>
                <c:pt idx="4">
                  <c:v>#N/A</c:v>
                </c:pt>
                <c:pt idx="5">
                  <c:v>8.15</c:v>
                </c:pt>
                <c:pt idx="6">
                  <c:v>#N/A</c:v>
                </c:pt>
                <c:pt idx="7">
                  <c:v>7.03</c:v>
                </c:pt>
                <c:pt idx="8">
                  <c:v>#N/A</c:v>
                </c:pt>
                <c:pt idx="9">
                  <c:v>4.74</c:v>
                </c:pt>
              </c:numCache>
            </c:numRef>
          </c:val>
          <c:extLst>
            <c:ext xmlns:c16="http://schemas.microsoft.com/office/drawing/2014/chart" uri="{C3380CC4-5D6E-409C-BE32-E72D297353CC}">
              <c16:uniqueId val="{00000008-E3CB-479E-A704-4B0D70D3D596}"/>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2.74</c:v>
                </c:pt>
                <c:pt idx="1">
                  <c:v>#N/A</c:v>
                </c:pt>
                <c:pt idx="2">
                  <c:v>2.35</c:v>
                </c:pt>
                <c:pt idx="3">
                  <c:v>#N/A</c:v>
                </c:pt>
                <c:pt idx="4">
                  <c:v>1.9</c:v>
                </c:pt>
                <c:pt idx="5">
                  <c:v>#N/A</c:v>
                </c:pt>
                <c:pt idx="6">
                  <c:v>2.15</c:v>
                </c:pt>
                <c:pt idx="7">
                  <c:v>#N/A</c:v>
                </c:pt>
                <c:pt idx="8">
                  <c:v>2.33</c:v>
                </c:pt>
                <c:pt idx="9">
                  <c:v>#N/A</c:v>
                </c:pt>
              </c:numCache>
            </c:numRef>
          </c:val>
          <c:extLst>
            <c:ext xmlns:c16="http://schemas.microsoft.com/office/drawing/2014/chart" uri="{C3380CC4-5D6E-409C-BE32-E72D297353CC}">
              <c16:uniqueId val="{00000009-E3CB-479E-A704-4B0D70D3D5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2011</c:v>
                </c:pt>
                <c:pt idx="5">
                  <c:v>2192</c:v>
                </c:pt>
                <c:pt idx="8">
                  <c:v>2166</c:v>
                </c:pt>
                <c:pt idx="11">
                  <c:v>2108</c:v>
                </c:pt>
                <c:pt idx="14">
                  <c:v>2186</c:v>
                </c:pt>
              </c:numCache>
            </c:numRef>
          </c:val>
          <c:extLst>
            <c:ext xmlns:c16="http://schemas.microsoft.com/office/drawing/2014/chart" uri="{C3380CC4-5D6E-409C-BE32-E72D297353CC}">
              <c16:uniqueId val="{00000000-0F35-4AD8-9A77-3CD9F11F97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0F35-4AD8-9A77-3CD9F11F97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27</c:v>
                </c:pt>
                <c:pt idx="3">
                  <c:v>0</c:v>
                </c:pt>
                <c:pt idx="6">
                  <c:v>0</c:v>
                </c:pt>
                <c:pt idx="9">
                  <c:v>0</c:v>
                </c:pt>
                <c:pt idx="12">
                  <c:v>0</c:v>
                </c:pt>
              </c:numCache>
            </c:numRef>
          </c:val>
          <c:extLst>
            <c:ext xmlns:c16="http://schemas.microsoft.com/office/drawing/2014/chart" uri="{C3380CC4-5D6E-409C-BE32-E72D297353CC}">
              <c16:uniqueId val="{00000002-0F35-4AD8-9A77-3CD9F11F97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43</c:v>
                </c:pt>
                <c:pt idx="6">
                  <c:v>53</c:v>
                </c:pt>
                <c:pt idx="9">
                  <c:v>55</c:v>
                </c:pt>
                <c:pt idx="12">
                  <c:v>45</c:v>
                </c:pt>
              </c:numCache>
            </c:numRef>
          </c:val>
          <c:extLst>
            <c:ext xmlns:c16="http://schemas.microsoft.com/office/drawing/2014/chart" uri="{C3380CC4-5D6E-409C-BE32-E72D297353CC}">
              <c16:uniqueId val="{00000003-0F35-4AD8-9A77-3CD9F11F97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c:v>
                </c:pt>
                <c:pt idx="3">
                  <c:v>44</c:v>
                </c:pt>
                <c:pt idx="6">
                  <c:v>47</c:v>
                </c:pt>
                <c:pt idx="9">
                  <c:v>48</c:v>
                </c:pt>
                <c:pt idx="12">
                  <c:v>49</c:v>
                </c:pt>
              </c:numCache>
            </c:numRef>
          </c:val>
          <c:extLst>
            <c:ext xmlns:c16="http://schemas.microsoft.com/office/drawing/2014/chart" uri="{C3380CC4-5D6E-409C-BE32-E72D297353CC}">
              <c16:uniqueId val="{00000004-0F35-4AD8-9A77-3CD9F11F97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35-4AD8-9A77-3CD9F11F97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35-4AD8-9A77-3CD9F11F97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2469</c:v>
                </c:pt>
                <c:pt idx="3">
                  <c:v>2849</c:v>
                </c:pt>
                <c:pt idx="6">
                  <c:v>2839</c:v>
                </c:pt>
                <c:pt idx="9">
                  <c:v>2767</c:v>
                </c:pt>
                <c:pt idx="12">
                  <c:v>2942</c:v>
                </c:pt>
              </c:numCache>
            </c:numRef>
          </c:val>
          <c:extLst>
            <c:ext xmlns:c16="http://schemas.microsoft.com/office/drawing/2014/chart" uri="{C3380CC4-5D6E-409C-BE32-E72D297353CC}">
              <c16:uniqueId val="{00000007-0F35-4AD8-9A77-3CD9F11F97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545</c:v>
                </c:pt>
                <c:pt idx="2">
                  <c:v>#N/A</c:v>
                </c:pt>
                <c:pt idx="3">
                  <c:v>#N/A</c:v>
                </c:pt>
                <c:pt idx="4">
                  <c:v>744</c:v>
                </c:pt>
                <c:pt idx="5">
                  <c:v>#N/A</c:v>
                </c:pt>
                <c:pt idx="6">
                  <c:v>#N/A</c:v>
                </c:pt>
                <c:pt idx="7">
                  <c:v>773</c:v>
                </c:pt>
                <c:pt idx="8">
                  <c:v>#N/A</c:v>
                </c:pt>
                <c:pt idx="9">
                  <c:v>#N/A</c:v>
                </c:pt>
                <c:pt idx="10">
                  <c:v>762</c:v>
                </c:pt>
                <c:pt idx="11">
                  <c:v>#N/A</c:v>
                </c:pt>
                <c:pt idx="12">
                  <c:v>#N/A</c:v>
                </c:pt>
                <c:pt idx="13">
                  <c:v>851</c:v>
                </c:pt>
                <c:pt idx="14">
                  <c:v>#N/A</c:v>
                </c:pt>
              </c:numCache>
            </c:numRef>
          </c:val>
          <c:smooth val="0"/>
          <c:extLst>
            <c:ext xmlns:c16="http://schemas.microsoft.com/office/drawing/2014/chart" uri="{C3380CC4-5D6E-409C-BE32-E72D297353CC}">
              <c16:uniqueId val="{00000008-0F35-4AD8-9A77-3CD9F11F97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19965</c:v>
                </c:pt>
                <c:pt idx="5">
                  <c:v>19044</c:v>
                </c:pt>
                <c:pt idx="8">
                  <c:v>21864</c:v>
                </c:pt>
                <c:pt idx="11">
                  <c:v>21657</c:v>
                </c:pt>
                <c:pt idx="14">
                  <c:v>21642</c:v>
                </c:pt>
              </c:numCache>
            </c:numRef>
          </c:val>
          <c:extLst>
            <c:ext xmlns:c16="http://schemas.microsoft.com/office/drawing/2014/chart" uri="{C3380CC4-5D6E-409C-BE32-E72D297353CC}">
              <c16:uniqueId val="{00000000-4DF8-4EF2-9585-DE4F9A802B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547</c:v>
                </c:pt>
                <c:pt idx="5">
                  <c:v>474</c:v>
                </c:pt>
                <c:pt idx="8">
                  <c:v>397</c:v>
                </c:pt>
                <c:pt idx="11">
                  <c:v>369</c:v>
                </c:pt>
                <c:pt idx="14">
                  <c:v>355</c:v>
                </c:pt>
              </c:numCache>
            </c:numRef>
          </c:val>
          <c:extLst>
            <c:ext xmlns:c16="http://schemas.microsoft.com/office/drawing/2014/chart" uri="{C3380CC4-5D6E-409C-BE32-E72D297353CC}">
              <c16:uniqueId val="{00000001-4DF8-4EF2-9585-DE4F9A802B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10398</c:v>
                </c:pt>
                <c:pt idx="5">
                  <c:v>10735</c:v>
                </c:pt>
                <c:pt idx="8">
                  <c:v>10335</c:v>
                </c:pt>
                <c:pt idx="11">
                  <c:v>9962</c:v>
                </c:pt>
                <c:pt idx="14">
                  <c:v>9591</c:v>
                </c:pt>
              </c:numCache>
            </c:numRef>
          </c:val>
          <c:extLst>
            <c:ext xmlns:c16="http://schemas.microsoft.com/office/drawing/2014/chart" uri="{C3380CC4-5D6E-409C-BE32-E72D297353CC}">
              <c16:uniqueId val="{00000002-4DF8-4EF2-9585-DE4F9A802B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F8-4EF2-9585-DE4F9A802B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F8-4EF2-9585-DE4F9A802B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F8-4EF2-9585-DE4F9A802B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4502</c:v>
                </c:pt>
                <c:pt idx="3">
                  <c:v>4441</c:v>
                </c:pt>
                <c:pt idx="6">
                  <c:v>4436</c:v>
                </c:pt>
                <c:pt idx="9">
                  <c:v>4467</c:v>
                </c:pt>
                <c:pt idx="12">
                  <c:v>4413</c:v>
                </c:pt>
              </c:numCache>
            </c:numRef>
          </c:val>
          <c:extLst>
            <c:ext xmlns:c16="http://schemas.microsoft.com/office/drawing/2014/chart" uri="{C3380CC4-5D6E-409C-BE32-E72D297353CC}">
              <c16:uniqueId val="{00000006-4DF8-4EF2-9585-DE4F9A802B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28</c:v>
                </c:pt>
                <c:pt idx="9">
                  <c:v>29</c:v>
                </c:pt>
                <c:pt idx="12">
                  <c:v>34</c:v>
                </c:pt>
              </c:numCache>
            </c:numRef>
          </c:val>
          <c:extLst>
            <c:ext xmlns:c16="http://schemas.microsoft.com/office/drawing/2014/chart" uri="{C3380CC4-5D6E-409C-BE32-E72D297353CC}">
              <c16:uniqueId val="{00000007-4DF8-4EF2-9585-DE4F9A802B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746</c:v>
                </c:pt>
                <c:pt idx="3">
                  <c:v>569</c:v>
                </c:pt>
                <c:pt idx="6">
                  <c:v>515</c:v>
                </c:pt>
                <c:pt idx="9">
                  <c:v>460</c:v>
                </c:pt>
                <c:pt idx="12">
                  <c:v>382</c:v>
                </c:pt>
              </c:numCache>
            </c:numRef>
          </c:val>
          <c:extLst>
            <c:ext xmlns:c16="http://schemas.microsoft.com/office/drawing/2014/chart" uri="{C3380CC4-5D6E-409C-BE32-E72D297353CC}">
              <c16:uniqueId val="{00000008-4DF8-4EF2-9585-DE4F9A802B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DF8-4EF2-9585-DE4F9A802B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25352</c:v>
                </c:pt>
                <c:pt idx="3">
                  <c:v>24220</c:v>
                </c:pt>
                <c:pt idx="6">
                  <c:v>28374</c:v>
                </c:pt>
                <c:pt idx="9">
                  <c:v>28251</c:v>
                </c:pt>
                <c:pt idx="12">
                  <c:v>28516</c:v>
                </c:pt>
              </c:numCache>
            </c:numRef>
          </c:val>
          <c:extLst>
            <c:ext xmlns:c16="http://schemas.microsoft.com/office/drawing/2014/chart" uri="{C3380CC4-5D6E-409C-BE32-E72D297353CC}">
              <c16:uniqueId val="{0000000A-4DF8-4EF2-9585-DE4F9A802B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757</c:v>
                </c:pt>
                <c:pt idx="8">
                  <c:v>#N/A</c:v>
                </c:pt>
                <c:pt idx="9">
                  <c:v>#N/A</c:v>
                </c:pt>
                <c:pt idx="10">
                  <c:v>1219</c:v>
                </c:pt>
                <c:pt idx="11">
                  <c:v>#N/A</c:v>
                </c:pt>
                <c:pt idx="12">
                  <c:v>#N/A</c:v>
                </c:pt>
                <c:pt idx="13">
                  <c:v>1757</c:v>
                </c:pt>
                <c:pt idx="14">
                  <c:v>#N/A</c:v>
                </c:pt>
              </c:numCache>
            </c:numRef>
          </c:val>
          <c:smooth val="0"/>
          <c:extLst>
            <c:ext xmlns:c16="http://schemas.microsoft.com/office/drawing/2014/chart" uri="{C3380CC4-5D6E-409C-BE32-E72D297353CC}">
              <c16:uniqueId val="{0000000B-4DF8-4EF2-9585-DE4F9A802B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3210</c:v>
                </c:pt>
                <c:pt idx="1">
                  <c:v>3217</c:v>
                </c:pt>
                <c:pt idx="2">
                  <c:v>3224</c:v>
                </c:pt>
              </c:numCache>
            </c:numRef>
          </c:val>
          <c:extLst>
            <c:ext xmlns:c16="http://schemas.microsoft.com/office/drawing/2014/chart" uri="{C3380CC4-5D6E-409C-BE32-E72D297353CC}">
              <c16:uniqueId val="{00000000-2287-4E26-AE42-71BA09972D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1791</c:v>
                </c:pt>
                <c:pt idx="1">
                  <c:v>1464</c:v>
                </c:pt>
                <c:pt idx="2">
                  <c:v>1128</c:v>
                </c:pt>
              </c:numCache>
            </c:numRef>
          </c:val>
          <c:extLst>
            <c:ext xmlns:c16="http://schemas.microsoft.com/office/drawing/2014/chart" uri="{C3380CC4-5D6E-409C-BE32-E72D297353CC}">
              <c16:uniqueId val="{00000001-2287-4E26-AE42-71BA09972D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7069</c:v>
                </c:pt>
                <c:pt idx="1">
                  <c:v>6797</c:v>
                </c:pt>
                <c:pt idx="2">
                  <c:v>6469</c:v>
                </c:pt>
              </c:numCache>
            </c:numRef>
          </c:val>
          <c:extLst>
            <c:ext xmlns:c16="http://schemas.microsoft.com/office/drawing/2014/chart" uri="{C3380CC4-5D6E-409C-BE32-E72D297353CC}">
              <c16:uniqueId val="{00000002-2287-4E26-AE42-71BA09972D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元利償還金等のうち、元利償還金が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％と大部分を占めており、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義務教育学校建設事業による元利償還金の増により、前年度から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算入公債費等については、主に旧合併特例事業債など交付税算入が高いものが残存しており、実質公債費比率を押し下げるものとなっている。今後も、老朽化した施設の更新事業が見込まれており、比率が悪化しないよう、引き続き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将来負担額のうち、一般会計等に係る地方債の現在高の割合が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％、次いで退職手当負担見込額が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％と、将来負担比率（分子）の大部分を占めている。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額については、義務教育学校整備事業や老朽化した公共施設の更新等により、前年度に比べ一般会計等に係る地方債の現在高が増加している。また、公債費に係る基準財政需要額算入見込額や充当可能基金等が将来負担額を下回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年度と同様に将来負担比率が算出された。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今後も、老朽化した施設の更新などにより新発債の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発行が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見込まれるが、起債の抑制と基金の効率的な運用を図り、これまで以上に健全な財政運営に努める。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百万円、かんがい施設維持管理基金に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百万円を積み立てた一方、地方債の償還に伴い減債基金を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・災害などの不測の事態への対応や、公共施設の老朽化対策などの財政需要に適切に対応していけるように、基金残高の一定額を確保していくこととしている。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・地域振興基金：協働によるまちづくりやコミュニティ活動に関する事業など、市民の連携の強化又は地域振興に要する経費に充当。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・かんがい施設維持管理基金：かんがい施設等の維持管理又は施設更新に要する経費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貸付事業の財源として、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・地域振興基金：基金運用による運用益等を積み立てるが、地域振興に係る事業の財源として取崩していくため、減少していく見込みである。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・基金運用等により運用益があるものの、支出見込もあるため基金の取崩しを行う予定である。大規模災害への備え等のため、残額が一定額以下とならないよう努める。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百万円を積み立てたが、地方債の償還に伴い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・今後も地方債の償還に応じて基金を取り崩す予定としており、中長期的には減少していく見込みである。令和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も地方債を財源とする施設整備事業を行う予定としており、将来の公債費の増加が懸念されることから、効率的な財政運営を行い、決算剰余金を積み立てるなどし、残額が一定以下とならないよう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34,143
33,746
135.11
29,706,633
29,405,283
141,994
12,974,909
28,516,029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人口の減少や全国平均を大きく上回る高齢化率（令和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県内都市の中で最も高い）に加え、市内に核となる産業がないことなどから、財政基盤が弱く、類似団体平均を大きく下回っている。今後も組織のスリム化や公共施設保有量の縮減を図り、行財政運営の効率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年度から経常収支比率が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105.8</a:t>
          </a:r>
          <a:r>
            <a:rPr kumimoji="1" lang="ja-JP" altLang="en-US" sz="1300">
              <a:latin typeface="ＭＳ Ｐゴシック" panose="020B0600070205080204" pitchFamily="50" charset="-128"/>
              <a:ea typeface="ＭＳ Ｐゴシック" panose="020B0600070205080204" pitchFamily="50" charset="-128"/>
            </a:rPr>
            <a:t>％となったが、県内市町村の中で最も高い数値となっている。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扶助費が他団体に比べ高いこともあり、類似団体平均を大きく上回っている。第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次行政改革に着手し、徹底した歳出の見直しや自主財源の確保に努め、財政構造の弾力化を図る。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508</xdr:rowOff>
    </xdr:from>
    <xdr:to>
      <xdr:col>23</xdr:col>
      <xdr:colOff>133350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31620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5695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65</xdr:row>
      <xdr:rowOff>12700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783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7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17035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6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現在、第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次職員定員適正化計画に基づき、職員数の削減など人件費の抑制を図っているところであるが、前年度と比較して増加しており、類似団体平均を上回っている。今後も民間委託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の推進</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により物件費については上昇が見込まれるが、組織のスリム化や公共施設の適正配置などを推進し、徹底したコスト削減に努めていく。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9979</xdr:rowOff>
    </xdr:from>
    <xdr:to>
      <xdr:col>23</xdr:col>
      <xdr:colOff>133350</xdr:colOff>
      <xdr:row>84</xdr:row>
      <xdr:rowOff>28335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11779"/>
          <a:ext cx="8382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4170</xdr:rowOff>
    </xdr:from>
    <xdr:to>
      <xdr:col>19</xdr:col>
      <xdr:colOff>133350</xdr:colOff>
      <xdr:row>84</xdr:row>
      <xdr:rowOff>9979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05970"/>
          <a:ext cx="889000" cy="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150910</xdr:rowOff>
    </xdr:from>
    <xdr:to>
      <xdr:col>15</xdr:col>
      <xdr:colOff>82550</xdr:colOff>
      <xdr:row>84</xdr:row>
      <xdr:rowOff>4170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81260"/>
          <a:ext cx="889000" cy="2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132924</xdr:rowOff>
    </xdr:from>
    <xdr:to>
      <xdr:col>11</xdr:col>
      <xdr:colOff>31750</xdr:colOff>
      <xdr:row>83</xdr:row>
      <xdr:rowOff>150910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63274"/>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148985</xdr:rowOff>
    </xdr:from>
    <xdr:to>
      <xdr:col>23</xdr:col>
      <xdr:colOff>184150</xdr:colOff>
      <xdr:row>84</xdr:row>
      <xdr:rowOff>79135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7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121062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5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130629</xdr:rowOff>
    </xdr:from>
    <xdr:to>
      <xdr:col>19</xdr:col>
      <xdr:colOff>184150</xdr:colOff>
      <xdr:row>84</xdr:row>
      <xdr:rowOff>60779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6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45556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47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124820</xdr:rowOff>
    </xdr:from>
    <xdr:to>
      <xdr:col>15</xdr:col>
      <xdr:colOff>133350</xdr:colOff>
      <xdr:row>84</xdr:row>
      <xdr:rowOff>54970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39747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4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100110</xdr:rowOff>
    </xdr:from>
    <xdr:to>
      <xdr:col>11</xdr:col>
      <xdr:colOff>82550</xdr:colOff>
      <xdr:row>84</xdr:row>
      <xdr:rowOff>30260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15037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82124</xdr:rowOff>
    </xdr:from>
    <xdr:to>
      <xdr:col>7</xdr:col>
      <xdr:colOff>31750</xdr:colOff>
      <xdr:row>84</xdr:row>
      <xdr:rowOff>12274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168501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9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国家公務員の水準を下回って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指数となっている。今後も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、給与の適正化と計画に沿った適正な定員管理に努める。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150586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947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83</xdr:row>
      <xdr:rowOff>150586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80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合併により肥大化した総職員数（平成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月現在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を、退職者の不補充や組織機構の再編などにより、年次的に削減しているが、類似団体平均を上回っている状況である。厳しい財政状況に鑑み、さらなる職員数の削減に取り組む必要がある。このため、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月の総職員数を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人とする削減目標を掲げ、適正な職員定員管理に努める。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127550</xdr:rowOff>
    </xdr:from>
    <xdr:to>
      <xdr:col>81</xdr:col>
      <xdr:colOff>44450</xdr:colOff>
      <xdr:row>60</xdr:row>
      <xdr:rowOff>131974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14550"/>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139616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18974"/>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125137</xdr:rowOff>
    </xdr:from>
    <xdr:to>
      <xdr:col>72</xdr:col>
      <xdr:colOff>203200</xdr:colOff>
      <xdr:row>60</xdr:row>
      <xdr:rowOff>139616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1213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117496</xdr:rowOff>
    </xdr:from>
    <xdr:to>
      <xdr:col>68</xdr:col>
      <xdr:colOff>152400</xdr:colOff>
      <xdr:row>60</xdr:row>
      <xdr:rowOff>125137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0449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76750</xdr:rowOff>
    </xdr:from>
    <xdr:to>
      <xdr:col>81</xdr:col>
      <xdr:colOff>95250</xdr:colOff>
      <xdr:row>61</xdr:row>
      <xdr:rowOff>6900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48827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3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167551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54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88816</xdr:rowOff>
    </xdr:from>
    <xdr:to>
      <xdr:col>73</xdr:col>
      <xdr:colOff>44450</xdr:colOff>
      <xdr:row>61</xdr:row>
      <xdr:rowOff>18966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6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74337</xdr:rowOff>
    </xdr:from>
    <xdr:to>
      <xdr:col>68</xdr:col>
      <xdr:colOff>203200</xdr:colOff>
      <xdr:row>61</xdr:row>
      <xdr:rowOff>4487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160714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66696</xdr:rowOff>
    </xdr:from>
    <xdr:to>
      <xdr:col>64</xdr:col>
      <xdr:colOff>152400</xdr:colOff>
      <xdr:row>60</xdr:row>
      <xdr:rowOff>168296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153073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類似団体平均は下回っているものの、市の所有する公共施設の大半が老朽化しており、その更新事業や義務教育学校の建設工事に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伴う過疎対策事業債の元金償還が開始されたことにより、前年度から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今後も緊急度や市民ニーズを的確に把握した事業選択を図り、起債に大きく頼ることのない財政運営に努める。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115509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390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160565</xdr:rowOff>
    </xdr:from>
    <xdr:to>
      <xdr:col>77</xdr:col>
      <xdr:colOff>44450</xdr:colOff>
      <xdr:row>40</xdr:row>
      <xdr:rowOff>81038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471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160565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51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68641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142015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109765</xdr:rowOff>
    </xdr:from>
    <xdr:to>
      <xdr:col>73</xdr:col>
      <xdr:colOff>44450</xdr:colOff>
      <xdr:row>40</xdr:row>
      <xdr:rowOff>39915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50092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120348</xdr:rowOff>
    </xdr:from>
    <xdr:to>
      <xdr:col>64</xdr:col>
      <xdr:colOff>152400</xdr:colOff>
      <xdr:row>39</xdr:row>
      <xdr:rowOff>50498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60675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年度まで充当可能財源等が将来負担額を上回ってきたため、将来負担比率は算出されていなかったが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年度から算出され、令和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となった。主な要因としては基金の取崩しにより、充当可能基金残高が前年度より減少したことや、地方債</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残高の増により算入公債費等が増加したことがあげられる。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今後も行財政</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改革を進め、</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将来世代</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への負担を少しでも軽減できるよう、財政の健全化に努める。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124531</xdr:rowOff>
    </xdr:from>
    <xdr:to>
      <xdr:col>81</xdr:col>
      <xdr:colOff>44450</xdr:colOff>
      <xdr:row>15</xdr:row>
      <xdr:rowOff>14746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24831"/>
          <a:ext cx="838200" cy="6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105004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3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65546</xdr:rowOff>
    </xdr:from>
    <xdr:to>
      <xdr:col>77</xdr:col>
      <xdr:colOff>44450</xdr:colOff>
      <xdr:row>14</xdr:row>
      <xdr:rowOff>124531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65846"/>
          <a:ext cx="889000" cy="5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135396</xdr:rowOff>
    </xdr:from>
    <xdr:to>
      <xdr:col>81</xdr:col>
      <xdr:colOff>95250</xdr:colOff>
      <xdr:row>15</xdr:row>
      <xdr:rowOff>65546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3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107473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0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73731</xdr:rowOff>
    </xdr:from>
    <xdr:to>
      <xdr:col>77</xdr:col>
      <xdr:colOff>95250</xdr:colOff>
      <xdr:row>15</xdr:row>
      <xdr:rowOff>3881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7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14058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42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14746</xdr:rowOff>
    </xdr:from>
    <xdr:to>
      <xdr:col>73</xdr:col>
      <xdr:colOff>44450</xdr:colOff>
      <xdr:row>14</xdr:row>
      <xdr:rowOff>116346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1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126523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8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34,143
33,746
135.11
29,706,633
29,405,283
141,994
12,974,909
28,516,029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次職員定員適正化計画に基づき、業務委託やアウトソーシングへの移行、新規採用の抑制等の効果により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、人件費の占める割合が前年度から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職員数の削減や給与水準の適正化等、人件費総額の抑制に努める。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8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8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％となり、ほぼ横ばいの状態である。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民間委託の推進により物件費は上昇することが見込まれるが、人件費を抑制するなど、全体としての経費節減に努める。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33274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938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17</xdr:row>
      <xdr:rowOff>33274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833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16</xdr:row>
      <xdr:rowOff>40132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5473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15</xdr:row>
      <xdr:rowOff>156718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547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68851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8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75709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18559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旧産炭地という特殊事情から、高齢化率（令和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）が非常に高く、どちらも県内都市の中で最も高い数値となっている。生活保護扶助費については、普通会計決算額の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％と扶助費の大部分を占めているため、生活保護受給者に対する就労支援により自立を進めるなど、今後さらなる扶助費の抑制に努める。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91622</xdr:rowOff>
    </xdr:from>
    <xdr:to>
      <xdr:col>24</xdr:col>
      <xdr:colOff>25400</xdr:colOff>
      <xdr:row>61</xdr:row>
      <xdr:rowOff>156935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5500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61</xdr:row>
      <xdr:rowOff>156935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3650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78015</xdr:rowOff>
    </xdr:from>
    <xdr:to>
      <xdr:col>15</xdr:col>
      <xdr:colOff>98425</xdr:colOff>
      <xdr:row>60</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143328</xdr:rowOff>
    </xdr:from>
    <xdr:to>
      <xdr:col>11</xdr:col>
      <xdr:colOff>9525</xdr:colOff>
      <xdr:row>60</xdr:row>
      <xdr:rowOff>154215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430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40822</xdr:rowOff>
    </xdr:from>
    <xdr:to>
      <xdr:col>24</xdr:col>
      <xdr:colOff>76200</xdr:colOff>
      <xdr:row>61</xdr:row>
      <xdr:rowOff>142422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120849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40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106135</xdr:rowOff>
    </xdr:from>
    <xdr:to>
      <xdr:col>20</xdr:col>
      <xdr:colOff>38100</xdr:colOff>
      <xdr:row>62</xdr:row>
      <xdr:rowOff>36285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5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21062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65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103415</xdr:rowOff>
    </xdr:from>
    <xdr:to>
      <xdr:col>6</xdr:col>
      <xdr:colOff>171450</xdr:colOff>
      <xdr:row>61</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高齢者人口の増加に伴い、介護保険事業特別会計に対する繰出金等が増加傾向に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よりも上回って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いる。現在、介護予防事業等の推進に取り組むことにより、サービス給付費の抑制に努めているところであるが、今後も特別会計の財政の健全化に取り組み、基準外の繰出金の抑制に努める。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96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152400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94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類似団体の平均は下回っているが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今後も補助金の交付が適当な事業であるかなどを十分に検討し、改善が必要なものについては見直しや廃止を行っていく。また、一部事務組合に対しても経常経費の適正な執行について、要請を行う。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140716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80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85852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849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公債費については、義務教育学校の建設や老朽化した公共施設の更新等、地方債を財源とした各種の事業を進めており、令和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年度も類似団体平均を大きく上回っている。合併特例事業債の活用期限が令和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年度末までになっていることから、今後は更に適正な事業選択を行い、計画的な地方債の発行と世代間の負担の平準化に努める。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143329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7722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56243</xdr:rowOff>
    </xdr:from>
    <xdr:to>
      <xdr:col>19</xdr:col>
      <xdr:colOff>187325</xdr:colOff>
      <xdr:row>80</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7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1814</xdr:rowOff>
    </xdr:from>
    <xdr:to>
      <xdr:col>15</xdr:col>
      <xdr:colOff>98425</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1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80</xdr:row>
      <xdr:rowOff>1814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001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92529</xdr:rowOff>
    </xdr:from>
    <xdr:to>
      <xdr:col>24</xdr:col>
      <xdr:colOff>76200</xdr:colOff>
      <xdr:row>81</xdr:row>
      <xdr:rowOff>22679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64606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5443</xdr:rowOff>
    </xdr:from>
    <xdr:to>
      <xdr:col>20</xdr:col>
      <xdr:colOff>38100</xdr:colOff>
      <xdr:row>80</xdr:row>
      <xdr:rowOff>107043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91820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80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38100</xdr:rowOff>
    </xdr:from>
    <xdr:to>
      <xdr:col>15</xdr:col>
      <xdr:colOff>149225</xdr:colOff>
      <xdr:row>80</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122464</xdr:rowOff>
    </xdr:from>
    <xdr:to>
      <xdr:col>11</xdr:col>
      <xdr:colOff>60325</xdr:colOff>
      <xdr:row>80</xdr:row>
      <xdr:rowOff>52614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37391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133858</xdr:rowOff>
    </xdr:from>
    <xdr:to>
      <xdr:col>82</xdr:col>
      <xdr:colOff>107950</xdr:colOff>
      <xdr:row>80</xdr:row>
      <xdr:rowOff>99568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67840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80</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503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79</xdr:row>
      <xdr:rowOff>5842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178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168148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178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83058</xdr:rowOff>
    </xdr:from>
    <xdr:to>
      <xdr:col>82</xdr:col>
      <xdr:colOff>158750</xdr:colOff>
      <xdr:row>80</xdr:row>
      <xdr:rowOff>13208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55135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48768</xdr:rowOff>
    </xdr:from>
    <xdr:to>
      <xdr:col>78</xdr:col>
      <xdr:colOff>120650</xdr:colOff>
      <xdr:row>80</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135145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51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79939</xdr:rowOff>
    </xdr:from>
    <xdr:to>
      <xdr:col>29</xdr:col>
      <xdr:colOff>127000</xdr:colOff>
      <xdr:row>17</xdr:row>
      <xdr:rowOff>93445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2214"/>
          <a:ext cx="647700" cy="13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93445</xdr:rowOff>
    </xdr:from>
    <xdr:to>
      <xdr:col>26</xdr:col>
      <xdr:colOff>50800</xdr:colOff>
      <xdr:row>17</xdr:row>
      <xdr:rowOff>100120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55720"/>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100120</xdr:rowOff>
    </xdr:from>
    <xdr:to>
      <xdr:col>22</xdr:col>
      <xdr:colOff>114300</xdr:colOff>
      <xdr:row>17</xdr:row>
      <xdr:rowOff>110034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62395"/>
          <a:ext cx="698500" cy="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110034</xdr:rowOff>
    </xdr:from>
    <xdr:to>
      <xdr:col>18</xdr:col>
      <xdr:colOff>177800</xdr:colOff>
      <xdr:row>17</xdr:row>
      <xdr:rowOff>142385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72309"/>
          <a:ext cx="698500" cy="32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29139</xdr:rowOff>
    </xdr:from>
    <xdr:to>
      <xdr:col>29</xdr:col>
      <xdr:colOff>177800</xdr:colOff>
      <xdr:row>17</xdr:row>
      <xdr:rowOff>130739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1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45666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42645</xdr:rowOff>
    </xdr:from>
    <xdr:to>
      <xdr:col>26</xdr:col>
      <xdr:colOff>101600</xdr:colOff>
      <xdr:row>17</xdr:row>
      <xdr:rowOff>144245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0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154422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7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49320</xdr:rowOff>
    </xdr:from>
    <xdr:to>
      <xdr:col>22</xdr:col>
      <xdr:colOff>165100</xdr:colOff>
      <xdr:row>17</xdr:row>
      <xdr:rowOff>150920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1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161097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8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59234</xdr:rowOff>
    </xdr:from>
    <xdr:to>
      <xdr:col>19</xdr:col>
      <xdr:colOff>38100</xdr:colOff>
      <xdr:row>17</xdr:row>
      <xdr:rowOff>160834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171011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9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91585</xdr:rowOff>
    </xdr:from>
    <xdr:to>
      <xdr:col>15</xdr:col>
      <xdr:colOff>101600</xdr:colOff>
      <xdr:row>18</xdr:row>
      <xdr:rowOff>21735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31912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129229</xdr:rowOff>
    </xdr:from>
    <xdr:to>
      <xdr:col>29</xdr:col>
      <xdr:colOff>127000</xdr:colOff>
      <xdr:row>37</xdr:row>
      <xdr:rowOff>16567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82479"/>
          <a:ext cx="647700" cy="5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114006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67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16567</xdr:rowOff>
    </xdr:from>
    <xdr:to>
      <xdr:col>26</xdr:col>
      <xdr:colOff>50800</xdr:colOff>
      <xdr:row>37</xdr:row>
      <xdr:rowOff>17138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1267"/>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17138</xdr:rowOff>
    </xdr:from>
    <xdr:to>
      <xdr:col>22</xdr:col>
      <xdr:colOff>114300</xdr:colOff>
      <xdr:row>37</xdr:row>
      <xdr:rowOff>40704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41838"/>
          <a:ext cx="698500" cy="2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40704</xdr:rowOff>
    </xdr:from>
    <xdr:to>
      <xdr:col>18</xdr:col>
      <xdr:colOff>177800</xdr:colOff>
      <xdr:row>37</xdr:row>
      <xdr:rowOff>150317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65404"/>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78429</xdr:rowOff>
    </xdr:from>
    <xdr:to>
      <xdr:col>29</xdr:col>
      <xdr:colOff>177800</xdr:colOff>
      <xdr:row>37</xdr:row>
      <xdr:rowOff>8579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3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266406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137217</xdr:rowOff>
    </xdr:from>
    <xdr:to>
      <xdr:col>26</xdr:col>
      <xdr:colOff>101600</xdr:colOff>
      <xdr:row>37</xdr:row>
      <xdr:rowOff>67367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0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52144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6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137788</xdr:rowOff>
    </xdr:from>
    <xdr:to>
      <xdr:col>22</xdr:col>
      <xdr:colOff>165100</xdr:colOff>
      <xdr:row>37</xdr:row>
      <xdr:rowOff>67938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91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52715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161354</xdr:rowOff>
    </xdr:from>
    <xdr:to>
      <xdr:col>19</xdr:col>
      <xdr:colOff>38100</xdr:colOff>
      <xdr:row>37</xdr:row>
      <xdr:rowOff>91504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1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76281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99517</xdr:rowOff>
    </xdr:from>
    <xdr:to>
      <xdr:col>15</xdr:col>
      <xdr:colOff>101600</xdr:colOff>
      <xdr:row>37</xdr:row>
      <xdr:rowOff>201117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2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185894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1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34,143
33,746
135.11
29,706,633
29,405,283
141,994
12,974,909
28,516,029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108054</xdr:rowOff>
    </xdr:from>
    <xdr:to>
      <xdr:col>24</xdr:col>
      <xdr:colOff>63500</xdr:colOff>
      <xdr:row>36</xdr:row>
      <xdr:rowOff>117911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0254"/>
          <a:ext cx="8382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117911</xdr:rowOff>
    </xdr:from>
    <xdr:to>
      <xdr:col>19</xdr:col>
      <xdr:colOff>177800</xdr:colOff>
      <xdr:row>36</xdr:row>
      <xdr:rowOff>126316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90111"/>
          <a:ext cx="889000" cy="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120391</xdr:rowOff>
    </xdr:from>
    <xdr:to>
      <xdr:col>15</xdr:col>
      <xdr:colOff>50800</xdr:colOff>
      <xdr:row>36</xdr:row>
      <xdr:rowOff>126316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292591"/>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120391</xdr:rowOff>
    </xdr:from>
    <xdr:to>
      <xdr:col>10</xdr:col>
      <xdr:colOff>114300</xdr:colOff>
      <xdr:row>36</xdr:row>
      <xdr:rowOff>132133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92591"/>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57254</xdr:rowOff>
    </xdr:from>
    <xdr:to>
      <xdr:col>24</xdr:col>
      <xdr:colOff>114300</xdr:colOff>
      <xdr:row>36</xdr:row>
      <xdr:rowOff>158854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80131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67111</xdr:rowOff>
    </xdr:from>
    <xdr:to>
      <xdr:col>20</xdr:col>
      <xdr:colOff>38100</xdr:colOff>
      <xdr:row>36</xdr:row>
      <xdr:rowOff>168711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13788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1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75516</xdr:rowOff>
    </xdr:from>
    <xdr:to>
      <xdr:col>15</xdr:col>
      <xdr:colOff>101600</xdr:colOff>
      <xdr:row>37</xdr:row>
      <xdr:rowOff>5666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22193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69591</xdr:rowOff>
    </xdr:from>
    <xdr:to>
      <xdr:col>10</xdr:col>
      <xdr:colOff>165100</xdr:colOff>
      <xdr:row>36</xdr:row>
      <xdr:rowOff>171191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81333</xdr:rowOff>
    </xdr:from>
    <xdr:to>
      <xdr:col>6</xdr:col>
      <xdr:colOff>38100</xdr:colOff>
      <xdr:row>37</xdr:row>
      <xdr:rowOff>11483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28010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164613</xdr:rowOff>
    </xdr:from>
    <xdr:to>
      <xdr:col>24</xdr:col>
      <xdr:colOff>63500</xdr:colOff>
      <xdr:row>56</xdr:row>
      <xdr:rowOff>9988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94363"/>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9988</xdr:rowOff>
    </xdr:from>
    <xdr:to>
      <xdr:col>19</xdr:col>
      <xdr:colOff>177800</xdr:colOff>
      <xdr:row>56</xdr:row>
      <xdr:rowOff>22606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11188"/>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22606</xdr:rowOff>
    </xdr:from>
    <xdr:to>
      <xdr:col>15</xdr:col>
      <xdr:colOff>50800</xdr:colOff>
      <xdr:row>56</xdr:row>
      <xdr:rowOff>56997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23806"/>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56997</xdr:rowOff>
    </xdr:from>
    <xdr:to>
      <xdr:col>10</xdr:col>
      <xdr:colOff>114300</xdr:colOff>
      <xdr:row>56</xdr:row>
      <xdr:rowOff>80625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58197"/>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113813</xdr:rowOff>
    </xdr:from>
    <xdr:to>
      <xdr:col>24</xdr:col>
      <xdr:colOff>114300</xdr:colOff>
      <xdr:row>56</xdr:row>
      <xdr:rowOff>43963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4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136690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9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130638</xdr:rowOff>
    </xdr:from>
    <xdr:to>
      <xdr:col>20</xdr:col>
      <xdr:colOff>38100</xdr:colOff>
      <xdr:row>56</xdr:row>
      <xdr:rowOff>60788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77315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3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143256</xdr:rowOff>
    </xdr:from>
    <xdr:to>
      <xdr:col>15</xdr:col>
      <xdr:colOff>101600</xdr:colOff>
      <xdr:row>56</xdr:row>
      <xdr:rowOff>73406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89933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4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6197</xdr:rowOff>
    </xdr:from>
    <xdr:to>
      <xdr:col>10</xdr:col>
      <xdr:colOff>165100</xdr:colOff>
      <xdr:row>56</xdr:row>
      <xdr:rowOff>107797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124324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29825</xdr:rowOff>
    </xdr:from>
    <xdr:to>
      <xdr:col>6</xdr:col>
      <xdr:colOff>38100</xdr:colOff>
      <xdr:row>56</xdr:row>
      <xdr:rowOff>131425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147952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110020</xdr:rowOff>
    </xdr:from>
    <xdr:to>
      <xdr:col>24</xdr:col>
      <xdr:colOff>63500</xdr:colOff>
      <xdr:row>78</xdr:row>
      <xdr:rowOff>126575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3120"/>
          <a:ext cx="8382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108344</xdr:rowOff>
    </xdr:from>
    <xdr:to>
      <xdr:col>19</xdr:col>
      <xdr:colOff>177800</xdr:colOff>
      <xdr:row>78</xdr:row>
      <xdr:rowOff>126575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1444"/>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108344</xdr:rowOff>
    </xdr:from>
    <xdr:to>
      <xdr:col>15</xdr:col>
      <xdr:colOff>50800</xdr:colOff>
      <xdr:row>78</xdr:row>
      <xdr:rowOff>115812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8144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115812</xdr:rowOff>
    </xdr:from>
    <xdr:to>
      <xdr:col>10</xdr:col>
      <xdr:colOff>114300</xdr:colOff>
      <xdr:row>78</xdr:row>
      <xdr:rowOff>115945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8912"/>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59220</xdr:rowOff>
    </xdr:from>
    <xdr:to>
      <xdr:col>24</xdr:col>
      <xdr:colOff>114300</xdr:colOff>
      <xdr:row>78</xdr:row>
      <xdr:rowOff>160820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75775</xdr:rowOff>
    </xdr:from>
    <xdr:to>
      <xdr:col>20</xdr:col>
      <xdr:colOff>38100</xdr:colOff>
      <xdr:row>79</xdr:row>
      <xdr:rowOff>5925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168502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57544</xdr:rowOff>
    </xdr:from>
    <xdr:to>
      <xdr:col>15</xdr:col>
      <xdr:colOff>101600</xdr:colOff>
      <xdr:row>78</xdr:row>
      <xdr:rowOff>159144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150271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2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65012</xdr:rowOff>
    </xdr:from>
    <xdr:to>
      <xdr:col>10</xdr:col>
      <xdr:colOff>165100</xdr:colOff>
      <xdr:row>78</xdr:row>
      <xdr:rowOff>166612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157739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65145</xdr:rowOff>
    </xdr:from>
    <xdr:to>
      <xdr:col>6</xdr:col>
      <xdr:colOff>38100</xdr:colOff>
      <xdr:row>78</xdr:row>
      <xdr:rowOff>166745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157872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160601</xdr:rowOff>
    </xdr:from>
    <xdr:to>
      <xdr:col>24</xdr:col>
      <xdr:colOff>63500</xdr:colOff>
      <xdr:row>92</xdr:row>
      <xdr:rowOff>33832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62551"/>
          <a:ext cx="838200" cy="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33832</xdr:rowOff>
    </xdr:from>
    <xdr:to>
      <xdr:col>19</xdr:col>
      <xdr:colOff>177800</xdr:colOff>
      <xdr:row>92</xdr:row>
      <xdr:rowOff>148459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807232"/>
          <a:ext cx="8890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55190</xdr:rowOff>
    </xdr:from>
    <xdr:to>
      <xdr:col>15</xdr:col>
      <xdr:colOff>50800</xdr:colOff>
      <xdr:row>92</xdr:row>
      <xdr:rowOff>148459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828590"/>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55190</xdr:rowOff>
    </xdr:from>
    <xdr:to>
      <xdr:col>10</xdr:col>
      <xdr:colOff>114300</xdr:colOff>
      <xdr:row>93</xdr:row>
      <xdr:rowOff>131418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828590"/>
          <a:ext cx="889000" cy="24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109801</xdr:rowOff>
    </xdr:from>
    <xdr:to>
      <xdr:col>24</xdr:col>
      <xdr:colOff>114300</xdr:colOff>
      <xdr:row>92</xdr:row>
      <xdr:rowOff>39951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71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24728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2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154482</xdr:rowOff>
    </xdr:from>
    <xdr:to>
      <xdr:col>20</xdr:col>
      <xdr:colOff>38100</xdr:colOff>
      <xdr:row>92</xdr:row>
      <xdr:rowOff>84632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7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101159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53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97659</xdr:rowOff>
    </xdr:from>
    <xdr:to>
      <xdr:col>15</xdr:col>
      <xdr:colOff>101600</xdr:colOff>
      <xdr:row>93</xdr:row>
      <xdr:rowOff>27809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44336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6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4390</xdr:rowOff>
    </xdr:from>
    <xdr:to>
      <xdr:col>10</xdr:col>
      <xdr:colOff>165100</xdr:colOff>
      <xdr:row>92</xdr:row>
      <xdr:rowOff>105990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7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122517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5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80618</xdr:rowOff>
    </xdr:from>
    <xdr:to>
      <xdr:col>6</xdr:col>
      <xdr:colOff>38100</xdr:colOff>
      <xdr:row>94</xdr:row>
      <xdr:rowOff>10768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27295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62547</xdr:rowOff>
    </xdr:from>
    <xdr:to>
      <xdr:col>55</xdr:col>
      <xdr:colOff>0</xdr:colOff>
      <xdr:row>37</xdr:row>
      <xdr:rowOff>74835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6197"/>
          <a:ext cx="8382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56806</xdr:rowOff>
    </xdr:from>
    <xdr:to>
      <xdr:col>50</xdr:col>
      <xdr:colOff>114300</xdr:colOff>
      <xdr:row>37</xdr:row>
      <xdr:rowOff>62547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00456"/>
          <a:ext cx="8890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56806</xdr:rowOff>
    </xdr:from>
    <xdr:to>
      <xdr:col>45</xdr:col>
      <xdr:colOff>177800</xdr:colOff>
      <xdr:row>37</xdr:row>
      <xdr:rowOff>72336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0456"/>
          <a:ext cx="889000" cy="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74599</xdr:rowOff>
    </xdr:from>
    <xdr:to>
      <xdr:col>41</xdr:col>
      <xdr:colOff>50800</xdr:colOff>
      <xdr:row>37</xdr:row>
      <xdr:rowOff>72336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75349"/>
          <a:ext cx="889000" cy="34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24035</xdr:rowOff>
    </xdr:from>
    <xdr:to>
      <xdr:col>55</xdr:col>
      <xdr:colOff>50800</xdr:colOff>
      <xdr:row>37</xdr:row>
      <xdr:rowOff>125635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2462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11747</xdr:rowOff>
    </xdr:from>
    <xdr:to>
      <xdr:col>50</xdr:col>
      <xdr:colOff>165100</xdr:colOff>
      <xdr:row>37</xdr:row>
      <xdr:rowOff>113347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6006</xdr:rowOff>
    </xdr:from>
    <xdr:to>
      <xdr:col>46</xdr:col>
      <xdr:colOff>38100</xdr:colOff>
      <xdr:row>37</xdr:row>
      <xdr:rowOff>107606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21536</xdr:rowOff>
    </xdr:from>
    <xdr:to>
      <xdr:col>41</xdr:col>
      <xdr:colOff>101600</xdr:colOff>
      <xdr:row>37</xdr:row>
      <xdr:rowOff>123136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114263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5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23799</xdr:rowOff>
    </xdr:from>
    <xdr:to>
      <xdr:col>36</xdr:col>
      <xdr:colOff>165100</xdr:colOff>
      <xdr:row>35</xdr:row>
      <xdr:rowOff>125399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116526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1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156168</xdr:rowOff>
    </xdr:from>
    <xdr:to>
      <xdr:col>55</xdr:col>
      <xdr:colOff>0</xdr:colOff>
      <xdr:row>56</xdr:row>
      <xdr:rowOff>94044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585918"/>
          <a:ext cx="838200" cy="10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120260</xdr:rowOff>
    </xdr:from>
    <xdr:to>
      <xdr:col>50</xdr:col>
      <xdr:colOff>114300</xdr:colOff>
      <xdr:row>56</xdr:row>
      <xdr:rowOff>94044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8692760"/>
          <a:ext cx="889000" cy="100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120260</xdr:rowOff>
    </xdr:from>
    <xdr:to>
      <xdr:col>45</xdr:col>
      <xdr:colOff>177800</xdr:colOff>
      <xdr:row>57</xdr:row>
      <xdr:rowOff>143353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8692760"/>
          <a:ext cx="889000" cy="12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138045</xdr:rowOff>
    </xdr:from>
    <xdr:to>
      <xdr:col>41</xdr:col>
      <xdr:colOff>50800</xdr:colOff>
      <xdr:row>57</xdr:row>
      <xdr:rowOff>143353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39245"/>
          <a:ext cx="889000" cy="17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105368</xdr:rowOff>
    </xdr:from>
    <xdr:to>
      <xdr:col>55</xdr:col>
      <xdr:colOff>50800</xdr:colOff>
      <xdr:row>56</xdr:row>
      <xdr:rowOff>35518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128245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8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43244</xdr:rowOff>
    </xdr:from>
    <xdr:to>
      <xdr:col>50</xdr:col>
      <xdr:colOff>165100</xdr:colOff>
      <xdr:row>56</xdr:row>
      <xdr:rowOff>144844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161371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69460</xdr:rowOff>
    </xdr:from>
    <xdr:to>
      <xdr:col>46</xdr:col>
      <xdr:colOff>38100</xdr:colOff>
      <xdr:row>50</xdr:row>
      <xdr:rowOff>171060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86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16137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41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92553</xdr:rowOff>
    </xdr:from>
    <xdr:to>
      <xdr:col>41</xdr:col>
      <xdr:colOff>101600</xdr:colOff>
      <xdr:row>58</xdr:row>
      <xdr:rowOff>22703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87245</xdr:rowOff>
    </xdr:from>
    <xdr:to>
      <xdr:col>36</xdr:col>
      <xdr:colOff>165100</xdr:colOff>
      <xdr:row>57</xdr:row>
      <xdr:rowOff>17395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10113</xdr:rowOff>
    </xdr:from>
    <xdr:to>
      <xdr:col>55</xdr:col>
      <xdr:colOff>0</xdr:colOff>
      <xdr:row>78</xdr:row>
      <xdr:rowOff>12564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83213"/>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10113</xdr:rowOff>
    </xdr:from>
    <xdr:to>
      <xdr:col>50</xdr:col>
      <xdr:colOff>114300</xdr:colOff>
      <xdr:row>78</xdr:row>
      <xdr:rowOff>19365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83213"/>
          <a:ext cx="8890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19365</xdr:rowOff>
    </xdr:from>
    <xdr:to>
      <xdr:col>45</xdr:col>
      <xdr:colOff>177800</xdr:colOff>
      <xdr:row>78</xdr:row>
      <xdr:rowOff>23719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9246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21182</xdr:rowOff>
    </xdr:from>
    <xdr:to>
      <xdr:col>41</xdr:col>
      <xdr:colOff>50800</xdr:colOff>
      <xdr:row>78</xdr:row>
      <xdr:rowOff>23719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9428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133214</xdr:rowOff>
    </xdr:from>
    <xdr:to>
      <xdr:col>55</xdr:col>
      <xdr:colOff>50800</xdr:colOff>
      <xdr:row>78</xdr:row>
      <xdr:rowOff>63364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48141</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130763</xdr:rowOff>
    </xdr:from>
    <xdr:to>
      <xdr:col>50</xdr:col>
      <xdr:colOff>165100</xdr:colOff>
      <xdr:row>78</xdr:row>
      <xdr:rowOff>60913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52040</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140015</xdr:rowOff>
    </xdr:from>
    <xdr:to>
      <xdr:col>46</xdr:col>
      <xdr:colOff>38100</xdr:colOff>
      <xdr:row>78</xdr:row>
      <xdr:rowOff>70165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61292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3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144369</xdr:rowOff>
    </xdr:from>
    <xdr:to>
      <xdr:col>41</xdr:col>
      <xdr:colOff>101600</xdr:colOff>
      <xdr:row>78</xdr:row>
      <xdr:rowOff>74519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65646</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438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141832</xdr:rowOff>
    </xdr:from>
    <xdr:to>
      <xdr:col>36</xdr:col>
      <xdr:colOff>165100</xdr:colOff>
      <xdr:row>78</xdr:row>
      <xdr:rowOff>71982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63109</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3017" y="13436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134127</xdr:rowOff>
    </xdr:from>
    <xdr:to>
      <xdr:col>54</xdr:col>
      <xdr:colOff>189865</xdr:colOff>
      <xdr:row>98</xdr:row>
      <xdr:rowOff>131676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907527"/>
          <a:ext cx="1270" cy="1026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135503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131676</xdr:rowOff>
    </xdr:from>
    <xdr:to>
      <xdr:col>55</xdr:col>
      <xdr:colOff>88900</xdr:colOff>
      <xdr:row>98</xdr:row>
      <xdr:rowOff>131676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80804</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6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134127</xdr:rowOff>
    </xdr:from>
    <xdr:to>
      <xdr:col>55</xdr:col>
      <xdr:colOff>88900</xdr:colOff>
      <xdr:row>92</xdr:row>
      <xdr:rowOff>134127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907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19041</xdr:rowOff>
    </xdr:from>
    <xdr:to>
      <xdr:col>55</xdr:col>
      <xdr:colOff>0</xdr:colOff>
      <xdr:row>96</xdr:row>
      <xdr:rowOff>127392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78241"/>
          <a:ext cx="838200" cy="10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19846</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5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41419</xdr:rowOff>
    </xdr:from>
    <xdr:to>
      <xdr:col>55</xdr:col>
      <xdr:colOff>50800</xdr:colOff>
      <xdr:row>97</xdr:row>
      <xdr:rowOff>143019</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7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150330</xdr:rowOff>
    </xdr:from>
    <xdr:to>
      <xdr:col>50</xdr:col>
      <xdr:colOff>114300</xdr:colOff>
      <xdr:row>96</xdr:row>
      <xdr:rowOff>127392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5580830"/>
          <a:ext cx="889000" cy="100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65258</xdr:rowOff>
    </xdr:from>
    <xdr:to>
      <xdr:col>50</xdr:col>
      <xdr:colOff>165100</xdr:colOff>
      <xdr:row>97</xdr:row>
      <xdr:rowOff>166858</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157985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8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150330</xdr:rowOff>
    </xdr:from>
    <xdr:to>
      <xdr:col>45</xdr:col>
      <xdr:colOff>177800</xdr:colOff>
      <xdr:row>98</xdr:row>
      <xdr:rowOff>4474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5580830"/>
          <a:ext cx="889000" cy="12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41576</xdr:rowOff>
    </xdr:from>
    <xdr:to>
      <xdr:col>46</xdr:col>
      <xdr:colOff>38100</xdr:colOff>
      <xdr:row>97</xdr:row>
      <xdr:rowOff>143176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134303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6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11432</xdr:rowOff>
    </xdr:from>
    <xdr:to>
      <xdr:col>41</xdr:col>
      <xdr:colOff>50800</xdr:colOff>
      <xdr:row>98</xdr:row>
      <xdr:rowOff>4474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642082"/>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57677</xdr:rowOff>
    </xdr:from>
    <xdr:to>
      <xdr:col>41</xdr:col>
      <xdr:colOff>101600</xdr:colOff>
      <xdr:row>97</xdr:row>
      <xdr:rowOff>159277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4354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930</xdr:rowOff>
    </xdr:from>
    <xdr:to>
      <xdr:col>36</xdr:col>
      <xdr:colOff>165100</xdr:colOff>
      <xdr:row>97</xdr:row>
      <xdr:rowOff>102530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93657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139691</xdr:rowOff>
    </xdr:from>
    <xdr:to>
      <xdr:col>55</xdr:col>
      <xdr:colOff>50800</xdr:colOff>
      <xdr:row>96</xdr:row>
      <xdr:rowOff>69841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2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162568</xdr:rowOff>
    </xdr:from>
    <xdr:ext cx="599010"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7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76592</xdr:rowOff>
    </xdr:from>
    <xdr:to>
      <xdr:col>50</xdr:col>
      <xdr:colOff>165100</xdr:colOff>
      <xdr:row>97</xdr:row>
      <xdr:rowOff>6742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23269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99530</xdr:rowOff>
    </xdr:from>
    <xdr:to>
      <xdr:col>46</xdr:col>
      <xdr:colOff>38100</xdr:colOff>
      <xdr:row>91</xdr:row>
      <xdr:rowOff>29680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5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46207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53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125124</xdr:rowOff>
    </xdr:from>
    <xdr:to>
      <xdr:col>41</xdr:col>
      <xdr:colOff>101600</xdr:colOff>
      <xdr:row>98</xdr:row>
      <xdr:rowOff>55274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46401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132082</xdr:rowOff>
    </xdr:from>
    <xdr:to>
      <xdr:col>36</xdr:col>
      <xdr:colOff>165100</xdr:colOff>
      <xdr:row>97</xdr:row>
      <xdr:rowOff>62232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78759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6129</xdr:rowOff>
    </xdr:from>
    <xdr:to>
      <xdr:col>85</xdr:col>
      <xdr:colOff>127000</xdr:colOff>
      <xdr:row>36</xdr:row>
      <xdr:rowOff>78046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178329"/>
          <a:ext cx="838200" cy="7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6129</xdr:rowOff>
    </xdr:from>
    <xdr:to>
      <xdr:col>81</xdr:col>
      <xdr:colOff>50800</xdr:colOff>
      <xdr:row>37</xdr:row>
      <xdr:rowOff>19274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178329"/>
          <a:ext cx="889000" cy="18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31824</xdr:rowOff>
    </xdr:from>
    <xdr:to>
      <xdr:col>76</xdr:col>
      <xdr:colOff>114300</xdr:colOff>
      <xdr:row>37</xdr:row>
      <xdr:rowOff>19274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204024"/>
          <a:ext cx="889000" cy="15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31824</xdr:rowOff>
    </xdr:from>
    <xdr:to>
      <xdr:col>71</xdr:col>
      <xdr:colOff>177800</xdr:colOff>
      <xdr:row>36</xdr:row>
      <xdr:rowOff>74823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204024"/>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36032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3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27246</xdr:rowOff>
    </xdr:from>
    <xdr:to>
      <xdr:col>85</xdr:col>
      <xdr:colOff>177800</xdr:colOff>
      <xdr:row>36</xdr:row>
      <xdr:rowOff>128846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1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50123</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0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126779</xdr:rowOff>
    </xdr:from>
    <xdr:to>
      <xdr:col>81</xdr:col>
      <xdr:colOff>101600</xdr:colOff>
      <xdr:row>36</xdr:row>
      <xdr:rowOff>56929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1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73456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14111" y="59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139924</xdr:rowOff>
    </xdr:from>
    <xdr:to>
      <xdr:col>76</xdr:col>
      <xdr:colOff>165100</xdr:colOff>
      <xdr:row>37</xdr:row>
      <xdr:rowOff>70074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86601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08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152474</xdr:rowOff>
    </xdr:from>
    <xdr:to>
      <xdr:col>72</xdr:col>
      <xdr:colOff>38100</xdr:colOff>
      <xdr:row>36</xdr:row>
      <xdr:rowOff>82624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1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99151</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92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24023</xdr:rowOff>
    </xdr:from>
    <xdr:to>
      <xdr:col>67</xdr:col>
      <xdr:colOff>101600</xdr:colOff>
      <xdr:row>36</xdr:row>
      <xdr:rowOff>125623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19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142150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97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16739</xdr:rowOff>
    </xdr:from>
    <xdr:to>
      <xdr:col>85</xdr:col>
      <xdr:colOff>127000</xdr:colOff>
      <xdr:row>75</xdr:row>
      <xdr:rowOff>105296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2875489"/>
          <a:ext cx="838200" cy="8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96596</xdr:rowOff>
    </xdr:from>
    <xdr:to>
      <xdr:col>81</xdr:col>
      <xdr:colOff>50800</xdr:colOff>
      <xdr:row>75</xdr:row>
      <xdr:rowOff>105296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2955346"/>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96596</xdr:rowOff>
    </xdr:from>
    <xdr:to>
      <xdr:col>76</xdr:col>
      <xdr:colOff>114300</xdr:colOff>
      <xdr:row>75</xdr:row>
      <xdr:rowOff>113792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955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113792</xdr:rowOff>
    </xdr:from>
    <xdr:to>
      <xdr:col>71</xdr:col>
      <xdr:colOff>177800</xdr:colOff>
      <xdr:row>76</xdr:row>
      <xdr:rowOff>91060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2972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137389</xdr:rowOff>
    </xdr:from>
    <xdr:to>
      <xdr:col>85</xdr:col>
      <xdr:colOff>177800</xdr:colOff>
      <xdr:row>75</xdr:row>
      <xdr:rowOff>67539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8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160266</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67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54496</xdr:rowOff>
    </xdr:from>
    <xdr:to>
      <xdr:col>81</xdr:col>
      <xdr:colOff>101600</xdr:colOff>
      <xdr:row>75</xdr:row>
      <xdr:rowOff>156096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9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1173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8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45796</xdr:rowOff>
    </xdr:from>
    <xdr:to>
      <xdr:col>76</xdr:col>
      <xdr:colOff>165100</xdr:colOff>
      <xdr:row>75</xdr:row>
      <xdr:rowOff>147396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9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163923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62992</xdr:rowOff>
    </xdr:from>
    <xdr:to>
      <xdr:col>72</xdr:col>
      <xdr:colOff>38100</xdr:colOff>
      <xdr:row>75</xdr:row>
      <xdr:rowOff>164592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9669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40260</xdr:rowOff>
    </xdr:from>
    <xdr:to>
      <xdr:col>67</xdr:col>
      <xdr:colOff>101600</xdr:colOff>
      <xdr:row>76</xdr:row>
      <xdr:rowOff>141860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0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158386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155310</xdr:rowOff>
    </xdr:from>
    <xdr:to>
      <xdr:col>85</xdr:col>
      <xdr:colOff>127000</xdr:colOff>
      <xdr:row>99</xdr:row>
      <xdr:rowOff>8967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957410"/>
          <a:ext cx="8382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8967</xdr:rowOff>
    </xdr:from>
    <xdr:to>
      <xdr:col>81</xdr:col>
      <xdr:colOff>50800</xdr:colOff>
      <xdr:row>99</xdr:row>
      <xdr:rowOff>39150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982517"/>
          <a:ext cx="8890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132397</xdr:rowOff>
    </xdr:from>
    <xdr:to>
      <xdr:col>76</xdr:col>
      <xdr:colOff>114300</xdr:colOff>
      <xdr:row>99</xdr:row>
      <xdr:rowOff>39150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34497"/>
          <a:ext cx="889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132397</xdr:rowOff>
    </xdr:from>
    <xdr:to>
      <xdr:col>71</xdr:col>
      <xdr:colOff>177800</xdr:colOff>
      <xdr:row>98</xdr:row>
      <xdr:rowOff>163330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34497"/>
          <a:ext cx="8890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104510</xdr:rowOff>
    </xdr:from>
    <xdr:to>
      <xdr:col>85</xdr:col>
      <xdr:colOff>177800</xdr:colOff>
      <xdr:row>99</xdr:row>
      <xdr:rowOff>34660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9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19649</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82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129617</xdr:rowOff>
    </xdr:from>
    <xdr:to>
      <xdr:col>81</xdr:col>
      <xdr:colOff>101600</xdr:colOff>
      <xdr:row>99</xdr:row>
      <xdr:rowOff>59767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50894</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702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159800</xdr:rowOff>
    </xdr:from>
    <xdr:to>
      <xdr:col>76</xdr:col>
      <xdr:colOff>165100</xdr:colOff>
      <xdr:row>99</xdr:row>
      <xdr:rowOff>89950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81077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705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81597</xdr:rowOff>
    </xdr:from>
    <xdr:to>
      <xdr:col>72</xdr:col>
      <xdr:colOff>38100</xdr:colOff>
      <xdr:row>99</xdr:row>
      <xdr:rowOff>11747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2874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7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112530</xdr:rowOff>
    </xdr:from>
    <xdr:to>
      <xdr:col>67</xdr:col>
      <xdr:colOff>101600</xdr:colOff>
      <xdr:row>99</xdr:row>
      <xdr:rowOff>42680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33807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70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39173</xdr:rowOff>
    </xdr:from>
    <xdr:to>
      <xdr:col>116</xdr:col>
      <xdr:colOff>63500</xdr:colOff>
      <xdr:row>59</xdr:row>
      <xdr:rowOff>41078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4723"/>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38812</xdr:rowOff>
    </xdr:from>
    <xdr:to>
      <xdr:col>111</xdr:col>
      <xdr:colOff>177800</xdr:colOff>
      <xdr:row>59</xdr:row>
      <xdr:rowOff>39173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4362"/>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38602</xdr:rowOff>
    </xdr:from>
    <xdr:to>
      <xdr:col>107</xdr:col>
      <xdr:colOff>50800</xdr:colOff>
      <xdr:row>59</xdr:row>
      <xdr:rowOff>38812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4152"/>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37097</xdr:rowOff>
    </xdr:from>
    <xdr:to>
      <xdr:col>102</xdr:col>
      <xdr:colOff>114300</xdr:colOff>
      <xdr:row>59</xdr:row>
      <xdr:rowOff>38602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2647"/>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161728</xdr:rowOff>
    </xdr:from>
    <xdr:to>
      <xdr:col>116</xdr:col>
      <xdr:colOff>114300</xdr:colOff>
      <xdr:row>59</xdr:row>
      <xdr:rowOff>91878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76655</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159823</xdr:rowOff>
    </xdr:from>
    <xdr:to>
      <xdr:col>112</xdr:col>
      <xdr:colOff>38100</xdr:colOff>
      <xdr:row>59</xdr:row>
      <xdr:rowOff>89973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81100</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6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159462</xdr:rowOff>
    </xdr:from>
    <xdr:to>
      <xdr:col>107</xdr:col>
      <xdr:colOff>101600</xdr:colOff>
      <xdr:row>59</xdr:row>
      <xdr:rowOff>89612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80739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159252</xdr:rowOff>
    </xdr:from>
    <xdr:to>
      <xdr:col>102</xdr:col>
      <xdr:colOff>165100</xdr:colOff>
      <xdr:row>59</xdr:row>
      <xdr:rowOff>89402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80529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157747</xdr:rowOff>
    </xdr:from>
    <xdr:to>
      <xdr:col>98</xdr:col>
      <xdr:colOff>38100</xdr:colOff>
      <xdr:row>59</xdr:row>
      <xdr:rowOff>87897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79024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141777</xdr:rowOff>
    </xdr:from>
    <xdr:to>
      <xdr:col>116</xdr:col>
      <xdr:colOff>63500</xdr:colOff>
      <xdr:row>74</xdr:row>
      <xdr:rowOff>6388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657627"/>
          <a:ext cx="8382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6388</xdr:rowOff>
    </xdr:from>
    <xdr:to>
      <xdr:col>111</xdr:col>
      <xdr:colOff>177800</xdr:colOff>
      <xdr:row>74</xdr:row>
      <xdr:rowOff>58928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93688"/>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58928</xdr:rowOff>
    </xdr:from>
    <xdr:to>
      <xdr:col>107</xdr:col>
      <xdr:colOff>50800</xdr:colOff>
      <xdr:row>74</xdr:row>
      <xdr:rowOff>73616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46228"/>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73616</xdr:rowOff>
    </xdr:from>
    <xdr:to>
      <xdr:col>102</xdr:col>
      <xdr:colOff>114300</xdr:colOff>
      <xdr:row>74</xdr:row>
      <xdr:rowOff>106476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760916"/>
          <a:ext cx="889000" cy="3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90977</xdr:rowOff>
    </xdr:from>
    <xdr:to>
      <xdr:col>116</xdr:col>
      <xdr:colOff>114300</xdr:colOff>
      <xdr:row>74</xdr:row>
      <xdr:rowOff>21127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113854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127038</xdr:rowOff>
    </xdr:from>
    <xdr:to>
      <xdr:col>112</xdr:col>
      <xdr:colOff>38100</xdr:colOff>
      <xdr:row>74</xdr:row>
      <xdr:rowOff>57188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73715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8128</xdr:rowOff>
    </xdr:from>
    <xdr:to>
      <xdr:col>107</xdr:col>
      <xdr:colOff>101600</xdr:colOff>
      <xdr:row>74</xdr:row>
      <xdr:rowOff>109728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126255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22816</xdr:rowOff>
    </xdr:from>
    <xdr:to>
      <xdr:col>102</xdr:col>
      <xdr:colOff>165100</xdr:colOff>
      <xdr:row>74</xdr:row>
      <xdr:rowOff>124416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140943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55676</xdr:rowOff>
    </xdr:from>
    <xdr:to>
      <xdr:col>98</xdr:col>
      <xdr:colOff>38100</xdr:colOff>
      <xdr:row>74</xdr:row>
      <xdr:rowOff>157276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2353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250,550</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41.64</a:t>
          </a:r>
          <a:r>
            <a:rPr kumimoji="1" lang="ja-JP" altLang="en-US" sz="1300">
              <a:latin typeface="ＭＳ Ｐゴシック" panose="020B0600070205080204" pitchFamily="50" charset="-128"/>
              <a:ea typeface="ＭＳ Ｐゴシック" panose="020B0600070205080204" pitchFamily="50" charset="-128"/>
            </a:rPr>
            <a:t>％）や生活保護率（令和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5.98</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％）が非常に高いことが要因である。特に生活保護率については県内市町村の中で最も高く、生活保護扶助費は普通会計決算額の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％を占めている。生活保護率は前年度から大きく変動はないものの、生活扶助費が依然として高い割合を占めている。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普通建設事業費は前年度に比べ、住民一人当たり</a:t>
          </a:r>
          <a:r>
            <a:rPr kumimoji="1" lang="en-US" altLang="ja-JP" sz="1300">
              <a:latin typeface="ＭＳ Ｐゴシック" panose="020B0600070205080204" pitchFamily="50" charset="-128"/>
              <a:ea typeface="ＭＳ Ｐゴシック" panose="020B0600070205080204" pitchFamily="50" charset="-128"/>
            </a:rPr>
            <a:t>23,912</a:t>
          </a:r>
          <a:r>
            <a:rPr kumimoji="1" lang="ja-JP" altLang="en-US" sz="1300">
              <a:latin typeface="ＭＳ Ｐゴシック" panose="020B0600070205080204" pitchFamily="50" charset="-128"/>
              <a:ea typeface="ＭＳ Ｐゴシック" panose="020B0600070205080204" pitchFamily="50" charset="-128"/>
            </a:rPr>
            <a:t>円増加となっている。そのうち、更新整備にかかる費用が前年度に比べ</a:t>
          </a:r>
          <a:r>
            <a:rPr kumimoji="1" lang="en-US" altLang="ja-JP" sz="1300">
              <a:latin typeface="ＭＳ Ｐゴシック" panose="020B0600070205080204" pitchFamily="50" charset="-128"/>
              <a:ea typeface="ＭＳ Ｐゴシック" panose="020B0600070205080204" pitchFamily="50" charset="-128"/>
            </a:rPr>
            <a:t>23,699</a:t>
          </a:r>
          <a:r>
            <a:rPr kumimoji="1" lang="ja-JP" altLang="en-US" sz="1300">
              <a:latin typeface="ＭＳ Ｐゴシック" panose="020B0600070205080204" pitchFamily="50" charset="-128"/>
              <a:ea typeface="ＭＳ Ｐゴシック" panose="020B0600070205080204" pitchFamily="50" charset="-128"/>
            </a:rPr>
            <a:t>円増加しており、公共施設の老朽化にかかる費用が増加している。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災害復旧事業は近年大雨による災害が頻発しており、令和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年度は前年度に比べ住民一人当たり</a:t>
          </a:r>
          <a:r>
            <a:rPr kumimoji="1" lang="en-US" altLang="ja-JP" sz="1300">
              <a:latin typeface="ＭＳ Ｐゴシック" panose="020B0600070205080204" pitchFamily="50" charset="-128"/>
              <a:ea typeface="ＭＳ Ｐゴシック" panose="020B0600070205080204" pitchFamily="50" charset="-128"/>
            </a:rPr>
            <a:t>3,146</a:t>
          </a:r>
          <a:r>
            <a:rPr kumimoji="1" lang="ja-JP" altLang="en-US" sz="1300">
              <a:latin typeface="ＭＳ Ｐゴシック" panose="020B0600070205080204" pitchFamily="50" charset="-128"/>
              <a:ea typeface="ＭＳ Ｐゴシック" panose="020B0600070205080204" pitchFamily="50" charset="-128"/>
            </a:rPr>
            <a:t>円減少したが、依然として類似団体中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番目と高い数値となっている。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34,143
33,746
135.11
29,706,633
29,405,283
141,994
12,974,909
28,516,029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71074</xdr:rowOff>
    </xdr:from>
    <xdr:to>
      <xdr:col>24</xdr:col>
      <xdr:colOff>63500</xdr:colOff>
      <xdr:row>37</xdr:row>
      <xdr:rowOff>78984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14724"/>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78984</xdr:rowOff>
    </xdr:from>
    <xdr:to>
      <xdr:col>19</xdr:col>
      <xdr:colOff>177800</xdr:colOff>
      <xdr:row>37</xdr:row>
      <xdr:rowOff>81636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22634"/>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81636</xdr:rowOff>
    </xdr:from>
    <xdr:to>
      <xdr:col>15</xdr:col>
      <xdr:colOff>50800</xdr:colOff>
      <xdr:row>37</xdr:row>
      <xdr:rowOff>84882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25286"/>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84882</xdr:rowOff>
    </xdr:from>
    <xdr:to>
      <xdr:col>10</xdr:col>
      <xdr:colOff>114300</xdr:colOff>
      <xdr:row>37</xdr:row>
      <xdr:rowOff>91282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2853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20274</xdr:rowOff>
    </xdr:from>
    <xdr:to>
      <xdr:col>24</xdr:col>
      <xdr:colOff>114300</xdr:colOff>
      <xdr:row>37</xdr:row>
      <xdr:rowOff>121874</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151101</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5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28184</xdr:rowOff>
    </xdr:from>
    <xdr:to>
      <xdr:col>20</xdr:col>
      <xdr:colOff>38100</xdr:colOff>
      <xdr:row>37</xdr:row>
      <xdr:rowOff>129784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7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146311</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4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30836</xdr:rowOff>
    </xdr:from>
    <xdr:to>
      <xdr:col>15</xdr:col>
      <xdr:colOff>101600</xdr:colOff>
      <xdr:row>37</xdr:row>
      <xdr:rowOff>132436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148963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4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34082</xdr:rowOff>
    </xdr:from>
    <xdr:to>
      <xdr:col>10</xdr:col>
      <xdr:colOff>165100</xdr:colOff>
      <xdr:row>37</xdr:row>
      <xdr:rowOff>135682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7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152209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5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40482</xdr:rowOff>
    </xdr:from>
    <xdr:to>
      <xdr:col>6</xdr:col>
      <xdr:colOff>38100</xdr:colOff>
      <xdr:row>37</xdr:row>
      <xdr:rowOff>142082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8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133210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37167</xdr:rowOff>
    </xdr:from>
    <xdr:to>
      <xdr:col>24</xdr:col>
      <xdr:colOff>63500</xdr:colOff>
      <xdr:row>58</xdr:row>
      <xdr:rowOff>50550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81267"/>
          <a:ext cx="838200" cy="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50550</xdr:rowOff>
    </xdr:from>
    <xdr:to>
      <xdr:col>19</xdr:col>
      <xdr:colOff>177800</xdr:colOff>
      <xdr:row>58</xdr:row>
      <xdr:rowOff>76160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4650"/>
          <a:ext cx="889000" cy="2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51729</xdr:rowOff>
    </xdr:from>
    <xdr:to>
      <xdr:col>15</xdr:col>
      <xdr:colOff>50800</xdr:colOff>
      <xdr:row>58</xdr:row>
      <xdr:rowOff>76160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95829"/>
          <a:ext cx="8890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15125</xdr:rowOff>
    </xdr:from>
    <xdr:to>
      <xdr:col>10</xdr:col>
      <xdr:colOff>114300</xdr:colOff>
      <xdr:row>58</xdr:row>
      <xdr:rowOff>51729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7775"/>
          <a:ext cx="889000" cy="20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157817</xdr:rowOff>
    </xdr:from>
    <xdr:to>
      <xdr:col>24</xdr:col>
      <xdr:colOff>114300</xdr:colOff>
      <xdr:row>58</xdr:row>
      <xdr:rowOff>87967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105861</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171200</xdr:rowOff>
    </xdr:from>
    <xdr:to>
      <xdr:col>20</xdr:col>
      <xdr:colOff>38100</xdr:colOff>
      <xdr:row>58</xdr:row>
      <xdr:rowOff>101350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92477</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3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25360</xdr:rowOff>
    </xdr:from>
    <xdr:to>
      <xdr:col>15</xdr:col>
      <xdr:colOff>101600</xdr:colOff>
      <xdr:row>58</xdr:row>
      <xdr:rowOff>126960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118087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929</xdr:rowOff>
    </xdr:from>
    <xdr:to>
      <xdr:col>10</xdr:col>
      <xdr:colOff>165100</xdr:colOff>
      <xdr:row>58</xdr:row>
      <xdr:rowOff>102529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93656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135775</xdr:rowOff>
    </xdr:from>
    <xdr:to>
      <xdr:col>6</xdr:col>
      <xdr:colOff>38100</xdr:colOff>
      <xdr:row>57</xdr:row>
      <xdr:rowOff>65925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57052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2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170900</xdr:rowOff>
    </xdr:from>
    <xdr:to>
      <xdr:col>24</xdr:col>
      <xdr:colOff>63500</xdr:colOff>
      <xdr:row>73</xdr:row>
      <xdr:rowOff>55716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515300"/>
          <a:ext cx="838200" cy="5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55716</xdr:rowOff>
    </xdr:from>
    <xdr:to>
      <xdr:col>19</xdr:col>
      <xdr:colOff>177800</xdr:colOff>
      <xdr:row>73</xdr:row>
      <xdr:rowOff>145293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571566"/>
          <a:ext cx="889000" cy="8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124887</xdr:rowOff>
    </xdr:from>
    <xdr:to>
      <xdr:col>15</xdr:col>
      <xdr:colOff>50800</xdr:colOff>
      <xdr:row>73</xdr:row>
      <xdr:rowOff>145293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640737"/>
          <a:ext cx="8890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124887</xdr:rowOff>
    </xdr:from>
    <xdr:to>
      <xdr:col>10</xdr:col>
      <xdr:colOff>114300</xdr:colOff>
      <xdr:row>74</xdr:row>
      <xdr:rowOff>94524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640737"/>
          <a:ext cx="889000" cy="14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120100</xdr:rowOff>
    </xdr:from>
    <xdr:to>
      <xdr:col>24</xdr:col>
      <xdr:colOff>114300</xdr:colOff>
      <xdr:row>73</xdr:row>
      <xdr:rowOff>50250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4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142977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31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4916</xdr:rowOff>
    </xdr:from>
    <xdr:to>
      <xdr:col>20</xdr:col>
      <xdr:colOff>38100</xdr:colOff>
      <xdr:row>73</xdr:row>
      <xdr:rowOff>106516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5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123043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2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94493</xdr:rowOff>
    </xdr:from>
    <xdr:to>
      <xdr:col>15</xdr:col>
      <xdr:colOff>101600</xdr:colOff>
      <xdr:row>74</xdr:row>
      <xdr:rowOff>24643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41170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3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74087</xdr:rowOff>
    </xdr:from>
    <xdr:to>
      <xdr:col>10</xdr:col>
      <xdr:colOff>165100</xdr:colOff>
      <xdr:row>74</xdr:row>
      <xdr:rowOff>4237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20764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36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43724</xdr:rowOff>
    </xdr:from>
    <xdr:to>
      <xdr:col>6</xdr:col>
      <xdr:colOff>38100</xdr:colOff>
      <xdr:row>74</xdr:row>
      <xdr:rowOff>145324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161851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50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116187</xdr:rowOff>
    </xdr:from>
    <xdr:to>
      <xdr:col>24</xdr:col>
      <xdr:colOff>63500</xdr:colOff>
      <xdr:row>97</xdr:row>
      <xdr:rowOff>142875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6837"/>
          <a:ext cx="838200" cy="2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119380</xdr:rowOff>
    </xdr:from>
    <xdr:to>
      <xdr:col>19</xdr:col>
      <xdr:colOff>177800</xdr:colOff>
      <xdr:row>97</xdr:row>
      <xdr:rowOff>142875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0030"/>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111810</xdr:rowOff>
    </xdr:from>
    <xdr:to>
      <xdr:col>15</xdr:col>
      <xdr:colOff>50800</xdr:colOff>
      <xdr:row>97</xdr:row>
      <xdr:rowOff>119380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2460"/>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111810</xdr:rowOff>
    </xdr:from>
    <xdr:to>
      <xdr:col>10</xdr:col>
      <xdr:colOff>114300</xdr:colOff>
      <xdr:row>97</xdr:row>
      <xdr:rowOff>121811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246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65387</xdr:rowOff>
    </xdr:from>
    <xdr:to>
      <xdr:col>24</xdr:col>
      <xdr:colOff>114300</xdr:colOff>
      <xdr:row>97</xdr:row>
      <xdr:rowOff>166987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43814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92075</xdr:rowOff>
    </xdr:from>
    <xdr:to>
      <xdr:col>20</xdr:col>
      <xdr:colOff>38100</xdr:colOff>
      <xdr:row>98</xdr:row>
      <xdr:rowOff>22225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13352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68580</xdr:rowOff>
    </xdr:from>
    <xdr:to>
      <xdr:col>15</xdr:col>
      <xdr:colOff>101600</xdr:colOff>
      <xdr:row>97</xdr:row>
      <xdr:rowOff>170180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161307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61010</xdr:rowOff>
    </xdr:from>
    <xdr:to>
      <xdr:col>10</xdr:col>
      <xdr:colOff>165100</xdr:colOff>
      <xdr:row>97</xdr:row>
      <xdr:rowOff>162610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153737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71011</xdr:rowOff>
    </xdr:from>
    <xdr:to>
      <xdr:col>6</xdr:col>
      <xdr:colOff>38100</xdr:colOff>
      <xdr:row>98</xdr:row>
      <xdr:rowOff>1161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163738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9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8712</xdr:rowOff>
    </xdr:from>
    <xdr:to>
      <xdr:col>55</xdr:col>
      <xdr:colOff>0</xdr:colOff>
      <xdr:row>38</xdr:row>
      <xdr:rowOff>76606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352362"/>
          <a:ext cx="8382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8712</xdr:rowOff>
    </xdr:from>
    <xdr:to>
      <xdr:col>50</xdr:col>
      <xdr:colOff>114300</xdr:colOff>
      <xdr:row>37</xdr:row>
      <xdr:rowOff>13970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35236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13970</xdr:rowOff>
    </xdr:from>
    <xdr:to>
      <xdr:col>45</xdr:col>
      <xdr:colOff>177800</xdr:colOff>
      <xdr:row>37</xdr:row>
      <xdr:rowOff>128499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35762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147015</xdr:rowOff>
    </xdr:from>
    <xdr:to>
      <xdr:col>41</xdr:col>
      <xdr:colOff>50800</xdr:colOff>
      <xdr:row>37</xdr:row>
      <xdr:rowOff>128499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319215"/>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25806</xdr:rowOff>
    </xdr:from>
    <xdr:to>
      <xdr:col>55</xdr:col>
      <xdr:colOff>50800</xdr:colOff>
      <xdr:row>38</xdr:row>
      <xdr:rowOff>127406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112184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129362</xdr:rowOff>
    </xdr:from>
    <xdr:to>
      <xdr:col>50</xdr:col>
      <xdr:colOff>165100</xdr:colOff>
      <xdr:row>37</xdr:row>
      <xdr:rowOff>59512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76039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07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134620</xdr:rowOff>
    </xdr:from>
    <xdr:to>
      <xdr:col>46</xdr:col>
      <xdr:colOff>38100</xdr:colOff>
      <xdr:row>37</xdr:row>
      <xdr:rowOff>64770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81297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77699</xdr:rowOff>
    </xdr:from>
    <xdr:to>
      <xdr:col>41</xdr:col>
      <xdr:colOff>101600</xdr:colOff>
      <xdr:row>38</xdr:row>
      <xdr:rowOff>7849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24376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19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96215</xdr:rowOff>
    </xdr:from>
    <xdr:to>
      <xdr:col>36</xdr:col>
      <xdr:colOff>165100</xdr:colOff>
      <xdr:row>37</xdr:row>
      <xdr:rowOff>26365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42892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148158</xdr:rowOff>
    </xdr:from>
    <xdr:to>
      <xdr:col>55</xdr:col>
      <xdr:colOff>0</xdr:colOff>
      <xdr:row>57</xdr:row>
      <xdr:rowOff>23533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49358"/>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1683</xdr:rowOff>
    </xdr:from>
    <xdr:to>
      <xdr:col>50</xdr:col>
      <xdr:colOff>114300</xdr:colOff>
      <xdr:row>57</xdr:row>
      <xdr:rowOff>23533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774333"/>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1683</xdr:rowOff>
    </xdr:from>
    <xdr:to>
      <xdr:col>45</xdr:col>
      <xdr:colOff>177800</xdr:colOff>
      <xdr:row>57</xdr:row>
      <xdr:rowOff>25686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7433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139052</xdr:rowOff>
    </xdr:from>
    <xdr:to>
      <xdr:col>41</xdr:col>
      <xdr:colOff>50800</xdr:colOff>
      <xdr:row>57</xdr:row>
      <xdr:rowOff>25686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740252"/>
          <a:ext cx="8890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9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120235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4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144183</xdr:rowOff>
    </xdr:from>
    <xdr:to>
      <xdr:col>50</xdr:col>
      <xdr:colOff>165100</xdr:colOff>
      <xdr:row>57</xdr:row>
      <xdr:rowOff>74333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65460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122333</xdr:rowOff>
    </xdr:from>
    <xdr:to>
      <xdr:col>46</xdr:col>
      <xdr:colOff>38100</xdr:colOff>
      <xdr:row>57</xdr:row>
      <xdr:rowOff>52483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69010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146336</xdr:rowOff>
    </xdr:from>
    <xdr:to>
      <xdr:col>41</xdr:col>
      <xdr:colOff>101600</xdr:colOff>
      <xdr:row>57</xdr:row>
      <xdr:rowOff>76486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67613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88252</xdr:rowOff>
    </xdr:from>
    <xdr:to>
      <xdr:col>36</xdr:col>
      <xdr:colOff>165100</xdr:colOff>
      <xdr:row>57</xdr:row>
      <xdr:rowOff>18402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34929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83545</xdr:rowOff>
    </xdr:from>
    <xdr:to>
      <xdr:col>55</xdr:col>
      <xdr:colOff>0</xdr:colOff>
      <xdr:row>78</xdr:row>
      <xdr:rowOff>123633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56645"/>
          <a:ext cx="838200" cy="4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138361</xdr:rowOff>
    </xdr:from>
    <xdr:to>
      <xdr:col>50</xdr:col>
      <xdr:colOff>114300</xdr:colOff>
      <xdr:row>78</xdr:row>
      <xdr:rowOff>83545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40011"/>
          <a:ext cx="889000" cy="11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128172</xdr:rowOff>
    </xdr:from>
    <xdr:to>
      <xdr:col>45</xdr:col>
      <xdr:colOff>177800</xdr:colOff>
      <xdr:row>77</xdr:row>
      <xdr:rowOff>138361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29822"/>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128172</xdr:rowOff>
    </xdr:from>
    <xdr:to>
      <xdr:col>41</xdr:col>
      <xdr:colOff>50800</xdr:colOff>
      <xdr:row>78</xdr:row>
      <xdr:rowOff>121869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29822"/>
          <a:ext cx="889000" cy="16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72833</xdr:rowOff>
    </xdr:from>
    <xdr:to>
      <xdr:col>55</xdr:col>
      <xdr:colOff>50800</xdr:colOff>
      <xdr:row>79</xdr:row>
      <xdr:rowOff>2983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159210</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32745</xdr:rowOff>
    </xdr:from>
    <xdr:to>
      <xdr:col>50</xdr:col>
      <xdr:colOff>165100</xdr:colOff>
      <xdr:row>78</xdr:row>
      <xdr:rowOff>134345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0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125472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9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87561</xdr:rowOff>
    </xdr:from>
    <xdr:to>
      <xdr:col>46</xdr:col>
      <xdr:colOff>38100</xdr:colOff>
      <xdr:row>78</xdr:row>
      <xdr:rowOff>17711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8838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77372</xdr:rowOff>
    </xdr:from>
    <xdr:to>
      <xdr:col>41</xdr:col>
      <xdr:colOff>101600</xdr:colOff>
      <xdr:row>78</xdr:row>
      <xdr:rowOff>7522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170099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71069</xdr:rowOff>
    </xdr:from>
    <xdr:to>
      <xdr:col>36</xdr:col>
      <xdr:colOff>165100</xdr:colOff>
      <xdr:row>79</xdr:row>
      <xdr:rowOff>1219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163796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3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104076</xdr:rowOff>
    </xdr:from>
    <xdr:to>
      <xdr:col>55</xdr:col>
      <xdr:colOff>0</xdr:colOff>
      <xdr:row>97</xdr:row>
      <xdr:rowOff>121047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34726"/>
          <a:ext cx="838200" cy="1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104076</xdr:rowOff>
    </xdr:from>
    <xdr:to>
      <xdr:col>50</xdr:col>
      <xdr:colOff>114300</xdr:colOff>
      <xdr:row>97</xdr:row>
      <xdr:rowOff>150406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34726"/>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141368</xdr:rowOff>
    </xdr:from>
    <xdr:to>
      <xdr:col>45</xdr:col>
      <xdr:colOff>177800</xdr:colOff>
      <xdr:row>97</xdr:row>
      <xdr:rowOff>150406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72018"/>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141368</xdr:rowOff>
    </xdr:from>
    <xdr:to>
      <xdr:col>41</xdr:col>
      <xdr:colOff>50800</xdr:colOff>
      <xdr:row>97</xdr:row>
      <xdr:rowOff>160875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72018"/>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70247</xdr:rowOff>
    </xdr:from>
    <xdr:to>
      <xdr:col>55</xdr:col>
      <xdr:colOff>50800</xdr:colOff>
      <xdr:row>98</xdr:row>
      <xdr:rowOff>397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156624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53276</xdr:rowOff>
    </xdr:from>
    <xdr:to>
      <xdr:col>50</xdr:col>
      <xdr:colOff>165100</xdr:colOff>
      <xdr:row>97</xdr:row>
      <xdr:rowOff>154876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99606</xdr:rowOff>
    </xdr:from>
    <xdr:to>
      <xdr:col>46</xdr:col>
      <xdr:colOff>38100</xdr:colOff>
      <xdr:row>98</xdr:row>
      <xdr:rowOff>29756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20883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90568</xdr:rowOff>
    </xdr:from>
    <xdr:to>
      <xdr:col>41</xdr:col>
      <xdr:colOff>101600</xdr:colOff>
      <xdr:row>98</xdr:row>
      <xdr:rowOff>20718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110075</xdr:rowOff>
    </xdr:from>
    <xdr:to>
      <xdr:col>36</xdr:col>
      <xdr:colOff>165100</xdr:colOff>
      <xdr:row>98</xdr:row>
      <xdr:rowOff>40225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31352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99085</xdr:rowOff>
    </xdr:from>
    <xdr:to>
      <xdr:col>85</xdr:col>
      <xdr:colOff>127000</xdr:colOff>
      <xdr:row>35</xdr:row>
      <xdr:rowOff>125413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099835"/>
          <a:ext cx="838200" cy="2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99085</xdr:rowOff>
    </xdr:from>
    <xdr:to>
      <xdr:col>81</xdr:col>
      <xdr:colOff>50800</xdr:colOff>
      <xdr:row>35</xdr:row>
      <xdr:rowOff>134118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099835"/>
          <a:ext cx="8890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134118</xdr:rowOff>
    </xdr:from>
    <xdr:to>
      <xdr:col>76</xdr:col>
      <xdr:colOff>114300</xdr:colOff>
      <xdr:row>36</xdr:row>
      <xdr:rowOff>45479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34868"/>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45479</xdr:rowOff>
    </xdr:from>
    <xdr:to>
      <xdr:col>71</xdr:col>
      <xdr:colOff>177800</xdr:colOff>
      <xdr:row>37</xdr:row>
      <xdr:rowOff>22638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17679"/>
          <a:ext cx="889000" cy="14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74613</xdr:rowOff>
    </xdr:from>
    <xdr:to>
      <xdr:col>85</xdr:col>
      <xdr:colOff>177800</xdr:colOff>
      <xdr:row>36</xdr:row>
      <xdr:rowOff>4763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97490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48285</xdr:rowOff>
    </xdr:from>
    <xdr:to>
      <xdr:col>81</xdr:col>
      <xdr:colOff>101600</xdr:colOff>
      <xdr:row>35</xdr:row>
      <xdr:rowOff>149885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166412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2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83318</xdr:rowOff>
    </xdr:from>
    <xdr:to>
      <xdr:col>76</xdr:col>
      <xdr:colOff>165100</xdr:colOff>
      <xdr:row>36</xdr:row>
      <xdr:rowOff>13468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29995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166129</xdr:rowOff>
    </xdr:from>
    <xdr:to>
      <xdr:col>72</xdr:col>
      <xdr:colOff>38100</xdr:colOff>
      <xdr:row>36</xdr:row>
      <xdr:rowOff>96279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112806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143288</xdr:rowOff>
    </xdr:from>
    <xdr:to>
      <xdr:col>67</xdr:col>
      <xdr:colOff>101600</xdr:colOff>
      <xdr:row>37</xdr:row>
      <xdr:rowOff>73438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64565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75385</xdr:rowOff>
    </xdr:from>
    <xdr:to>
      <xdr:col>85</xdr:col>
      <xdr:colOff>126364</xdr:colOff>
      <xdr:row>57</xdr:row>
      <xdr:rowOff>159862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9162235"/>
          <a:ext cx="1269" cy="77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163689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159862</xdr:rowOff>
    </xdr:from>
    <xdr:to>
      <xdr:col>86</xdr:col>
      <xdr:colOff>25400</xdr:colOff>
      <xdr:row>57</xdr:row>
      <xdr:rowOff>159862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3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22062</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93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75385</xdr:rowOff>
    </xdr:from>
    <xdr:to>
      <xdr:col>86</xdr:col>
      <xdr:colOff>25400</xdr:colOff>
      <xdr:row>53</xdr:row>
      <xdr:rowOff>75385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16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63759</xdr:rowOff>
    </xdr:from>
    <xdr:to>
      <xdr:col>85</xdr:col>
      <xdr:colOff>127000</xdr:colOff>
      <xdr:row>55</xdr:row>
      <xdr:rowOff>162729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493509"/>
          <a:ext cx="838200" cy="9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75168</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7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96741</xdr:rowOff>
    </xdr:from>
    <xdr:to>
      <xdr:col>85</xdr:col>
      <xdr:colOff>177800</xdr:colOff>
      <xdr:row>57</xdr:row>
      <xdr:rowOff>26891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9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6737</xdr:rowOff>
    </xdr:from>
    <xdr:to>
      <xdr:col>81</xdr:col>
      <xdr:colOff>50800</xdr:colOff>
      <xdr:row>55</xdr:row>
      <xdr:rowOff>162729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8579237"/>
          <a:ext cx="889000" cy="10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148921</xdr:rowOff>
    </xdr:from>
    <xdr:to>
      <xdr:col>81</xdr:col>
      <xdr:colOff>101600</xdr:colOff>
      <xdr:row>57</xdr:row>
      <xdr:rowOff>79071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70198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6737</xdr:rowOff>
    </xdr:from>
    <xdr:to>
      <xdr:col>76</xdr:col>
      <xdr:colOff>114300</xdr:colOff>
      <xdr:row>56</xdr:row>
      <xdr:rowOff>161782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8579237"/>
          <a:ext cx="889000" cy="11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129106</xdr:rowOff>
    </xdr:from>
    <xdr:to>
      <xdr:col>76</xdr:col>
      <xdr:colOff>165100</xdr:colOff>
      <xdr:row>57</xdr:row>
      <xdr:rowOff>59256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50383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77786</xdr:rowOff>
    </xdr:from>
    <xdr:to>
      <xdr:col>71</xdr:col>
      <xdr:colOff>177800</xdr:colOff>
      <xdr:row>56</xdr:row>
      <xdr:rowOff>161782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78986"/>
          <a:ext cx="889000" cy="8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145771</xdr:rowOff>
    </xdr:from>
    <xdr:to>
      <xdr:col>72</xdr:col>
      <xdr:colOff>38100</xdr:colOff>
      <xdr:row>57</xdr:row>
      <xdr:rowOff>75921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67048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142849</xdr:rowOff>
    </xdr:from>
    <xdr:to>
      <xdr:col>67</xdr:col>
      <xdr:colOff>101600</xdr:colOff>
      <xdr:row>57</xdr:row>
      <xdr:rowOff>72999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64126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12959</xdr:rowOff>
    </xdr:from>
    <xdr:to>
      <xdr:col>85</xdr:col>
      <xdr:colOff>177800</xdr:colOff>
      <xdr:row>55</xdr:row>
      <xdr:rowOff>114559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35836</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2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111929</xdr:rowOff>
    </xdr:from>
    <xdr:to>
      <xdr:col>81</xdr:col>
      <xdr:colOff>101600</xdr:colOff>
      <xdr:row>56</xdr:row>
      <xdr:rowOff>42079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58606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1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127387</xdr:rowOff>
    </xdr:from>
    <xdr:to>
      <xdr:col>76</xdr:col>
      <xdr:colOff>165100</xdr:colOff>
      <xdr:row>50</xdr:row>
      <xdr:rowOff>57537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8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74064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830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110982</xdr:rowOff>
    </xdr:from>
    <xdr:to>
      <xdr:col>72</xdr:col>
      <xdr:colOff>38100</xdr:colOff>
      <xdr:row>57</xdr:row>
      <xdr:rowOff>41132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57659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26986</xdr:rowOff>
    </xdr:from>
    <xdr:to>
      <xdr:col>67</xdr:col>
      <xdr:colOff>101600</xdr:colOff>
      <xdr:row>56</xdr:row>
      <xdr:rowOff>128586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145113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6128</xdr:rowOff>
    </xdr:from>
    <xdr:to>
      <xdr:col>85</xdr:col>
      <xdr:colOff>127000</xdr:colOff>
      <xdr:row>76</xdr:row>
      <xdr:rowOff>78046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036328"/>
          <a:ext cx="838200" cy="7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6128</xdr:rowOff>
    </xdr:from>
    <xdr:to>
      <xdr:col>81</xdr:col>
      <xdr:colOff>50800</xdr:colOff>
      <xdr:row>77</xdr:row>
      <xdr:rowOff>19273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036328"/>
          <a:ext cx="889000" cy="18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31824</xdr:rowOff>
    </xdr:from>
    <xdr:to>
      <xdr:col>76</xdr:col>
      <xdr:colOff>114300</xdr:colOff>
      <xdr:row>77</xdr:row>
      <xdr:rowOff>19273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062024"/>
          <a:ext cx="889000" cy="15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31824</xdr:rowOff>
    </xdr:from>
    <xdr:to>
      <xdr:col>71</xdr:col>
      <xdr:colOff>177800</xdr:colOff>
      <xdr:row>76</xdr:row>
      <xdr:rowOff>74823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062024"/>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36031</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3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27246</xdr:rowOff>
    </xdr:from>
    <xdr:to>
      <xdr:col>85</xdr:col>
      <xdr:colOff>177800</xdr:colOff>
      <xdr:row>76</xdr:row>
      <xdr:rowOff>128846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0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50123</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90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126779</xdr:rowOff>
    </xdr:from>
    <xdr:to>
      <xdr:col>81</xdr:col>
      <xdr:colOff>101600</xdr:colOff>
      <xdr:row>76</xdr:row>
      <xdr:rowOff>56930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9855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73456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7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139923</xdr:rowOff>
    </xdr:from>
    <xdr:to>
      <xdr:col>76</xdr:col>
      <xdr:colOff>165100</xdr:colOff>
      <xdr:row>77</xdr:row>
      <xdr:rowOff>70073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1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86600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2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152474</xdr:rowOff>
    </xdr:from>
    <xdr:to>
      <xdr:col>72</xdr:col>
      <xdr:colOff>38100</xdr:colOff>
      <xdr:row>76</xdr:row>
      <xdr:rowOff>82624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0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99151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78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24023</xdr:rowOff>
    </xdr:from>
    <xdr:to>
      <xdr:col>67</xdr:col>
      <xdr:colOff>101600</xdr:colOff>
      <xdr:row>76</xdr:row>
      <xdr:rowOff>125623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0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142150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282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16739</xdr:rowOff>
    </xdr:from>
    <xdr:to>
      <xdr:col>85</xdr:col>
      <xdr:colOff>127000</xdr:colOff>
      <xdr:row>95</xdr:row>
      <xdr:rowOff>105296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304489"/>
          <a:ext cx="838200" cy="8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96596</xdr:rowOff>
    </xdr:from>
    <xdr:to>
      <xdr:col>81</xdr:col>
      <xdr:colOff>50800</xdr:colOff>
      <xdr:row>95</xdr:row>
      <xdr:rowOff>105296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384346"/>
          <a:ext cx="8890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96596</xdr:rowOff>
    </xdr:from>
    <xdr:to>
      <xdr:col>76</xdr:col>
      <xdr:colOff>114300</xdr:colOff>
      <xdr:row>95</xdr:row>
      <xdr:rowOff>113792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384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113792</xdr:rowOff>
    </xdr:from>
    <xdr:to>
      <xdr:col>71</xdr:col>
      <xdr:colOff>177800</xdr:colOff>
      <xdr:row>96</xdr:row>
      <xdr:rowOff>91060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401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137389</xdr:rowOff>
    </xdr:from>
    <xdr:to>
      <xdr:col>85</xdr:col>
      <xdr:colOff>177800</xdr:colOff>
      <xdr:row>95</xdr:row>
      <xdr:rowOff>67539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2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160266</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1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54496</xdr:rowOff>
    </xdr:from>
    <xdr:to>
      <xdr:col>81</xdr:col>
      <xdr:colOff>101600</xdr:colOff>
      <xdr:row>95</xdr:row>
      <xdr:rowOff>156096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45796</xdr:rowOff>
    </xdr:from>
    <xdr:to>
      <xdr:col>76</xdr:col>
      <xdr:colOff>165100</xdr:colOff>
      <xdr:row>95</xdr:row>
      <xdr:rowOff>147396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3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163923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1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62992</xdr:rowOff>
    </xdr:from>
    <xdr:to>
      <xdr:col>72</xdr:col>
      <xdr:colOff>38100</xdr:colOff>
      <xdr:row>95</xdr:row>
      <xdr:rowOff>164592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3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9669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40260</xdr:rowOff>
    </xdr:from>
    <xdr:to>
      <xdr:col>67</xdr:col>
      <xdr:colOff>101600</xdr:colOff>
      <xdr:row>96</xdr:row>
      <xdr:rowOff>141860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158387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129,110</a:t>
          </a:r>
          <a:r>
            <a:rPr kumimoji="1" lang="ja-JP" altLang="en-US" sz="1300">
              <a:latin typeface="ＭＳ Ｐゴシック" panose="020B0600070205080204" pitchFamily="50" charset="-128"/>
              <a:ea typeface="ＭＳ Ｐゴシック" panose="020B0600070205080204" pitchFamily="50" charset="-128"/>
            </a:rPr>
            <a:t>円となり類似団体で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番目に高くなっている。前年度から</a:t>
          </a:r>
          <a:r>
            <a:rPr kumimoji="1" lang="en-US" altLang="ja-JP" sz="1300">
              <a:latin typeface="ＭＳ Ｐゴシック" panose="020B0600070205080204" pitchFamily="50" charset="-128"/>
              <a:ea typeface="ＭＳ Ｐゴシック" panose="020B0600070205080204" pitchFamily="50" charset="-128"/>
            </a:rPr>
            <a:t>21,647</a:t>
          </a:r>
          <a:r>
            <a:rPr kumimoji="1" lang="ja-JP" altLang="en-US" sz="1300">
              <a:latin typeface="ＭＳ Ｐゴシック" panose="020B0600070205080204" pitchFamily="50" charset="-128"/>
              <a:ea typeface="ＭＳ Ｐゴシック" panose="020B0600070205080204" pitchFamily="50" charset="-128"/>
            </a:rPr>
            <a:t>円と大幅に増額しており、義務教育学校施設整備工事の増額が主な原因となっている。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381,811</a:t>
          </a:r>
          <a:r>
            <a:rPr kumimoji="1" lang="ja-JP" altLang="en-US" sz="1300">
              <a:latin typeface="ＭＳ Ｐゴシック" panose="020B0600070205080204" pitchFamily="50" charset="-128"/>
              <a:ea typeface="ＭＳ Ｐゴシック" panose="020B0600070205080204" pitchFamily="50" charset="-128"/>
            </a:rPr>
            <a:t>円となり類似団体で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旧産炭地という特殊事情から、高齢化率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％）が非常に高く、特に生活保護率については、県内都市の中で最も高く、生活保護扶助費は普通会計決算額の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％を占めている。生活保護率は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大きく変動していないものの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、民生費全体での推移はやや上昇傾向となっている。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災害復旧事業は近年大雨による災害が頻発しており、令和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円減少したが、類似団体中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合併以降、実質収支は黒字を維持しているが、実質単年度収支は、義務教育学校建設事業に係る元利償還金の増や、定期予防接種委託料の増などにより一般財源所要額が増加し、令和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年度に続き赤字となった。今後も、徹底した経常経費削減と税収等による歳入の確保に努め、財政の健全化を図る。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合併以降、黒字であるため、連結実質赤字比率は算出されていないが、国民健康保険事業特別会計のみ赤字が続いており、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百万円の赤字となっている。医療費抑制の観点から予防事業を強化するなど、赤字解消を目指して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百万円赤字が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した。他会計については、合併以降黒字を維持しているが、今後も独立採算の原則に立ち、各会計の健全な財政運営に努める。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29706633</v>
      </c>
      <c r="BO4" s="436"/>
      <c r="BP4" s="436"/>
      <c r="BQ4" s="436"/>
      <c r="BR4" s="436"/>
      <c r="BS4" s="436"/>
      <c r="BT4" s="436"/>
      <c r="BU4" s="437"/>
      <c r="BV4" s="435">
        <v>29038615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1.1000000000000001</v>
      </c>
      <c r="CU4" s="576"/>
      <c r="CV4" s="576"/>
      <c r="CW4" s="576"/>
      <c r="CX4" s="576"/>
      <c r="CY4" s="576"/>
      <c r="CZ4" s="576"/>
      <c r="DA4" s="577"/>
      <c r="DB4" s="575">
        <v>3.7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29405283</v>
      </c>
      <c r="BO5" s="407"/>
      <c r="BP5" s="407"/>
      <c r="BQ5" s="407"/>
      <c r="BR5" s="407"/>
      <c r="BS5" s="407"/>
      <c r="BT5" s="407"/>
      <c r="BU5" s="408"/>
      <c r="BV5" s="406">
        <v>28444926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105.8</v>
      </c>
      <c r="CU5" s="404"/>
      <c r="CV5" s="404"/>
      <c r="CW5" s="404"/>
      <c r="CX5" s="404"/>
      <c r="CY5" s="404"/>
      <c r="CZ5" s="404"/>
      <c r="DA5" s="405"/>
      <c r="DB5" s="403">
        <v>108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301350</v>
      </c>
      <c r="BO6" s="407"/>
      <c r="BP6" s="407"/>
      <c r="BQ6" s="407"/>
      <c r="BR6" s="407"/>
      <c r="BS6" s="407"/>
      <c r="BT6" s="407"/>
      <c r="BU6" s="408"/>
      <c r="BV6" s="406">
        <v>593689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106</v>
      </c>
      <c r="CU6" s="550"/>
      <c r="CV6" s="550"/>
      <c r="CW6" s="550"/>
      <c r="CX6" s="550"/>
      <c r="CY6" s="550"/>
      <c r="CZ6" s="550"/>
      <c r="DA6" s="551"/>
      <c r="DB6" s="549">
        <v>108.4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159356</v>
      </c>
      <c r="BO7" s="407"/>
      <c r="BP7" s="407"/>
      <c r="BQ7" s="407"/>
      <c r="BR7" s="407"/>
      <c r="BS7" s="407"/>
      <c r="BT7" s="407"/>
      <c r="BU7" s="408"/>
      <c r="BV7" s="406">
        <v>133108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12974909</v>
      </c>
      <c r="CU7" s="407"/>
      <c r="CV7" s="407"/>
      <c r="CW7" s="407"/>
      <c r="CX7" s="407"/>
      <c r="CY7" s="407"/>
      <c r="CZ7" s="407"/>
      <c r="DA7" s="408"/>
      <c r="DB7" s="406">
        <v>12595621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141994</v>
      </c>
      <c r="BO8" s="407"/>
      <c r="BP8" s="407"/>
      <c r="BQ8" s="407"/>
      <c r="BR8" s="407"/>
      <c r="BS8" s="407"/>
      <c r="BT8" s="407"/>
      <c r="BU8" s="408"/>
      <c r="BV8" s="406">
        <v>460581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0.28000000000000003</v>
      </c>
      <c r="CU8" s="510"/>
      <c r="CV8" s="510"/>
      <c r="CW8" s="510"/>
      <c r="CX8" s="510"/>
      <c r="CY8" s="510"/>
      <c r="CZ8" s="510"/>
      <c r="DA8" s="511"/>
      <c r="DB8" s="509">
        <v>0.28000000000000003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35473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-318587</v>
      </c>
      <c r="BO9" s="407"/>
      <c r="BP9" s="407"/>
      <c r="BQ9" s="407"/>
      <c r="BR9" s="407"/>
      <c r="BS9" s="407"/>
      <c r="BT9" s="407"/>
      <c r="BU9" s="408"/>
      <c r="BV9" s="406">
        <v>-328350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16.5</v>
      </c>
      <c r="CU9" s="404"/>
      <c r="CV9" s="404"/>
      <c r="CW9" s="404"/>
      <c r="CX9" s="404"/>
      <c r="CY9" s="404"/>
      <c r="CZ9" s="404"/>
      <c r="DA9" s="405"/>
      <c r="DB9" s="403">
        <v>15.3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38743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399683</v>
      </c>
      <c r="BO10" s="407"/>
      <c r="BP10" s="407"/>
      <c r="BQ10" s="407"/>
      <c r="BR10" s="407"/>
      <c r="BS10" s="407"/>
      <c r="BT10" s="407"/>
      <c r="BU10" s="408"/>
      <c r="BV10" s="406">
        <v>301893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34143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392335</v>
      </c>
      <c r="BO12" s="407"/>
      <c r="BP12" s="407"/>
      <c r="BQ12" s="407"/>
      <c r="BR12" s="407"/>
      <c r="BS12" s="407"/>
      <c r="BT12" s="407"/>
      <c r="BU12" s="408"/>
      <c r="BV12" s="406">
        <v>295018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33746</v>
      </c>
      <c r="S13" s="494"/>
      <c r="T13" s="494"/>
      <c r="U13" s="494"/>
      <c r="V13" s="495"/>
      <c r="W13" s="496" t="s">
        <v>131</v>
      </c>
      <c r="X13" s="392"/>
      <c r="Y13" s="392"/>
      <c r="Z13" s="392"/>
      <c r="AA13" s="392"/>
      <c r="AB13" s="393"/>
      <c r="AC13" s="359">
        <v>721</v>
      </c>
      <c r="AD13" s="360"/>
      <c r="AE13" s="360"/>
      <c r="AF13" s="360"/>
      <c r="AG13" s="361"/>
      <c r="AH13" s="359">
        <v>900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-311239</v>
      </c>
      <c r="BO13" s="407"/>
      <c r="BP13" s="407"/>
      <c r="BQ13" s="407"/>
      <c r="BR13" s="407"/>
      <c r="BS13" s="407"/>
      <c r="BT13" s="407"/>
      <c r="BU13" s="408"/>
      <c r="BV13" s="406">
        <v>-321475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7.4</v>
      </c>
      <c r="CU13" s="404"/>
      <c r="CV13" s="404"/>
      <c r="CW13" s="404"/>
      <c r="CX13" s="404"/>
      <c r="CY13" s="404"/>
      <c r="CZ13" s="404"/>
      <c r="DA13" s="405"/>
      <c r="DB13" s="403">
        <v>7.1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34929</v>
      </c>
      <c r="S14" s="494"/>
      <c r="T14" s="494"/>
      <c r="U14" s="494"/>
      <c r="V14" s="495"/>
      <c r="W14" s="497"/>
      <c r="X14" s="395"/>
      <c r="Y14" s="395"/>
      <c r="Z14" s="395"/>
      <c r="AA14" s="395"/>
      <c r="AB14" s="396"/>
      <c r="AC14" s="486">
        <v>5.0999999999999996</v>
      </c>
      <c r="AD14" s="487"/>
      <c r="AE14" s="487"/>
      <c r="AF14" s="487"/>
      <c r="AG14" s="488"/>
      <c r="AH14" s="486">
        <v>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16.100000000000001</v>
      </c>
      <c r="CU14" s="504"/>
      <c r="CV14" s="504"/>
      <c r="CW14" s="504"/>
      <c r="CX14" s="504"/>
      <c r="CY14" s="504"/>
      <c r="CZ14" s="504"/>
      <c r="DA14" s="505"/>
      <c r="DB14" s="503">
        <v>11.5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34587</v>
      </c>
      <c r="S15" s="494"/>
      <c r="T15" s="494"/>
      <c r="U15" s="494"/>
      <c r="V15" s="495"/>
      <c r="W15" s="496" t="s">
        <v>137</v>
      </c>
      <c r="X15" s="392"/>
      <c r="Y15" s="392"/>
      <c r="Z15" s="392"/>
      <c r="AA15" s="392"/>
      <c r="AB15" s="393"/>
      <c r="AC15" s="359">
        <v>3726</v>
      </c>
      <c r="AD15" s="360"/>
      <c r="AE15" s="360"/>
      <c r="AF15" s="360"/>
      <c r="AG15" s="361"/>
      <c r="AH15" s="359">
        <v>4043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3317396</v>
      </c>
      <c r="BO15" s="436"/>
      <c r="BP15" s="436"/>
      <c r="BQ15" s="436"/>
      <c r="BR15" s="436"/>
      <c r="BS15" s="436"/>
      <c r="BT15" s="436"/>
      <c r="BU15" s="437"/>
      <c r="BV15" s="435">
        <v>3360560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26.4</v>
      </c>
      <c r="AD16" s="487"/>
      <c r="AE16" s="487"/>
      <c r="AF16" s="487"/>
      <c r="AG16" s="488"/>
      <c r="AH16" s="486">
        <v>26.7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12183939</v>
      </c>
      <c r="BO16" s="407"/>
      <c r="BP16" s="407"/>
      <c r="BQ16" s="407"/>
      <c r="BR16" s="407"/>
      <c r="BS16" s="407"/>
      <c r="BT16" s="407"/>
      <c r="BU16" s="408"/>
      <c r="BV16" s="406">
        <v>11758029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9669</v>
      </c>
      <c r="AD17" s="360"/>
      <c r="AE17" s="360"/>
      <c r="AF17" s="360"/>
      <c r="AG17" s="361"/>
      <c r="AH17" s="359">
        <v>10192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4089361</v>
      </c>
      <c r="BO17" s="407"/>
      <c r="BP17" s="407"/>
      <c r="BQ17" s="407"/>
      <c r="BR17" s="407"/>
      <c r="BS17" s="407"/>
      <c r="BT17" s="407"/>
      <c r="BU17" s="408"/>
      <c r="BV17" s="406">
        <v>4149980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135.11000000000001</v>
      </c>
      <c r="M18" s="459"/>
      <c r="N18" s="459"/>
      <c r="O18" s="459"/>
      <c r="P18" s="459"/>
      <c r="Q18" s="459"/>
      <c r="R18" s="460"/>
      <c r="S18" s="460"/>
      <c r="T18" s="460"/>
      <c r="U18" s="460"/>
      <c r="V18" s="461"/>
      <c r="W18" s="477"/>
      <c r="X18" s="478"/>
      <c r="Y18" s="478"/>
      <c r="Z18" s="478"/>
      <c r="AA18" s="478"/>
      <c r="AB18" s="502"/>
      <c r="AC18" s="376">
        <v>68.5</v>
      </c>
      <c r="AD18" s="377"/>
      <c r="AE18" s="377"/>
      <c r="AF18" s="377"/>
      <c r="AG18" s="462"/>
      <c r="AH18" s="376">
        <v>67.3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13897585</v>
      </c>
      <c r="BO18" s="407"/>
      <c r="BP18" s="407"/>
      <c r="BQ18" s="407"/>
      <c r="BR18" s="407"/>
      <c r="BS18" s="407"/>
      <c r="BT18" s="407"/>
      <c r="BU18" s="408"/>
      <c r="BV18" s="406">
        <v>13662067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263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17452065</v>
      </c>
      <c r="BO19" s="407"/>
      <c r="BP19" s="407"/>
      <c r="BQ19" s="407"/>
      <c r="BR19" s="407"/>
      <c r="BS19" s="407"/>
      <c r="BT19" s="407"/>
      <c r="BU19" s="408"/>
      <c r="BV19" s="406">
        <v>17493850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15030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28516029</v>
      </c>
      <c r="BO22" s="436"/>
      <c r="BP22" s="436"/>
      <c r="BQ22" s="436"/>
      <c r="BR22" s="436"/>
      <c r="BS22" s="436"/>
      <c r="BT22" s="436"/>
      <c r="BU22" s="437"/>
      <c r="BV22" s="435">
        <v>28251437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24211279</v>
      </c>
      <c r="BO23" s="407"/>
      <c r="BP23" s="407"/>
      <c r="BQ23" s="407"/>
      <c r="BR23" s="407"/>
      <c r="BS23" s="407"/>
      <c r="BT23" s="407"/>
      <c r="BU23" s="408"/>
      <c r="BV23" s="406">
        <v>23699842</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7650</v>
      </c>
      <c r="R24" s="360"/>
      <c r="S24" s="360"/>
      <c r="T24" s="360"/>
      <c r="U24" s="360"/>
      <c r="V24" s="361"/>
      <c r="W24" s="449"/>
      <c r="X24" s="386"/>
      <c r="Y24" s="387"/>
      <c r="Z24" s="362" t="s">
        <v>162</v>
      </c>
      <c r="AA24" s="363"/>
      <c r="AB24" s="363"/>
      <c r="AC24" s="363"/>
      <c r="AD24" s="363"/>
      <c r="AE24" s="363"/>
      <c r="AF24" s="363"/>
      <c r="AG24" s="364"/>
      <c r="AH24" s="359">
        <v>342</v>
      </c>
      <c r="AI24" s="360"/>
      <c r="AJ24" s="360"/>
      <c r="AK24" s="360"/>
      <c r="AL24" s="361"/>
      <c r="AM24" s="359">
        <v>1165536</v>
      </c>
      <c r="AN24" s="360"/>
      <c r="AO24" s="360"/>
      <c r="AP24" s="360"/>
      <c r="AQ24" s="360"/>
      <c r="AR24" s="361"/>
      <c r="AS24" s="359">
        <v>3408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23028983</v>
      </c>
      <c r="BO24" s="407"/>
      <c r="BP24" s="407"/>
      <c r="BQ24" s="407"/>
      <c r="BR24" s="407"/>
      <c r="BS24" s="407"/>
      <c r="BT24" s="407"/>
      <c r="BU24" s="408"/>
      <c r="BV24" s="406">
        <v>22115931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6192</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2672245</v>
      </c>
      <c r="BO25" s="436"/>
      <c r="BP25" s="436"/>
      <c r="BQ25" s="436"/>
      <c r="BR25" s="436"/>
      <c r="BS25" s="436"/>
      <c r="BT25" s="436"/>
      <c r="BU25" s="437"/>
      <c r="BV25" s="435">
        <v>2365075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5766</v>
      </c>
      <c r="R26" s="360"/>
      <c r="S26" s="360"/>
      <c r="T26" s="360"/>
      <c r="U26" s="360"/>
      <c r="V26" s="361"/>
      <c r="W26" s="449"/>
      <c r="X26" s="386"/>
      <c r="Y26" s="387"/>
      <c r="Z26" s="362" t="s">
        <v>168</v>
      </c>
      <c r="AA26" s="417"/>
      <c r="AB26" s="417"/>
      <c r="AC26" s="417"/>
      <c r="AD26" s="417"/>
      <c r="AE26" s="417"/>
      <c r="AF26" s="417"/>
      <c r="AG26" s="418"/>
      <c r="AH26" s="359">
        <v>17</v>
      </c>
      <c r="AI26" s="360"/>
      <c r="AJ26" s="360"/>
      <c r="AK26" s="360"/>
      <c r="AL26" s="361"/>
      <c r="AM26" s="359">
        <v>61574</v>
      </c>
      <c r="AN26" s="360"/>
      <c r="AO26" s="360"/>
      <c r="AP26" s="360"/>
      <c r="AQ26" s="360"/>
      <c r="AR26" s="361"/>
      <c r="AS26" s="359">
        <v>3622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4320</v>
      </c>
      <c r="R27" s="360"/>
      <c r="S27" s="360"/>
      <c r="T27" s="360"/>
      <c r="U27" s="360"/>
      <c r="V27" s="361"/>
      <c r="W27" s="449"/>
      <c r="X27" s="386"/>
      <c r="Y27" s="387"/>
      <c r="Z27" s="362" t="s">
        <v>171</v>
      </c>
      <c r="AA27" s="363"/>
      <c r="AB27" s="363"/>
      <c r="AC27" s="363"/>
      <c r="AD27" s="363"/>
      <c r="AE27" s="363"/>
      <c r="AF27" s="363"/>
      <c r="AG27" s="364"/>
      <c r="AH27" s="359">
        <v>18</v>
      </c>
      <c r="AI27" s="360"/>
      <c r="AJ27" s="360"/>
      <c r="AK27" s="360"/>
      <c r="AL27" s="361"/>
      <c r="AM27" s="359">
        <v>54663</v>
      </c>
      <c r="AN27" s="360"/>
      <c r="AO27" s="360"/>
      <c r="AP27" s="360"/>
      <c r="AQ27" s="360"/>
      <c r="AR27" s="361"/>
      <c r="AS27" s="359">
        <v>3037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3890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3223903</v>
      </c>
      <c r="BO28" s="436"/>
      <c r="BP28" s="436"/>
      <c r="BQ28" s="436"/>
      <c r="BR28" s="436"/>
      <c r="BS28" s="436"/>
      <c r="BT28" s="436"/>
      <c r="BU28" s="437"/>
      <c r="BV28" s="435">
        <v>3216555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3700</v>
      </c>
      <c r="R29" s="360"/>
      <c r="S29" s="360"/>
      <c r="T29" s="360"/>
      <c r="U29" s="360"/>
      <c r="V29" s="361"/>
      <c r="W29" s="450"/>
      <c r="X29" s="451"/>
      <c r="Y29" s="452"/>
      <c r="Z29" s="362" t="s">
        <v>177</v>
      </c>
      <c r="AA29" s="363"/>
      <c r="AB29" s="363"/>
      <c r="AC29" s="363"/>
      <c r="AD29" s="363"/>
      <c r="AE29" s="363"/>
      <c r="AF29" s="363"/>
      <c r="AG29" s="364"/>
      <c r="AH29" s="359">
        <v>360</v>
      </c>
      <c r="AI29" s="360"/>
      <c r="AJ29" s="360"/>
      <c r="AK29" s="360"/>
      <c r="AL29" s="361"/>
      <c r="AM29" s="359">
        <v>1220199</v>
      </c>
      <c r="AN29" s="360"/>
      <c r="AO29" s="360"/>
      <c r="AP29" s="360"/>
      <c r="AQ29" s="360"/>
      <c r="AR29" s="361"/>
      <c r="AS29" s="359">
        <v>3389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1128076</v>
      </c>
      <c r="BO29" s="407"/>
      <c r="BP29" s="407"/>
      <c r="BQ29" s="407"/>
      <c r="BR29" s="407"/>
      <c r="BS29" s="407"/>
      <c r="BT29" s="407"/>
      <c r="BU29" s="408"/>
      <c r="BV29" s="406">
        <v>1463561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6468749</v>
      </c>
      <c r="BO30" s="441"/>
      <c r="BP30" s="441"/>
      <c r="BQ30" s="441"/>
      <c r="BR30" s="441"/>
      <c r="BS30" s="441"/>
      <c r="BT30" s="441"/>
      <c r="BU30" s="442"/>
      <c r="BV30" s="440">
        <v>6796947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福岡県市町村職員退職手当組合（一般会計）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うすい</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住宅新築資金等貸付事業特別会計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福岡県市町村職員退職手当組合（基金特別会計）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嘉麻市文化スポーツ振興公社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介護保険事業特別会計（保険事業勘定）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飯塚地区消防組合（一般会計）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嘉麻スタイル</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介護保険事業特別会計（サービス事業勘定）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福岡県自治振興組合（一般会計）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福岡県自治振興組合（公文書館事業特別会計）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福岡県後期高齢者医療広域連合（一般会計）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福岡県後期高齢者医療広域連合（後期高齢者医療特別会計）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ふくおか県央環境広域施設組合（一般会計）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EuHJT6YlwaRoeD8st0I3szu2kLKtzfbm6Lb1nH2AymSODbm1L/Hua6mEezZobYADt2P/MSGcTThm5MroObCGQ==" saltValue="FnzSaoAVmogkOJe7AhWd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533</v>
      </c>
      <c r="D34" s="1136"/>
      <c r="E34" s="1137"/>
      <c r="F34" s="32" t="s">
        <v>534</v>
      </c>
      <c r="G34" s="33" t="s">
        <v>535</v>
      </c>
      <c r="H34" s="33" t="s">
        <v>536</v>
      </c>
      <c r="I34" s="33" t="s">
        <v>537</v>
      </c>
      <c r="J34" s="34" t="s">
        <v>538</v>
      </c>
      <c r="K34" s="22"/>
      <c r="L34" s="22"/>
      <c r="M34" s="22"/>
      <c r="N34" s="22"/>
      <c r="O34" s="22"/>
      <c r="P34" s="22"/>
    </row>
    <row r="35" spans="1:16" ht="39" customHeight="1" x14ac:dyDescent="0.15">
      <c r="A35" s="22"/>
      <c r="B35" s="35"/>
      <c r="C35" s="1132" t="s">
        <v>539</v>
      </c>
      <c r="D35" s="1132"/>
      <c r="E35" s="1133"/>
      <c r="F35" s="36">
        <v>10.86</v>
      </c>
      <c r="G35" s="37">
        <v>9.25</v>
      </c>
      <c r="H35" s="37">
        <v>8.15</v>
      </c>
      <c r="I35" s="37">
        <v>7.03</v>
      </c>
      <c r="J35" s="38">
        <v>4.74</v>
      </c>
      <c r="K35" s="22"/>
      <c r="L35" s="22"/>
      <c r="M35" s="22"/>
      <c r="N35" s="22"/>
      <c r="O35" s="22"/>
      <c r="P35" s="22"/>
    </row>
    <row r="36" spans="1:16" ht="39" customHeight="1" x14ac:dyDescent="0.15">
      <c r="A36" s="22"/>
      <c r="B36" s="35"/>
      <c r="C36" s="1132" t="s">
        <v>540</v>
      </c>
      <c r="D36" s="1132"/>
      <c r="E36" s="1133"/>
      <c r="F36" s="36">
        <v>4.55</v>
      </c>
      <c r="G36" s="37">
        <v>4.51</v>
      </c>
      <c r="H36" s="37">
        <v>6.21</v>
      </c>
      <c r="I36" s="37">
        <v>3.63</v>
      </c>
      <c r="J36" s="38">
        <v>1.08</v>
      </c>
      <c r="K36" s="22"/>
      <c r="L36" s="22"/>
      <c r="M36" s="22"/>
      <c r="N36" s="22"/>
      <c r="O36" s="22"/>
      <c r="P36" s="22"/>
    </row>
    <row r="37" spans="1:16" ht="39" customHeight="1" x14ac:dyDescent="0.15">
      <c r="A37" s="22"/>
      <c r="B37" s="35"/>
      <c r="C37" s="1132" t="s">
        <v>541</v>
      </c>
      <c r="D37" s="1132"/>
      <c r="E37" s="1133"/>
      <c r="F37" s="36">
        <v>0</v>
      </c>
      <c r="G37" s="37">
        <v>1.25</v>
      </c>
      <c r="H37" s="37">
        <v>2.37</v>
      </c>
      <c r="I37" s="37">
        <v>0.4</v>
      </c>
      <c r="J37" s="38">
        <v>0.63</v>
      </c>
      <c r="K37" s="22"/>
      <c r="L37" s="22"/>
      <c r="M37" s="22"/>
      <c r="N37" s="22"/>
      <c r="O37" s="22"/>
      <c r="P37" s="22"/>
    </row>
    <row r="38" spans="1:16" ht="39" customHeight="1" x14ac:dyDescent="0.15">
      <c r="A38" s="22"/>
      <c r="B38" s="35"/>
      <c r="C38" s="1132" t="s">
        <v>542</v>
      </c>
      <c r="D38" s="1132"/>
      <c r="E38" s="1133"/>
      <c r="F38" s="36">
        <v>7.0000000000000007E-2</v>
      </c>
      <c r="G38" s="37">
        <v>7.0000000000000007E-2</v>
      </c>
      <c r="H38" s="37">
        <v>0.08</v>
      </c>
      <c r="I38" s="37">
        <v>0.08</v>
      </c>
      <c r="J38" s="38">
        <v>0.11</v>
      </c>
      <c r="K38" s="22"/>
      <c r="L38" s="22"/>
      <c r="M38" s="22"/>
      <c r="N38" s="22"/>
      <c r="O38" s="22"/>
      <c r="P38" s="22"/>
    </row>
    <row r="39" spans="1:16" ht="39" customHeight="1" x14ac:dyDescent="0.15">
      <c r="A39" s="22"/>
      <c r="B39" s="35"/>
      <c r="C39" s="1132" t="s">
        <v>543</v>
      </c>
      <c r="D39" s="1132"/>
      <c r="E39" s="1133"/>
      <c r="F39" s="36">
        <v>0.01</v>
      </c>
      <c r="G39" s="37">
        <v>0.03</v>
      </c>
      <c r="H39" s="37">
        <v>0.03</v>
      </c>
      <c r="I39" s="37">
        <v>0.01</v>
      </c>
      <c r="J39" s="38">
        <v>0.01</v>
      </c>
      <c r="K39" s="22"/>
      <c r="L39" s="22"/>
      <c r="M39" s="22"/>
      <c r="N39" s="22"/>
      <c r="O39" s="22"/>
      <c r="P39" s="22"/>
    </row>
    <row r="40" spans="1:16" ht="39" customHeight="1" x14ac:dyDescent="0.15">
      <c r="A40" s="22"/>
      <c r="B40" s="35"/>
      <c r="C40" s="1132" t="s">
        <v>544</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545</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546</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kKnna/+McrYbBqnrMNC6Ndjkd11EkXtoOkNxAVVqueG59ow6ll476KeubdR0vP8eLF18lK+WnhLNAzKtS5tWA==" saltValue="9py2TES73TAEm6BjihuJ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2469</v>
      </c>
      <c r="L45" s="58">
        <v>2849</v>
      </c>
      <c r="M45" s="58">
        <v>2839</v>
      </c>
      <c r="N45" s="58">
        <v>2767</v>
      </c>
      <c r="O45" s="59">
        <v>2942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47</v>
      </c>
      <c r="L48" s="62">
        <v>44</v>
      </c>
      <c r="M48" s="62">
        <v>47</v>
      </c>
      <c r="N48" s="62">
        <v>48</v>
      </c>
      <c r="O48" s="63">
        <v>49</v>
      </c>
      <c r="P48" s="46"/>
      <c r="Q48" s="46"/>
      <c r="R48" s="46"/>
      <c r="S48" s="46"/>
      <c r="T48" s="46"/>
      <c r="U48" s="46"/>
    </row>
    <row r="49" spans="1:21" ht="30.75" customHeight="1" x14ac:dyDescent="0.15">
      <c r="A49" s="46"/>
      <c r="B49" s="1163"/>
      <c r="C49" s="1164"/>
      <c r="D49" s="60"/>
      <c r="E49" s="1140" t="s">
        <v>14</v>
      </c>
      <c r="F49" s="1140"/>
      <c r="G49" s="1140"/>
      <c r="H49" s="1140"/>
      <c r="I49" s="1140"/>
      <c r="J49" s="1141"/>
      <c r="K49" s="61">
        <v>13</v>
      </c>
      <c r="L49" s="62">
        <v>43</v>
      </c>
      <c r="M49" s="62">
        <v>53</v>
      </c>
      <c r="N49" s="62">
        <v>55</v>
      </c>
      <c r="O49" s="63">
        <v>45</v>
      </c>
      <c r="P49" s="46"/>
      <c r="Q49" s="46"/>
      <c r="R49" s="46"/>
      <c r="S49" s="46"/>
      <c r="T49" s="46"/>
      <c r="U49" s="46"/>
    </row>
    <row r="50" spans="1:21" ht="30.75" customHeight="1" x14ac:dyDescent="0.15">
      <c r="A50" s="46"/>
      <c r="B50" s="1163"/>
      <c r="C50" s="1164"/>
      <c r="D50" s="60"/>
      <c r="E50" s="1140" t="s">
        <v>15</v>
      </c>
      <c r="F50" s="1140"/>
      <c r="G50" s="1140"/>
      <c r="H50" s="1140"/>
      <c r="I50" s="1140"/>
      <c r="J50" s="1141"/>
      <c r="K50" s="61">
        <v>27</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v>0</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2011</v>
      </c>
      <c r="L52" s="62">
        <v>2192</v>
      </c>
      <c r="M52" s="62">
        <v>2166</v>
      </c>
      <c r="N52" s="62">
        <v>2108</v>
      </c>
      <c r="O52" s="63">
        <v>2186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545</v>
      </c>
      <c r="L53" s="67">
        <v>744</v>
      </c>
      <c r="M53" s="67">
        <v>773</v>
      </c>
      <c r="N53" s="67">
        <v>762</v>
      </c>
      <c r="O53" s="68">
        <v>851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Wucj6Cwi+3+QKGrhQcFNa96Qc2qoUXXMx6ReQtH1fLWF7g9e6c+b1kk4amYbDB3AHADz355xaY03rZxhQN/Ug==" saltValue="oN2jWWXWK5ARU6x+kmki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L46" sqref="L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25352</v>
      </c>
      <c r="J41" s="331">
        <v>24220</v>
      </c>
      <c r="K41" s="331">
        <v>28374</v>
      </c>
      <c r="L41" s="331">
        <v>28251</v>
      </c>
      <c r="M41" s="332">
        <v>28516</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746</v>
      </c>
      <c r="J43" s="334">
        <v>569</v>
      </c>
      <c r="K43" s="334">
        <v>515</v>
      </c>
      <c r="L43" s="334">
        <v>460</v>
      </c>
      <c r="M43" s="335">
        <v>382</v>
      </c>
    </row>
    <row r="44" spans="2:13" ht="27.75" customHeight="1" x14ac:dyDescent="0.15">
      <c r="B44" s="1171"/>
      <c r="C44" s="1172"/>
      <c r="D44" s="104"/>
      <c r="E44" s="1175" t="s">
        <v>34</v>
      </c>
      <c r="F44" s="1175"/>
      <c r="G44" s="1175"/>
      <c r="H44" s="1176"/>
      <c r="I44" s="333" t="s">
        <v>486</v>
      </c>
      <c r="J44" s="334" t="s">
        <v>486</v>
      </c>
      <c r="K44" s="334">
        <v>28</v>
      </c>
      <c r="L44" s="334">
        <v>29</v>
      </c>
      <c r="M44" s="335">
        <v>34</v>
      </c>
    </row>
    <row r="45" spans="2:13" ht="27.75" customHeight="1" x14ac:dyDescent="0.15">
      <c r="B45" s="1171"/>
      <c r="C45" s="1172"/>
      <c r="D45" s="104"/>
      <c r="E45" s="1175" t="s">
        <v>35</v>
      </c>
      <c r="F45" s="1175"/>
      <c r="G45" s="1175"/>
      <c r="H45" s="1176"/>
      <c r="I45" s="333">
        <v>4502</v>
      </c>
      <c r="J45" s="334">
        <v>4441</v>
      </c>
      <c r="K45" s="334">
        <v>4436</v>
      </c>
      <c r="L45" s="334">
        <v>4467</v>
      </c>
      <c r="M45" s="335">
        <v>4413</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10398</v>
      </c>
      <c r="J50" s="334">
        <v>10735</v>
      </c>
      <c r="K50" s="334">
        <v>10335</v>
      </c>
      <c r="L50" s="334">
        <v>9962</v>
      </c>
      <c r="M50" s="335">
        <v>9591</v>
      </c>
    </row>
    <row r="51" spans="2:13" ht="27.75" customHeight="1" x14ac:dyDescent="0.15">
      <c r="B51" s="1171"/>
      <c r="C51" s="1172"/>
      <c r="D51" s="104"/>
      <c r="E51" s="1175" t="s">
        <v>42</v>
      </c>
      <c r="F51" s="1175"/>
      <c r="G51" s="1175"/>
      <c r="H51" s="1176"/>
      <c r="I51" s="333">
        <v>547</v>
      </c>
      <c r="J51" s="334">
        <v>474</v>
      </c>
      <c r="K51" s="334">
        <v>397</v>
      </c>
      <c r="L51" s="334">
        <v>369</v>
      </c>
      <c r="M51" s="335">
        <v>355</v>
      </c>
    </row>
    <row r="52" spans="2:13" ht="27.75" customHeight="1" x14ac:dyDescent="0.15">
      <c r="B52" s="1173"/>
      <c r="C52" s="1174"/>
      <c r="D52" s="104"/>
      <c r="E52" s="1175" t="s">
        <v>43</v>
      </c>
      <c r="F52" s="1175"/>
      <c r="G52" s="1175"/>
      <c r="H52" s="1176"/>
      <c r="I52" s="333">
        <v>19965</v>
      </c>
      <c r="J52" s="334">
        <v>19044</v>
      </c>
      <c r="K52" s="334">
        <v>21864</v>
      </c>
      <c r="L52" s="334">
        <v>21657</v>
      </c>
      <c r="M52" s="335">
        <v>21642</v>
      </c>
    </row>
    <row r="53" spans="2:13" ht="27.75" customHeight="1" thickBot="1" x14ac:dyDescent="0.2">
      <c r="B53" s="1177" t="s">
        <v>19</v>
      </c>
      <c r="C53" s="1178"/>
      <c r="D53" s="108"/>
      <c r="E53" s="1179" t="s">
        <v>44</v>
      </c>
      <c r="F53" s="1179"/>
      <c r="G53" s="1179"/>
      <c r="H53" s="1180"/>
      <c r="I53" s="336">
        <v>-310</v>
      </c>
      <c r="J53" s="337">
        <v>-1023</v>
      </c>
      <c r="K53" s="337">
        <v>757</v>
      </c>
      <c r="L53" s="337">
        <v>1219</v>
      </c>
      <c r="M53" s="338">
        <v>1757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o2HW4XutOLqiUxLKleQGst4KUKYu/tiYrxkPpRB3LDLZrKud7iLDnCw6h2XX/O95itrZxzk23ZMUw2q0C0Ufw==" saltValue="Y8KSvyLpLUg9x9PT1iTs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E2" sqref="E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3210</v>
      </c>
      <c r="G55" s="339">
        <v>3217</v>
      </c>
      <c r="H55" s="340">
        <v>3224</v>
      </c>
    </row>
    <row r="56" spans="2:8" ht="52.5" customHeight="1" x14ac:dyDescent="0.15">
      <c r="B56" s="120"/>
      <c r="C56" s="1198" t="s">
        <v>47</v>
      </c>
      <c r="D56" s="1198"/>
      <c r="E56" s="1199"/>
      <c r="F56" s="341">
        <v>1791</v>
      </c>
      <c r="G56" s="341">
        <v>1464</v>
      </c>
      <c r="H56" s="342">
        <v>1128</v>
      </c>
    </row>
    <row r="57" spans="2:8" ht="53.25" customHeight="1" x14ac:dyDescent="0.15">
      <c r="B57" s="120"/>
      <c r="C57" s="1200" t="s">
        <v>48</v>
      </c>
      <c r="D57" s="1200"/>
      <c r="E57" s="1201"/>
      <c r="F57" s="343">
        <v>7069</v>
      </c>
      <c r="G57" s="343">
        <v>6797</v>
      </c>
      <c r="H57" s="344">
        <v>6469</v>
      </c>
    </row>
    <row r="58" spans="2:8" ht="45.75" customHeight="1" x14ac:dyDescent="0.15">
      <c r="B58" s="121"/>
      <c r="C58" s="1188" t="s">
        <v>564</v>
      </c>
      <c r="D58" s="1189"/>
      <c r="E58" s="1190"/>
      <c r="F58" s="345">
        <v>4276</v>
      </c>
      <c r="G58" s="345">
        <v>4265</v>
      </c>
      <c r="H58" s="346">
        <v>4246</v>
      </c>
    </row>
    <row r="59" spans="2:8" ht="45.75" customHeight="1" x14ac:dyDescent="0.15">
      <c r="B59" s="121"/>
      <c r="C59" s="1188" t="s">
        <v>565</v>
      </c>
      <c r="D59" s="1189"/>
      <c r="E59" s="1190"/>
      <c r="F59" s="345">
        <v>1713</v>
      </c>
      <c r="G59" s="345">
        <v>1517</v>
      </c>
      <c r="H59" s="346">
        <v>1200</v>
      </c>
    </row>
    <row r="60" spans="2:8" ht="45.75" customHeight="1" x14ac:dyDescent="0.15">
      <c r="B60" s="121"/>
      <c r="C60" s="1188" t="s">
        <v>566</v>
      </c>
      <c r="D60" s="1189"/>
      <c r="E60" s="1190"/>
      <c r="F60" s="345">
        <v>341</v>
      </c>
      <c r="G60" s="345">
        <v>313</v>
      </c>
      <c r="H60" s="346">
        <v>287</v>
      </c>
    </row>
    <row r="61" spans="2:8" ht="45.75" customHeight="1" x14ac:dyDescent="0.15">
      <c r="B61" s="121"/>
      <c r="C61" s="1188" t="s">
        <v>567</v>
      </c>
      <c r="D61" s="1189"/>
      <c r="E61" s="1190"/>
      <c r="F61" s="345">
        <v>146</v>
      </c>
      <c r="G61" s="345">
        <v>137</v>
      </c>
      <c r="H61" s="346">
        <v>137</v>
      </c>
    </row>
    <row r="62" spans="2:8" ht="45.75" customHeight="1" thickBot="1" x14ac:dyDescent="0.2">
      <c r="B62" s="122"/>
      <c r="C62" s="1191" t="s">
        <v>568</v>
      </c>
      <c r="D62" s="1192"/>
      <c r="E62" s="1193"/>
      <c r="F62" s="347">
        <v>100</v>
      </c>
      <c r="G62" s="347">
        <v>100</v>
      </c>
      <c r="H62" s="348">
        <v>101</v>
      </c>
    </row>
    <row r="63" spans="2:8" ht="52.5" customHeight="1" thickBot="1" x14ac:dyDescent="0.2">
      <c r="B63" s="123"/>
      <c r="C63" s="1194" t="s">
        <v>49</v>
      </c>
      <c r="D63" s="1194"/>
      <c r="E63" s="1195"/>
      <c r="F63" s="349">
        <v>12070</v>
      </c>
      <c r="G63" s="349">
        <v>11477</v>
      </c>
      <c r="H63" s="350">
        <v>10821</v>
      </c>
    </row>
    <row r="64" spans="2:8" x14ac:dyDescent="0.15"/>
  </sheetData>
  <sheetProtection algorithmName="SHA-512" hashValue="ATY1PGc0WGMv8ocIeyqoO+bHoLyHIi8NvAgEhFsOcfqkvHj8H6qzfPwlr5HtFhfn8Fi3fr/IoPCTC0z+IFnUmw==" saltValue="iaX/q6+iOa94mxG1Bzeg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75362</v>
      </c>
      <c r="E3" s="142"/>
      <c r="F3" s="143">
        <v>84962</v>
      </c>
      <c r="G3" s="144"/>
      <c r="H3" s="145"/>
    </row>
    <row r="4" spans="1:8" x14ac:dyDescent="0.15">
      <c r="A4" s="146"/>
      <c r="B4" s="147"/>
      <c r="C4" s="148"/>
      <c r="D4" s="149">
        <v>40063</v>
      </c>
      <c r="E4" s="150"/>
      <c r="F4" s="151">
        <v>42793</v>
      </c>
      <c r="G4" s="152"/>
      <c r="H4" s="153"/>
    </row>
    <row r="5" spans="1:8" x14ac:dyDescent="0.15">
      <c r="A5" s="134" t="s">
        <v>519</v>
      </c>
      <c r="B5" s="139"/>
      <c r="C5" s="140"/>
      <c r="D5" s="141">
        <v>36701</v>
      </c>
      <c r="E5" s="142"/>
      <c r="F5" s="143">
        <v>71279</v>
      </c>
      <c r="G5" s="144"/>
      <c r="H5" s="145"/>
    </row>
    <row r="6" spans="1:8" x14ac:dyDescent="0.15">
      <c r="A6" s="146"/>
      <c r="B6" s="147"/>
      <c r="C6" s="148"/>
      <c r="D6" s="149">
        <v>25529</v>
      </c>
      <c r="E6" s="150"/>
      <c r="F6" s="151">
        <v>36731</v>
      </c>
      <c r="G6" s="152"/>
      <c r="H6" s="153"/>
    </row>
    <row r="7" spans="1:8" x14ac:dyDescent="0.15">
      <c r="A7" s="134" t="s">
        <v>520</v>
      </c>
      <c r="B7" s="139"/>
      <c r="C7" s="140"/>
      <c r="D7" s="141">
        <v>304252</v>
      </c>
      <c r="E7" s="142"/>
      <c r="F7" s="143">
        <v>74994</v>
      </c>
      <c r="G7" s="144"/>
      <c r="H7" s="145"/>
    </row>
    <row r="8" spans="1:8" x14ac:dyDescent="0.15">
      <c r="A8" s="146"/>
      <c r="B8" s="147"/>
      <c r="C8" s="148"/>
      <c r="D8" s="149">
        <v>118176</v>
      </c>
      <c r="E8" s="150"/>
      <c r="F8" s="151">
        <v>36188</v>
      </c>
      <c r="G8" s="152"/>
      <c r="H8" s="153"/>
    </row>
    <row r="9" spans="1:8" x14ac:dyDescent="0.15">
      <c r="A9" s="134" t="s">
        <v>521</v>
      </c>
      <c r="B9" s="139"/>
      <c r="C9" s="140"/>
      <c r="D9" s="141">
        <v>84986</v>
      </c>
      <c r="E9" s="142"/>
      <c r="F9" s="143">
        <v>71849</v>
      </c>
      <c r="G9" s="144"/>
      <c r="H9" s="145"/>
    </row>
    <row r="10" spans="1:8" x14ac:dyDescent="0.15">
      <c r="A10" s="146"/>
      <c r="B10" s="147"/>
      <c r="C10" s="148"/>
      <c r="D10" s="149">
        <v>49550</v>
      </c>
      <c r="E10" s="150"/>
      <c r="F10" s="151">
        <v>36144</v>
      </c>
      <c r="G10" s="152"/>
      <c r="H10" s="153"/>
    </row>
    <row r="11" spans="1:8" x14ac:dyDescent="0.15">
      <c r="A11" s="134" t="s">
        <v>522</v>
      </c>
      <c r="B11" s="139"/>
      <c r="C11" s="140"/>
      <c r="D11" s="141">
        <v>108898</v>
      </c>
      <c r="E11" s="142"/>
      <c r="F11" s="143">
        <v>82962</v>
      </c>
      <c r="G11" s="144"/>
      <c r="H11" s="145"/>
    </row>
    <row r="12" spans="1:8" x14ac:dyDescent="0.15">
      <c r="A12" s="146"/>
      <c r="B12" s="147"/>
      <c r="C12" s="154"/>
      <c r="D12" s="149">
        <v>57327</v>
      </c>
      <c r="E12" s="150"/>
      <c r="F12" s="151">
        <v>42835</v>
      </c>
      <c r="G12" s="152"/>
      <c r="H12" s="153"/>
    </row>
    <row r="13" spans="1:8" x14ac:dyDescent="0.15">
      <c r="A13" s="134"/>
      <c r="B13" s="139"/>
      <c r="C13" s="140"/>
      <c r="D13" s="141">
        <v>122040</v>
      </c>
      <c r="E13" s="142"/>
      <c r="F13" s="143">
        <v>77209</v>
      </c>
      <c r="G13" s="155"/>
      <c r="H13" s="145"/>
    </row>
    <row r="14" spans="1:8" x14ac:dyDescent="0.15">
      <c r="A14" s="146"/>
      <c r="B14" s="147"/>
      <c r="C14" s="148"/>
      <c r="D14" s="149">
        <v>58129</v>
      </c>
      <c r="E14" s="150"/>
      <c r="F14" s="151">
        <v>38938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4.57</v>
      </c>
      <c r="C19" s="156">
        <f>ROUND(VALUE(SUBSTITUTE(実質収支比率等に係る経年分析!G$48,"▲","-")),2)</f>
        <v>4.55</v>
      </c>
      <c r="D19" s="156">
        <f>ROUND(VALUE(SUBSTITUTE(実質収支比率等に係る経年分析!H$48,"▲","-")),2)</f>
        <v>6.25</v>
      </c>
      <c r="E19" s="156">
        <f>ROUND(VALUE(SUBSTITUTE(実質収支比率等に係る経年分析!I$48,"▲","-")),2)</f>
        <v>3.66</v>
      </c>
      <c r="F19" s="156">
        <f>ROUND(VALUE(SUBSTITUTE(実質収支比率等に係る経年分析!J$48,"▲","-")),2)</f>
        <v>1.0900000000000001</v>
      </c>
    </row>
    <row r="20" spans="1:11" x14ac:dyDescent="0.15">
      <c r="A20" s="156" t="s">
        <v>53</v>
      </c>
      <c r="B20" s="156">
        <f>ROUND(VALUE(SUBSTITUTE(実質収支比率等に係る経年分析!F$47,"▲","-")),2)</f>
        <v>25.26</v>
      </c>
      <c r="C20" s="156">
        <f>ROUND(VALUE(SUBSTITUTE(実質収支比率等に係る経年分析!G$47,"▲","-")),2)</f>
        <v>24.53</v>
      </c>
      <c r="D20" s="156">
        <f>ROUND(VALUE(SUBSTITUTE(実質収支比率等に係る経年分析!H$47,"▲","-")),2)</f>
        <v>25.44</v>
      </c>
      <c r="E20" s="156">
        <f>ROUND(VALUE(SUBSTITUTE(実質収支比率等に係る経年分析!I$47,"▲","-")),2)</f>
        <v>25.54</v>
      </c>
      <c r="F20" s="156">
        <f>ROUND(VALUE(SUBSTITUTE(実質収支比率等に係る経年分析!J$47,"▲","-")),2)</f>
        <v>24.85</v>
      </c>
    </row>
    <row r="21" spans="1:11" x14ac:dyDescent="0.15">
      <c r="A21" s="156" t="s">
        <v>54</v>
      </c>
      <c r="B21" s="156">
        <f>IF(ISNUMBER(VALUE(SUBSTITUTE(実質収支比率等に係る経年分析!F$49,"▲","-"))),ROUND(VALUE(SUBSTITUTE(実質収支比率等に係る経年分析!F$49,"▲","-")),2),NA())</f>
        <v>-0.5</v>
      </c>
      <c r="C21" s="156">
        <f>IF(ISNUMBER(VALUE(SUBSTITUTE(実質収支比率等に係る経年分析!G$49,"▲","-"))),ROUND(VALUE(SUBSTITUTE(実質収支比率等に係る経年分析!G$49,"▲","-")),2),NA())</f>
        <v>0.16</v>
      </c>
      <c r="D21" s="156">
        <f>IF(ISNUMBER(VALUE(SUBSTITUTE(実質収支比率等に係る経年分析!H$49,"▲","-"))),ROUND(VALUE(SUBSTITUTE(実質収支比率等に係る経年分析!H$49,"▲","-")),2),NA())</f>
        <v>1.59</v>
      </c>
      <c r="E21" s="156">
        <f>IF(ISNUMBER(VALUE(SUBSTITUTE(実質収支比率等に係る経年分析!I$49,"▲","-"))),ROUND(VALUE(SUBSTITUTE(実質収支比率等に係る経年分析!I$49,"▲","-")),2),NA())</f>
        <v>-2.5499999999999998</v>
      </c>
      <c r="F21" s="156">
        <f>IF(ISNUMBER(VALUE(SUBSTITUTE(実質収支比率等に係る経年分析!J$49,"▲","-"))),ROUND(VALUE(SUBSTITUTE(実質収支比率等に係る経年分析!J$49,"▲","-")),2),NA())</f>
        <v>-2.4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介護保険事業特別会計（サービス事業勘定）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住宅新築資金等貸付事業特別会計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介護保険事業特別会計（保険事業勘定）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4.55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4.51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10.86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8.15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4.74</v>
      </c>
    </row>
    <row r="36" spans="1:16" x14ac:dyDescent="0.15">
      <c r="A36" s="157" t="str">
        <f>IF(連結実質赤字比率に係る赤字・黒字の構成分析!C$34="",NA(),連結実質赤字比率に係る赤字・黒字の構成分析!C$34)</f>
        <v>国民健康保険事業特別会計</v>
      </c>
      <c r="B36" s="157">
        <f>IF(ROUND(VALUE(SUBSTITUTE(連結実質赤字比率に係る赤字・黒字の構成分析!F$34,"▲", "-")), 2) &lt; 0, ABS(ROUND(VALUE(SUBSTITUTE(連結実質赤字比率に係る赤字・黒字の構成分析!F$34,"▲", "-")), 2)), NA())</f>
        <v>2.74</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2.35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2.15</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2.33</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2011</v>
      </c>
      <c r="E42" s="158"/>
      <c r="F42" s="158"/>
      <c r="G42" s="158">
        <f>'実質公債費比率（分子）の構造'!L$52</f>
        <v>2192</v>
      </c>
      <c r="H42" s="158"/>
      <c r="I42" s="158"/>
      <c r="J42" s="158">
        <f>'実質公債費比率（分子）の構造'!M$52</f>
        <v>2166</v>
      </c>
      <c r="K42" s="158"/>
      <c r="L42" s="158"/>
      <c r="M42" s="158">
        <f>'実質公債費比率（分子）の構造'!N$52</f>
        <v>2108</v>
      </c>
      <c r="N42" s="158"/>
      <c r="O42" s="158"/>
      <c r="P42" s="158">
        <f>'実質公債費比率（分子）の構造'!O$52</f>
        <v>2186</v>
      </c>
    </row>
    <row r="43" spans="1:16" x14ac:dyDescent="0.15">
      <c r="A43" s="158" t="s">
        <v>16</v>
      </c>
      <c r="B43" s="158" t="str">
        <f>'実質公債費比率（分子）の構造'!K$51</f>
        <v>-</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27</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13</v>
      </c>
      <c r="C45" s="158"/>
      <c r="D45" s="158"/>
      <c r="E45" s="158">
        <f>'実質公債費比率（分子）の構造'!L$49</f>
        <v>43</v>
      </c>
      <c r="F45" s="158"/>
      <c r="G45" s="158"/>
      <c r="H45" s="158">
        <f>'実質公債費比率（分子）の構造'!M$49</f>
        <v>53</v>
      </c>
      <c r="I45" s="158"/>
      <c r="J45" s="158"/>
      <c r="K45" s="158">
        <f>'実質公債費比率（分子）の構造'!N$49</f>
        <v>55</v>
      </c>
      <c r="L45" s="158"/>
      <c r="M45" s="158"/>
      <c r="N45" s="158">
        <f>'実質公債費比率（分子）の構造'!O$49</f>
        <v>45</v>
      </c>
      <c r="O45" s="158"/>
      <c r="P45" s="158"/>
    </row>
    <row r="46" spans="1:16" x14ac:dyDescent="0.15">
      <c r="A46" s="158" t="s">
        <v>64</v>
      </c>
      <c r="B46" s="158">
        <f>'実質公債費比率（分子）の構造'!K$48</f>
        <v>47</v>
      </c>
      <c r="C46" s="158"/>
      <c r="D46" s="158"/>
      <c r="E46" s="158">
        <f>'実質公債費比率（分子）の構造'!L$48</f>
        <v>44</v>
      </c>
      <c r="F46" s="158"/>
      <c r="G46" s="158"/>
      <c r="H46" s="158">
        <f>'実質公債費比率（分子）の構造'!M$48</f>
        <v>47</v>
      </c>
      <c r="I46" s="158"/>
      <c r="J46" s="158"/>
      <c r="K46" s="158">
        <f>'実質公債費比率（分子）の構造'!N$48</f>
        <v>48</v>
      </c>
      <c r="L46" s="158"/>
      <c r="M46" s="158"/>
      <c r="N46" s="158">
        <f>'実質公債費比率（分子）の構造'!O$48</f>
        <v>49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2469</v>
      </c>
      <c r="C49" s="158"/>
      <c r="D49" s="158"/>
      <c r="E49" s="158">
        <f>'実質公債費比率（分子）の構造'!L$45</f>
        <v>2849</v>
      </c>
      <c r="F49" s="158"/>
      <c r="G49" s="158"/>
      <c r="H49" s="158">
        <f>'実質公債費比率（分子）の構造'!M$45</f>
        <v>2839</v>
      </c>
      <c r="I49" s="158"/>
      <c r="J49" s="158"/>
      <c r="K49" s="158">
        <f>'実質公債費比率（分子）の構造'!N$45</f>
        <v>2767</v>
      </c>
      <c r="L49" s="158"/>
      <c r="M49" s="158"/>
      <c r="N49" s="158">
        <f>'実質公債費比率（分子）の構造'!O$45</f>
        <v>2942</v>
      </c>
      <c r="O49" s="158"/>
      <c r="P49" s="158"/>
    </row>
    <row r="50" spans="1:16" x14ac:dyDescent="0.15">
      <c r="A50" s="158" t="s">
        <v>67</v>
      </c>
      <c r="B50" s="158" t="e">
        <f>NA()</f>
        <v>#N/A</v>
      </c>
      <c r="C50" s="158">
        <f>IF(ISNUMBER('実質公債費比率（分子）の構造'!K$53),'実質公債費比率（分子）の構造'!K$53,NA())</f>
        <v>545</v>
      </c>
      <c r="D50" s="158" t="e">
        <f>NA()</f>
        <v>#N/A</v>
      </c>
      <c r="E50" s="158" t="e">
        <f>NA()</f>
        <v>#N/A</v>
      </c>
      <c r="F50" s="158">
        <f>IF(ISNUMBER('実質公債費比率（分子）の構造'!L$53),'実質公債費比率（分子）の構造'!L$53,NA())</f>
        <v>744</v>
      </c>
      <c r="G50" s="158" t="e">
        <f>NA()</f>
        <v>#N/A</v>
      </c>
      <c r="H50" s="158" t="e">
        <f>NA()</f>
        <v>#N/A</v>
      </c>
      <c r="I50" s="158">
        <f>IF(ISNUMBER('実質公債費比率（分子）の構造'!M$53),'実質公債費比率（分子）の構造'!M$53,NA())</f>
        <v>773</v>
      </c>
      <c r="J50" s="158" t="e">
        <f>NA()</f>
        <v>#N/A</v>
      </c>
      <c r="K50" s="158" t="e">
        <f>NA()</f>
        <v>#N/A</v>
      </c>
      <c r="L50" s="158">
        <f>IF(ISNUMBER('実質公債費比率（分子）の構造'!N$53),'実質公債費比率（分子）の構造'!N$53,NA())</f>
        <v>762</v>
      </c>
      <c r="M50" s="158" t="e">
        <f>NA()</f>
        <v>#N/A</v>
      </c>
      <c r="N50" s="158" t="e">
        <f>NA()</f>
        <v>#N/A</v>
      </c>
      <c r="O50" s="158">
        <f>IF(ISNUMBER('実質公債費比率（分子）の構造'!O$53),'実質公債費比率（分子）の構造'!O$53,NA())</f>
        <v>851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19965</v>
      </c>
      <c r="E56" s="157"/>
      <c r="F56" s="157"/>
      <c r="G56" s="157">
        <f>'将来負担比率（分子）の構造'!J$52</f>
        <v>19044</v>
      </c>
      <c r="H56" s="157"/>
      <c r="I56" s="157"/>
      <c r="J56" s="157">
        <f>'将来負担比率（分子）の構造'!K$52</f>
        <v>21864</v>
      </c>
      <c r="K56" s="157"/>
      <c r="L56" s="157"/>
      <c r="M56" s="157">
        <f>'将来負担比率（分子）の構造'!L$52</f>
        <v>21657</v>
      </c>
      <c r="N56" s="157"/>
      <c r="O56" s="157"/>
      <c r="P56" s="157">
        <f>'将来負担比率（分子）の構造'!M$52</f>
        <v>21642</v>
      </c>
    </row>
    <row r="57" spans="1:16" x14ac:dyDescent="0.15">
      <c r="A57" s="157" t="s">
        <v>42</v>
      </c>
      <c r="B57" s="157"/>
      <c r="C57" s="157"/>
      <c r="D57" s="157">
        <f>'将来負担比率（分子）の構造'!I$51</f>
        <v>547</v>
      </c>
      <c r="E57" s="157"/>
      <c r="F57" s="157"/>
      <c r="G57" s="157">
        <f>'将来負担比率（分子）の構造'!J$51</f>
        <v>474</v>
      </c>
      <c r="H57" s="157"/>
      <c r="I57" s="157"/>
      <c r="J57" s="157">
        <f>'将来負担比率（分子）の構造'!K$51</f>
        <v>397</v>
      </c>
      <c r="K57" s="157"/>
      <c r="L57" s="157"/>
      <c r="M57" s="157">
        <f>'将来負担比率（分子）の構造'!L$51</f>
        <v>369</v>
      </c>
      <c r="N57" s="157"/>
      <c r="O57" s="157"/>
      <c r="P57" s="157">
        <f>'将来負担比率（分子）の構造'!M$51</f>
        <v>355</v>
      </c>
    </row>
    <row r="58" spans="1:16" x14ac:dyDescent="0.15">
      <c r="A58" s="157" t="s">
        <v>41</v>
      </c>
      <c r="B58" s="157"/>
      <c r="C58" s="157"/>
      <c r="D58" s="157">
        <f>'将来負担比率（分子）の構造'!I$50</f>
        <v>10398</v>
      </c>
      <c r="E58" s="157"/>
      <c r="F58" s="157"/>
      <c r="G58" s="157">
        <f>'将来負担比率（分子）の構造'!J$50</f>
        <v>10735</v>
      </c>
      <c r="H58" s="157"/>
      <c r="I58" s="157"/>
      <c r="J58" s="157">
        <f>'将来負担比率（分子）の構造'!K$50</f>
        <v>10335</v>
      </c>
      <c r="K58" s="157"/>
      <c r="L58" s="157"/>
      <c r="M58" s="157">
        <f>'将来負担比率（分子）の構造'!L$50</f>
        <v>9962</v>
      </c>
      <c r="N58" s="157"/>
      <c r="O58" s="157"/>
      <c r="P58" s="157">
        <f>'将来負担比率（分子）の構造'!M$50</f>
        <v>9591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4502</v>
      </c>
      <c r="C62" s="157"/>
      <c r="D62" s="157"/>
      <c r="E62" s="157">
        <f>'将来負担比率（分子）の構造'!J$45</f>
        <v>4441</v>
      </c>
      <c r="F62" s="157"/>
      <c r="G62" s="157"/>
      <c r="H62" s="157">
        <f>'将来負担比率（分子）の構造'!K$45</f>
        <v>4436</v>
      </c>
      <c r="I62" s="157"/>
      <c r="J62" s="157"/>
      <c r="K62" s="157">
        <f>'将来負担比率（分子）の構造'!L$45</f>
        <v>4467</v>
      </c>
      <c r="L62" s="157"/>
      <c r="M62" s="157"/>
      <c r="N62" s="157">
        <f>'将来負担比率（分子）の構造'!M$45</f>
        <v>4413</v>
      </c>
      <c r="O62" s="157"/>
      <c r="P62" s="157"/>
    </row>
    <row r="63" spans="1:16" x14ac:dyDescent="0.15">
      <c r="A63" s="157" t="s">
        <v>34</v>
      </c>
      <c r="B63" s="157" t="str">
        <f>'将来負担比率（分子）の構造'!I$44</f>
        <v>-</v>
      </c>
      <c r="C63" s="157"/>
      <c r="D63" s="157"/>
      <c r="E63" s="157" t="str">
        <f>'将来負担比率（分子）の構造'!J$44</f>
        <v>-</v>
      </c>
      <c r="F63" s="157"/>
      <c r="G63" s="157"/>
      <c r="H63" s="157">
        <f>'将来負担比率（分子）の構造'!K$44</f>
        <v>28</v>
      </c>
      <c r="I63" s="157"/>
      <c r="J63" s="157"/>
      <c r="K63" s="157">
        <f>'将来負担比率（分子）の構造'!L$44</f>
        <v>29</v>
      </c>
      <c r="L63" s="157"/>
      <c r="M63" s="157"/>
      <c r="N63" s="157">
        <f>'将来負担比率（分子）の構造'!M$44</f>
        <v>34</v>
      </c>
      <c r="O63" s="157"/>
      <c r="P63" s="157"/>
    </row>
    <row r="64" spans="1:16" x14ac:dyDescent="0.15">
      <c r="A64" s="157" t="s">
        <v>33</v>
      </c>
      <c r="B64" s="157">
        <f>'将来負担比率（分子）の構造'!I$43</f>
        <v>746</v>
      </c>
      <c r="C64" s="157"/>
      <c r="D64" s="157"/>
      <c r="E64" s="157">
        <f>'将来負担比率（分子）の構造'!J$43</f>
        <v>569</v>
      </c>
      <c r="F64" s="157"/>
      <c r="G64" s="157"/>
      <c r="H64" s="157">
        <f>'将来負担比率（分子）の構造'!K$43</f>
        <v>515</v>
      </c>
      <c r="I64" s="157"/>
      <c r="J64" s="157"/>
      <c r="K64" s="157">
        <f>'将来負担比率（分子）の構造'!L$43</f>
        <v>460</v>
      </c>
      <c r="L64" s="157"/>
      <c r="M64" s="157"/>
      <c r="N64" s="157">
        <f>'将来負担比率（分子）の構造'!M$43</f>
        <v>382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25352</v>
      </c>
      <c r="C66" s="157"/>
      <c r="D66" s="157"/>
      <c r="E66" s="157">
        <f>'将来負担比率（分子）の構造'!J$41</f>
        <v>24220</v>
      </c>
      <c r="F66" s="157"/>
      <c r="G66" s="157"/>
      <c r="H66" s="157">
        <f>'将来負担比率（分子）の構造'!K$41</f>
        <v>28374</v>
      </c>
      <c r="I66" s="157"/>
      <c r="J66" s="157"/>
      <c r="K66" s="157">
        <f>'将来負担比率（分子）の構造'!L$41</f>
        <v>28251</v>
      </c>
      <c r="L66" s="157"/>
      <c r="M66" s="157"/>
      <c r="N66" s="157">
        <f>'将来負担比率（分子）の構造'!M$41</f>
        <v>28516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757</v>
      </c>
      <c r="J67" s="157" t="e">
        <f>NA()</f>
        <v>#N/A</v>
      </c>
      <c r="K67" s="157" t="e">
        <f>NA()</f>
        <v>#N/A</v>
      </c>
      <c r="L67" s="157">
        <f>IF(ISNUMBER('将来負担比率（分子）の構造'!L$53), IF('将来負担比率（分子）の構造'!L$53 &lt; 0, 0, '将来負担比率（分子）の構造'!L$53), NA())</f>
        <v>1219</v>
      </c>
      <c r="M67" s="157" t="e">
        <f>NA()</f>
        <v>#N/A</v>
      </c>
      <c r="N67" s="157" t="e">
        <f>NA()</f>
        <v>#N/A</v>
      </c>
      <c r="O67" s="157">
        <f>IF(ISNUMBER('将来負担比率（分子）の構造'!M$53), IF('将来負担比率（分子）の構造'!M$53 &lt; 0, 0, '将来負担比率（分子）の構造'!M$53), NA())</f>
        <v>1757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3210</v>
      </c>
      <c r="C72" s="161">
        <f>基金残高に係る経年分析!G55</f>
        <v>3217</v>
      </c>
      <c r="D72" s="161">
        <f>基金残高に係る経年分析!H55</f>
        <v>3224</v>
      </c>
    </row>
    <row r="73" spans="1:16" x14ac:dyDescent="0.15">
      <c r="A73" s="160" t="s">
        <v>74</v>
      </c>
      <c r="B73" s="161">
        <f>基金残高に係る経年分析!F56</f>
        <v>1791</v>
      </c>
      <c r="C73" s="161">
        <f>基金残高に係る経年分析!G56</f>
        <v>1464</v>
      </c>
      <c r="D73" s="161">
        <f>基金残高に係る経年分析!H56</f>
        <v>1128</v>
      </c>
    </row>
    <row r="74" spans="1:16" x14ac:dyDescent="0.15">
      <c r="A74" s="160" t="s">
        <v>75</v>
      </c>
      <c r="B74" s="161">
        <f>基金残高に係る経年分析!F57</f>
        <v>7069</v>
      </c>
      <c r="C74" s="161">
        <f>基金残高に係る経年分析!G57</f>
        <v>6797</v>
      </c>
      <c r="D74" s="161">
        <f>基金残高に係る経年分析!H57</f>
        <v>6469</v>
      </c>
    </row>
  </sheetData>
  <sheetProtection algorithmName="SHA-512" hashValue="G75uWuqFr2baO5WjQTRH5SyIFxma/CKKQ6SDQRUKMJvZr58NmaxvCfi3xsJShenxt1Dq3PWKcXqLHOni/Kqmhw==" saltValue="TBIN3QuK6QblT/NpqkjQ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2819806</v>
      </c>
      <c r="S5" s="664"/>
      <c r="T5" s="664"/>
      <c r="U5" s="664"/>
      <c r="V5" s="664"/>
      <c r="W5" s="664"/>
      <c r="X5" s="664"/>
      <c r="Y5" s="689"/>
      <c r="Z5" s="702">
        <v>9.5</v>
      </c>
      <c r="AA5" s="702"/>
      <c r="AB5" s="702"/>
      <c r="AC5" s="702"/>
      <c r="AD5" s="703">
        <v>2819806</v>
      </c>
      <c r="AE5" s="703"/>
      <c r="AF5" s="703"/>
      <c r="AG5" s="703"/>
      <c r="AH5" s="703"/>
      <c r="AI5" s="703"/>
      <c r="AJ5" s="703"/>
      <c r="AK5" s="703"/>
      <c r="AL5" s="690">
        <v>21.5</v>
      </c>
      <c r="AM5" s="672"/>
      <c r="AN5" s="672"/>
      <c r="AO5" s="691"/>
      <c r="AP5" s="666" t="s">
        <v>216</v>
      </c>
      <c r="AQ5" s="667"/>
      <c r="AR5" s="667"/>
      <c r="AS5" s="667"/>
      <c r="AT5" s="667"/>
      <c r="AU5" s="667"/>
      <c r="AV5" s="667"/>
      <c r="AW5" s="667"/>
      <c r="AX5" s="667"/>
      <c r="AY5" s="667"/>
      <c r="AZ5" s="667"/>
      <c r="BA5" s="667"/>
      <c r="BB5" s="667"/>
      <c r="BC5" s="667"/>
      <c r="BD5" s="667"/>
      <c r="BE5" s="667"/>
      <c r="BF5" s="668"/>
      <c r="BG5" s="608">
        <v>2819806</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213290</v>
      </c>
      <c r="S6" s="609"/>
      <c r="T6" s="609"/>
      <c r="U6" s="609"/>
      <c r="V6" s="609"/>
      <c r="W6" s="609"/>
      <c r="X6" s="609"/>
      <c r="Y6" s="610"/>
      <c r="Z6" s="646">
        <v>0.7</v>
      </c>
      <c r="AA6" s="646"/>
      <c r="AB6" s="646"/>
      <c r="AC6" s="646"/>
      <c r="AD6" s="647">
        <v>213290</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2819806</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179292</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179292</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1011</v>
      </c>
      <c r="S7" s="609"/>
      <c r="T7" s="609"/>
      <c r="U7" s="609"/>
      <c r="V7" s="609"/>
      <c r="W7" s="609"/>
      <c r="X7" s="609"/>
      <c r="Y7" s="610"/>
      <c r="Z7" s="646">
        <v>0</v>
      </c>
      <c r="AA7" s="646"/>
      <c r="AB7" s="646"/>
      <c r="AC7" s="646"/>
      <c r="AD7" s="647">
        <v>1011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1071781</v>
      </c>
      <c r="BH7" s="609"/>
      <c r="BI7" s="609"/>
      <c r="BJ7" s="609"/>
      <c r="BK7" s="609"/>
      <c r="BL7" s="609"/>
      <c r="BM7" s="609"/>
      <c r="BN7" s="610"/>
      <c r="BO7" s="646">
        <v>38</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3203398</v>
      </c>
      <c r="CS7" s="609"/>
      <c r="CT7" s="609"/>
      <c r="CU7" s="609"/>
      <c r="CV7" s="609"/>
      <c r="CW7" s="609"/>
      <c r="CX7" s="609"/>
      <c r="CY7" s="610"/>
      <c r="CZ7" s="646">
        <v>10.9</v>
      </c>
      <c r="DA7" s="646"/>
      <c r="DB7" s="646"/>
      <c r="DC7" s="646"/>
      <c r="DD7" s="614">
        <v>189386</v>
      </c>
      <c r="DE7" s="609"/>
      <c r="DF7" s="609"/>
      <c r="DG7" s="609"/>
      <c r="DH7" s="609"/>
      <c r="DI7" s="609"/>
      <c r="DJ7" s="609"/>
      <c r="DK7" s="609"/>
      <c r="DL7" s="609"/>
      <c r="DM7" s="609"/>
      <c r="DN7" s="609"/>
      <c r="DO7" s="609"/>
      <c r="DP7" s="610"/>
      <c r="DQ7" s="614">
        <v>2701872</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20765</v>
      </c>
      <c r="S8" s="609"/>
      <c r="T8" s="609"/>
      <c r="U8" s="609"/>
      <c r="V8" s="609"/>
      <c r="W8" s="609"/>
      <c r="X8" s="609"/>
      <c r="Y8" s="610"/>
      <c r="Z8" s="646">
        <v>0.1</v>
      </c>
      <c r="AA8" s="646"/>
      <c r="AB8" s="646"/>
      <c r="AC8" s="646"/>
      <c r="AD8" s="647">
        <v>20765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44119</v>
      </c>
      <c r="BH8" s="609"/>
      <c r="BI8" s="609"/>
      <c r="BJ8" s="609"/>
      <c r="BK8" s="609"/>
      <c r="BL8" s="609"/>
      <c r="BM8" s="609"/>
      <c r="BN8" s="610"/>
      <c r="BO8" s="646">
        <v>1.6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13036188</v>
      </c>
      <c r="CS8" s="609"/>
      <c r="CT8" s="609"/>
      <c r="CU8" s="609"/>
      <c r="CV8" s="609"/>
      <c r="CW8" s="609"/>
      <c r="CX8" s="609"/>
      <c r="CY8" s="610"/>
      <c r="CZ8" s="646">
        <v>44.3</v>
      </c>
      <c r="DA8" s="646"/>
      <c r="DB8" s="646"/>
      <c r="DC8" s="646"/>
      <c r="DD8" s="614">
        <v>483387</v>
      </c>
      <c r="DE8" s="609"/>
      <c r="DF8" s="609"/>
      <c r="DG8" s="609"/>
      <c r="DH8" s="609"/>
      <c r="DI8" s="609"/>
      <c r="DJ8" s="609"/>
      <c r="DK8" s="609"/>
      <c r="DL8" s="609"/>
      <c r="DM8" s="609"/>
      <c r="DN8" s="609"/>
      <c r="DO8" s="609"/>
      <c r="DP8" s="610"/>
      <c r="DQ8" s="614">
        <v>6177789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29068</v>
      </c>
      <c r="S9" s="609"/>
      <c r="T9" s="609"/>
      <c r="U9" s="609"/>
      <c r="V9" s="609"/>
      <c r="W9" s="609"/>
      <c r="X9" s="609"/>
      <c r="Y9" s="610"/>
      <c r="Z9" s="646">
        <v>0.1</v>
      </c>
      <c r="AA9" s="646"/>
      <c r="AB9" s="646"/>
      <c r="AC9" s="646"/>
      <c r="AD9" s="647">
        <v>29068</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910252</v>
      </c>
      <c r="BH9" s="609"/>
      <c r="BI9" s="609"/>
      <c r="BJ9" s="609"/>
      <c r="BK9" s="609"/>
      <c r="BL9" s="609"/>
      <c r="BM9" s="609"/>
      <c r="BN9" s="610"/>
      <c r="BO9" s="646">
        <v>32.299999999999997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1702018</v>
      </c>
      <c r="CS9" s="609"/>
      <c r="CT9" s="609"/>
      <c r="CU9" s="609"/>
      <c r="CV9" s="609"/>
      <c r="CW9" s="609"/>
      <c r="CX9" s="609"/>
      <c r="CY9" s="610"/>
      <c r="CZ9" s="646">
        <v>5.8</v>
      </c>
      <c r="DA9" s="646"/>
      <c r="DB9" s="646"/>
      <c r="DC9" s="646"/>
      <c r="DD9" s="614">
        <v>69036</v>
      </c>
      <c r="DE9" s="609"/>
      <c r="DF9" s="609"/>
      <c r="DG9" s="609"/>
      <c r="DH9" s="609"/>
      <c r="DI9" s="609"/>
      <c r="DJ9" s="609"/>
      <c r="DK9" s="609"/>
      <c r="DL9" s="609"/>
      <c r="DM9" s="609"/>
      <c r="DN9" s="609"/>
      <c r="DO9" s="609"/>
      <c r="DP9" s="610"/>
      <c r="DQ9" s="614">
        <v>1451095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59292</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9436</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9436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851822</v>
      </c>
      <c r="S11" s="609"/>
      <c r="T11" s="609"/>
      <c r="U11" s="609"/>
      <c r="V11" s="609"/>
      <c r="W11" s="609"/>
      <c r="X11" s="609"/>
      <c r="Y11" s="610"/>
      <c r="Z11" s="611">
        <v>2.9</v>
      </c>
      <c r="AA11" s="612"/>
      <c r="AB11" s="612"/>
      <c r="AC11" s="613"/>
      <c r="AD11" s="614">
        <v>851822</v>
      </c>
      <c r="AE11" s="609"/>
      <c r="AF11" s="609"/>
      <c r="AG11" s="609"/>
      <c r="AH11" s="609"/>
      <c r="AI11" s="609"/>
      <c r="AJ11" s="609"/>
      <c r="AK11" s="610"/>
      <c r="AL11" s="611">
        <v>6.5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58118</v>
      </c>
      <c r="BH11" s="609"/>
      <c r="BI11" s="609"/>
      <c r="BJ11" s="609"/>
      <c r="BK11" s="609"/>
      <c r="BL11" s="609"/>
      <c r="BM11" s="609"/>
      <c r="BN11" s="610"/>
      <c r="BO11" s="646">
        <v>2.1</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735974</v>
      </c>
      <c r="CS11" s="609"/>
      <c r="CT11" s="609"/>
      <c r="CU11" s="609"/>
      <c r="CV11" s="609"/>
      <c r="CW11" s="609"/>
      <c r="CX11" s="609"/>
      <c r="CY11" s="610"/>
      <c r="CZ11" s="646">
        <v>2.5</v>
      </c>
      <c r="DA11" s="646"/>
      <c r="DB11" s="646"/>
      <c r="DC11" s="646"/>
      <c r="DD11" s="614">
        <v>83399</v>
      </c>
      <c r="DE11" s="609"/>
      <c r="DF11" s="609"/>
      <c r="DG11" s="609"/>
      <c r="DH11" s="609"/>
      <c r="DI11" s="609"/>
      <c r="DJ11" s="609"/>
      <c r="DK11" s="609"/>
      <c r="DL11" s="609"/>
      <c r="DM11" s="609"/>
      <c r="DN11" s="609"/>
      <c r="DO11" s="609"/>
      <c r="DP11" s="610"/>
      <c r="DQ11" s="614">
        <v>365299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2525</v>
      </c>
      <c r="S12" s="609"/>
      <c r="T12" s="609"/>
      <c r="U12" s="609"/>
      <c r="V12" s="609"/>
      <c r="W12" s="609"/>
      <c r="X12" s="609"/>
      <c r="Y12" s="610"/>
      <c r="Z12" s="646">
        <v>0</v>
      </c>
      <c r="AA12" s="646"/>
      <c r="AB12" s="646"/>
      <c r="AC12" s="646"/>
      <c r="AD12" s="647">
        <v>2525</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1361521</v>
      </c>
      <c r="BH12" s="609"/>
      <c r="BI12" s="609"/>
      <c r="BJ12" s="609"/>
      <c r="BK12" s="609"/>
      <c r="BL12" s="609"/>
      <c r="BM12" s="609"/>
      <c r="BN12" s="610"/>
      <c r="BO12" s="646">
        <v>48.3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306735</v>
      </c>
      <c r="CS12" s="609"/>
      <c r="CT12" s="609"/>
      <c r="CU12" s="609"/>
      <c r="CV12" s="609"/>
      <c r="CW12" s="609"/>
      <c r="CX12" s="609"/>
      <c r="CY12" s="610"/>
      <c r="CZ12" s="646">
        <v>1</v>
      </c>
      <c r="DA12" s="646"/>
      <c r="DB12" s="646"/>
      <c r="DC12" s="646"/>
      <c r="DD12" s="614">
        <v>12226</v>
      </c>
      <c r="DE12" s="609"/>
      <c r="DF12" s="609"/>
      <c r="DG12" s="609"/>
      <c r="DH12" s="609"/>
      <c r="DI12" s="609"/>
      <c r="DJ12" s="609"/>
      <c r="DK12" s="609"/>
      <c r="DL12" s="609"/>
      <c r="DM12" s="609"/>
      <c r="DN12" s="609"/>
      <c r="DO12" s="609"/>
      <c r="DP12" s="610"/>
      <c r="DQ12" s="614">
        <v>221934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1334963</v>
      </c>
      <c r="BH13" s="609"/>
      <c r="BI13" s="609"/>
      <c r="BJ13" s="609"/>
      <c r="BK13" s="609"/>
      <c r="BL13" s="609"/>
      <c r="BM13" s="609"/>
      <c r="BN13" s="610"/>
      <c r="BO13" s="646">
        <v>47.3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1193238</v>
      </c>
      <c r="CS13" s="609"/>
      <c r="CT13" s="609"/>
      <c r="CU13" s="609"/>
      <c r="CV13" s="609"/>
      <c r="CW13" s="609"/>
      <c r="CX13" s="609"/>
      <c r="CY13" s="610"/>
      <c r="CZ13" s="646">
        <v>4.0999999999999996</v>
      </c>
      <c r="DA13" s="646"/>
      <c r="DB13" s="646"/>
      <c r="DC13" s="646"/>
      <c r="DD13" s="614">
        <v>480193</v>
      </c>
      <c r="DE13" s="609"/>
      <c r="DF13" s="609"/>
      <c r="DG13" s="609"/>
      <c r="DH13" s="609"/>
      <c r="DI13" s="609"/>
      <c r="DJ13" s="609"/>
      <c r="DK13" s="609"/>
      <c r="DL13" s="609"/>
      <c r="DM13" s="609"/>
      <c r="DN13" s="609"/>
      <c r="DO13" s="609"/>
      <c r="DP13" s="610"/>
      <c r="DQ13" s="614">
        <v>499650</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140300</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1084057</v>
      </c>
      <c r="CS14" s="609"/>
      <c r="CT14" s="609"/>
      <c r="CU14" s="609"/>
      <c r="CV14" s="609"/>
      <c r="CW14" s="609"/>
      <c r="CX14" s="609"/>
      <c r="CY14" s="610"/>
      <c r="CZ14" s="646">
        <v>3.7</v>
      </c>
      <c r="DA14" s="646"/>
      <c r="DB14" s="646"/>
      <c r="DC14" s="646"/>
      <c r="DD14" s="614">
        <v>284903</v>
      </c>
      <c r="DE14" s="609"/>
      <c r="DF14" s="609"/>
      <c r="DG14" s="609"/>
      <c r="DH14" s="609"/>
      <c r="DI14" s="609"/>
      <c r="DJ14" s="609"/>
      <c r="DK14" s="609"/>
      <c r="DL14" s="609"/>
      <c r="DM14" s="609"/>
      <c r="DN14" s="609"/>
      <c r="DO14" s="609"/>
      <c r="DP14" s="610"/>
      <c r="DQ14" s="614">
        <v>815934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36041</v>
      </c>
      <c r="S15" s="609"/>
      <c r="T15" s="609"/>
      <c r="U15" s="609"/>
      <c r="V15" s="609"/>
      <c r="W15" s="609"/>
      <c r="X15" s="609"/>
      <c r="Y15" s="610"/>
      <c r="Z15" s="646">
        <v>0.1</v>
      </c>
      <c r="AA15" s="646"/>
      <c r="AB15" s="646"/>
      <c r="AC15" s="646"/>
      <c r="AD15" s="647">
        <v>36041</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246204</v>
      </c>
      <c r="BH15" s="609"/>
      <c r="BI15" s="609"/>
      <c r="BJ15" s="609"/>
      <c r="BK15" s="609"/>
      <c r="BL15" s="609"/>
      <c r="BM15" s="609"/>
      <c r="BN15" s="610"/>
      <c r="BO15" s="646">
        <v>8.6999999999999993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4408190</v>
      </c>
      <c r="CS15" s="609"/>
      <c r="CT15" s="609"/>
      <c r="CU15" s="609"/>
      <c r="CV15" s="609"/>
      <c r="CW15" s="609"/>
      <c r="CX15" s="609"/>
      <c r="CY15" s="610"/>
      <c r="CZ15" s="646">
        <v>15</v>
      </c>
      <c r="DA15" s="646"/>
      <c r="DB15" s="646"/>
      <c r="DC15" s="646"/>
      <c r="DD15" s="614">
        <v>2115581</v>
      </c>
      <c r="DE15" s="609"/>
      <c r="DF15" s="609"/>
      <c r="DG15" s="609"/>
      <c r="DH15" s="609"/>
      <c r="DI15" s="609"/>
      <c r="DJ15" s="609"/>
      <c r="DK15" s="609"/>
      <c r="DL15" s="609"/>
      <c r="DM15" s="609"/>
      <c r="DN15" s="609"/>
      <c r="DO15" s="609"/>
      <c r="DP15" s="610"/>
      <c r="DQ15" s="614">
        <v>1788528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71397</v>
      </c>
      <c r="S16" s="609"/>
      <c r="T16" s="609"/>
      <c r="U16" s="609"/>
      <c r="V16" s="609"/>
      <c r="W16" s="609"/>
      <c r="X16" s="609"/>
      <c r="Y16" s="610"/>
      <c r="Z16" s="646">
        <v>0.2</v>
      </c>
      <c r="AA16" s="646"/>
      <c r="AB16" s="646"/>
      <c r="AC16" s="646"/>
      <c r="AD16" s="647">
        <v>71397</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604239</v>
      </c>
      <c r="CS16" s="609"/>
      <c r="CT16" s="609"/>
      <c r="CU16" s="609"/>
      <c r="CV16" s="609"/>
      <c r="CW16" s="609"/>
      <c r="CX16" s="609"/>
      <c r="CY16" s="610"/>
      <c r="CZ16" s="646">
        <v>2.1</v>
      </c>
      <c r="DA16" s="646"/>
      <c r="DB16" s="646"/>
      <c r="DC16" s="646"/>
      <c r="DD16" s="614" t="s">
        <v>122</v>
      </c>
      <c r="DE16" s="609"/>
      <c r="DF16" s="609"/>
      <c r="DG16" s="609"/>
      <c r="DH16" s="609"/>
      <c r="DI16" s="609"/>
      <c r="DJ16" s="609"/>
      <c r="DK16" s="609"/>
      <c r="DL16" s="609"/>
      <c r="DM16" s="609"/>
      <c r="DN16" s="609"/>
      <c r="DO16" s="609"/>
      <c r="DP16" s="610"/>
      <c r="DQ16" s="614">
        <v>68407</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138946</v>
      </c>
      <c r="S17" s="609"/>
      <c r="T17" s="609"/>
      <c r="U17" s="609"/>
      <c r="V17" s="609"/>
      <c r="W17" s="609"/>
      <c r="X17" s="609"/>
      <c r="Y17" s="610"/>
      <c r="Z17" s="646">
        <v>0.5</v>
      </c>
      <c r="AA17" s="646"/>
      <c r="AB17" s="646"/>
      <c r="AC17" s="646"/>
      <c r="AD17" s="647">
        <v>138946</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2942518</v>
      </c>
      <c r="CS17" s="609"/>
      <c r="CT17" s="609"/>
      <c r="CU17" s="609"/>
      <c r="CV17" s="609"/>
      <c r="CW17" s="609"/>
      <c r="CX17" s="609"/>
      <c r="CY17" s="610"/>
      <c r="CZ17" s="646">
        <v>10</v>
      </c>
      <c r="DA17" s="646"/>
      <c r="DB17" s="646"/>
      <c r="DC17" s="646"/>
      <c r="DD17" s="614" t="s">
        <v>122</v>
      </c>
      <c r="DE17" s="609"/>
      <c r="DF17" s="609"/>
      <c r="DG17" s="609"/>
      <c r="DH17" s="609"/>
      <c r="DI17" s="609"/>
      <c r="DJ17" s="609"/>
      <c r="DK17" s="609"/>
      <c r="DL17" s="609"/>
      <c r="DM17" s="609"/>
      <c r="DN17" s="609"/>
      <c r="DO17" s="609"/>
      <c r="DP17" s="610"/>
      <c r="DQ17" s="614">
        <v>2871479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22928</v>
      </c>
      <c r="S18" s="609"/>
      <c r="T18" s="609"/>
      <c r="U18" s="609"/>
      <c r="V18" s="609"/>
      <c r="W18" s="609"/>
      <c r="X18" s="609"/>
      <c r="Y18" s="610"/>
      <c r="Z18" s="646">
        <v>0.1</v>
      </c>
      <c r="AA18" s="646"/>
      <c r="AB18" s="646"/>
      <c r="AC18" s="646"/>
      <c r="AD18" s="647">
        <v>22928</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115608</v>
      </c>
      <c r="S19" s="609"/>
      <c r="T19" s="609"/>
      <c r="U19" s="609"/>
      <c r="V19" s="609"/>
      <c r="W19" s="609"/>
      <c r="X19" s="609"/>
      <c r="Y19" s="610"/>
      <c r="Z19" s="646">
        <v>0.4</v>
      </c>
      <c r="AA19" s="646"/>
      <c r="AB19" s="646"/>
      <c r="AC19" s="646"/>
      <c r="AD19" s="647">
        <v>115608</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410</v>
      </c>
      <c r="S20" s="609"/>
      <c r="T20" s="609"/>
      <c r="U20" s="609"/>
      <c r="V20" s="609"/>
      <c r="W20" s="609"/>
      <c r="X20" s="609"/>
      <c r="Y20" s="610"/>
      <c r="Z20" s="646">
        <v>0</v>
      </c>
      <c r="AA20" s="646"/>
      <c r="AB20" s="646"/>
      <c r="AC20" s="646"/>
      <c r="AD20" s="647">
        <v>410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29405283</v>
      </c>
      <c r="CS20" s="609"/>
      <c r="CT20" s="609"/>
      <c r="CU20" s="609"/>
      <c r="CV20" s="609"/>
      <c r="CW20" s="609"/>
      <c r="CX20" s="609"/>
      <c r="CY20" s="610"/>
      <c r="CZ20" s="646">
        <v>100</v>
      </c>
      <c r="DA20" s="646"/>
      <c r="DB20" s="646"/>
      <c r="DC20" s="646"/>
      <c r="DD20" s="614">
        <v>3718111</v>
      </c>
      <c r="DE20" s="609"/>
      <c r="DF20" s="609"/>
      <c r="DG20" s="609"/>
      <c r="DH20" s="609"/>
      <c r="DI20" s="609"/>
      <c r="DJ20" s="609"/>
      <c r="DK20" s="609"/>
      <c r="DL20" s="609"/>
      <c r="DM20" s="609"/>
      <c r="DN20" s="609"/>
      <c r="DO20" s="609"/>
      <c r="DP20" s="610"/>
      <c r="DQ20" s="614">
        <v>17150715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10650061</v>
      </c>
      <c r="S21" s="609"/>
      <c r="T21" s="609"/>
      <c r="U21" s="609"/>
      <c r="V21" s="609"/>
      <c r="W21" s="609"/>
      <c r="X21" s="609"/>
      <c r="Y21" s="610"/>
      <c r="Z21" s="646">
        <v>35.9</v>
      </c>
      <c r="AA21" s="646"/>
      <c r="AB21" s="646"/>
      <c r="AC21" s="646"/>
      <c r="AD21" s="647">
        <v>8857606</v>
      </c>
      <c r="AE21" s="647"/>
      <c r="AF21" s="647"/>
      <c r="AG21" s="647"/>
      <c r="AH21" s="647"/>
      <c r="AI21" s="647"/>
      <c r="AJ21" s="647"/>
      <c r="AK21" s="647"/>
      <c r="AL21" s="611">
        <v>67.599999999999994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8857606</v>
      </c>
      <c r="S22" s="609"/>
      <c r="T22" s="609"/>
      <c r="U22" s="609"/>
      <c r="V22" s="609"/>
      <c r="W22" s="609"/>
      <c r="X22" s="609"/>
      <c r="Y22" s="610"/>
      <c r="Z22" s="646">
        <v>29.8</v>
      </c>
      <c r="AA22" s="646"/>
      <c r="AB22" s="646"/>
      <c r="AC22" s="646"/>
      <c r="AD22" s="647">
        <v>8857606</v>
      </c>
      <c r="AE22" s="647"/>
      <c r="AF22" s="647"/>
      <c r="AG22" s="647"/>
      <c r="AH22" s="647"/>
      <c r="AI22" s="647"/>
      <c r="AJ22" s="647"/>
      <c r="AK22" s="647"/>
      <c r="AL22" s="611">
        <v>67.599999999999994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1792455</v>
      </c>
      <c r="S23" s="609"/>
      <c r="T23" s="609"/>
      <c r="U23" s="609"/>
      <c r="V23" s="609"/>
      <c r="W23" s="609"/>
      <c r="X23" s="609"/>
      <c r="Y23" s="610"/>
      <c r="Z23" s="646">
        <v>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15536371</v>
      </c>
      <c r="CS24" s="664"/>
      <c r="CT24" s="664"/>
      <c r="CU24" s="664"/>
      <c r="CV24" s="664"/>
      <c r="CW24" s="664"/>
      <c r="CX24" s="664"/>
      <c r="CY24" s="689"/>
      <c r="CZ24" s="690">
        <v>52.8</v>
      </c>
      <c r="DA24" s="672"/>
      <c r="DB24" s="672"/>
      <c r="DC24" s="692"/>
      <c r="DD24" s="688">
        <v>9219679</v>
      </c>
      <c r="DE24" s="664"/>
      <c r="DF24" s="664"/>
      <c r="DG24" s="664"/>
      <c r="DH24" s="664"/>
      <c r="DI24" s="664"/>
      <c r="DJ24" s="664"/>
      <c r="DK24" s="689"/>
      <c r="DL24" s="688">
        <v>8238111</v>
      </c>
      <c r="DM24" s="664"/>
      <c r="DN24" s="664"/>
      <c r="DO24" s="664"/>
      <c r="DP24" s="664"/>
      <c r="DQ24" s="664"/>
      <c r="DR24" s="664"/>
      <c r="DS24" s="664"/>
      <c r="DT24" s="664"/>
      <c r="DU24" s="664"/>
      <c r="DV24" s="689"/>
      <c r="DW24" s="690">
        <v>62.7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14834732</v>
      </c>
      <c r="S25" s="609"/>
      <c r="T25" s="609"/>
      <c r="U25" s="609"/>
      <c r="V25" s="609"/>
      <c r="W25" s="609"/>
      <c r="X25" s="609"/>
      <c r="Y25" s="610"/>
      <c r="Z25" s="646">
        <v>49.9</v>
      </c>
      <c r="AA25" s="646"/>
      <c r="AB25" s="646"/>
      <c r="AC25" s="646"/>
      <c r="AD25" s="647">
        <v>13042277</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4039330</v>
      </c>
      <c r="CS25" s="621"/>
      <c r="CT25" s="621"/>
      <c r="CU25" s="621"/>
      <c r="CV25" s="621"/>
      <c r="CW25" s="621"/>
      <c r="CX25" s="621"/>
      <c r="CY25" s="622"/>
      <c r="CZ25" s="611">
        <v>13.7</v>
      </c>
      <c r="DA25" s="623"/>
      <c r="DB25" s="623"/>
      <c r="DC25" s="624"/>
      <c r="DD25" s="614">
        <v>3380584</v>
      </c>
      <c r="DE25" s="621"/>
      <c r="DF25" s="621"/>
      <c r="DG25" s="621"/>
      <c r="DH25" s="621"/>
      <c r="DI25" s="621"/>
      <c r="DJ25" s="621"/>
      <c r="DK25" s="622"/>
      <c r="DL25" s="614">
        <v>3131017</v>
      </c>
      <c r="DM25" s="621"/>
      <c r="DN25" s="621"/>
      <c r="DO25" s="621"/>
      <c r="DP25" s="621"/>
      <c r="DQ25" s="621"/>
      <c r="DR25" s="621"/>
      <c r="DS25" s="621"/>
      <c r="DT25" s="621"/>
      <c r="DU25" s="621"/>
      <c r="DV25" s="622"/>
      <c r="DW25" s="611">
        <v>23.8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3970</v>
      </c>
      <c r="S26" s="609"/>
      <c r="T26" s="609"/>
      <c r="U26" s="609"/>
      <c r="V26" s="609"/>
      <c r="W26" s="609"/>
      <c r="X26" s="609"/>
      <c r="Y26" s="610"/>
      <c r="Z26" s="646">
        <v>0</v>
      </c>
      <c r="AA26" s="646"/>
      <c r="AB26" s="646"/>
      <c r="AC26" s="646"/>
      <c r="AD26" s="647">
        <v>3970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2302042</v>
      </c>
      <c r="CS26" s="609"/>
      <c r="CT26" s="609"/>
      <c r="CU26" s="609"/>
      <c r="CV26" s="609"/>
      <c r="CW26" s="609"/>
      <c r="CX26" s="609"/>
      <c r="CY26" s="610"/>
      <c r="CZ26" s="611">
        <v>7.8</v>
      </c>
      <c r="DA26" s="623"/>
      <c r="DB26" s="623"/>
      <c r="DC26" s="624"/>
      <c r="DD26" s="614">
        <v>1934705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75975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2819806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8554523</v>
      </c>
      <c r="CS27" s="621"/>
      <c r="CT27" s="621"/>
      <c r="CU27" s="621"/>
      <c r="CV27" s="621"/>
      <c r="CW27" s="621"/>
      <c r="CX27" s="621"/>
      <c r="CY27" s="622"/>
      <c r="CZ27" s="611">
        <v>29.1</v>
      </c>
      <c r="DA27" s="623"/>
      <c r="DB27" s="623"/>
      <c r="DC27" s="624"/>
      <c r="DD27" s="614">
        <v>2967616</v>
      </c>
      <c r="DE27" s="621"/>
      <c r="DF27" s="621"/>
      <c r="DG27" s="621"/>
      <c r="DH27" s="621"/>
      <c r="DI27" s="621"/>
      <c r="DJ27" s="621"/>
      <c r="DK27" s="622"/>
      <c r="DL27" s="614">
        <v>2235615</v>
      </c>
      <c r="DM27" s="621"/>
      <c r="DN27" s="621"/>
      <c r="DO27" s="621"/>
      <c r="DP27" s="621"/>
      <c r="DQ27" s="621"/>
      <c r="DR27" s="621"/>
      <c r="DS27" s="621"/>
      <c r="DT27" s="621"/>
      <c r="DU27" s="621"/>
      <c r="DV27" s="622"/>
      <c r="DW27" s="611">
        <v>17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398238</v>
      </c>
      <c r="S28" s="609"/>
      <c r="T28" s="609"/>
      <c r="U28" s="609"/>
      <c r="V28" s="609"/>
      <c r="W28" s="609"/>
      <c r="X28" s="609"/>
      <c r="Y28" s="610"/>
      <c r="Z28" s="646">
        <v>1.3</v>
      </c>
      <c r="AA28" s="646"/>
      <c r="AB28" s="646"/>
      <c r="AC28" s="646"/>
      <c r="AD28" s="647">
        <v>15657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2942518</v>
      </c>
      <c r="CS28" s="609"/>
      <c r="CT28" s="609"/>
      <c r="CU28" s="609"/>
      <c r="CV28" s="609"/>
      <c r="CW28" s="609"/>
      <c r="CX28" s="609"/>
      <c r="CY28" s="610"/>
      <c r="CZ28" s="611">
        <v>10</v>
      </c>
      <c r="DA28" s="623"/>
      <c r="DB28" s="623"/>
      <c r="DC28" s="624"/>
      <c r="DD28" s="614">
        <v>2871479</v>
      </c>
      <c r="DE28" s="609"/>
      <c r="DF28" s="609"/>
      <c r="DG28" s="609"/>
      <c r="DH28" s="609"/>
      <c r="DI28" s="609"/>
      <c r="DJ28" s="609"/>
      <c r="DK28" s="610"/>
      <c r="DL28" s="614">
        <v>2871479</v>
      </c>
      <c r="DM28" s="609"/>
      <c r="DN28" s="609"/>
      <c r="DO28" s="609"/>
      <c r="DP28" s="609"/>
      <c r="DQ28" s="609"/>
      <c r="DR28" s="609"/>
      <c r="DS28" s="609"/>
      <c r="DT28" s="609"/>
      <c r="DU28" s="609"/>
      <c r="DV28" s="610"/>
      <c r="DW28" s="611">
        <v>21.9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114751</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2941973</v>
      </c>
      <c r="CS29" s="621"/>
      <c r="CT29" s="621"/>
      <c r="CU29" s="621"/>
      <c r="CV29" s="621"/>
      <c r="CW29" s="621"/>
      <c r="CX29" s="621"/>
      <c r="CY29" s="622"/>
      <c r="CZ29" s="611">
        <v>10</v>
      </c>
      <c r="DA29" s="623"/>
      <c r="DB29" s="623"/>
      <c r="DC29" s="624"/>
      <c r="DD29" s="614">
        <v>2870934</v>
      </c>
      <c r="DE29" s="621"/>
      <c r="DF29" s="621"/>
      <c r="DG29" s="621"/>
      <c r="DH29" s="621"/>
      <c r="DI29" s="621"/>
      <c r="DJ29" s="621"/>
      <c r="DK29" s="622"/>
      <c r="DL29" s="614">
        <v>2870934</v>
      </c>
      <c r="DM29" s="621"/>
      <c r="DN29" s="621"/>
      <c r="DO29" s="621"/>
      <c r="DP29" s="621"/>
      <c r="DQ29" s="621"/>
      <c r="DR29" s="621"/>
      <c r="DS29" s="621"/>
      <c r="DT29" s="621"/>
      <c r="DU29" s="621"/>
      <c r="DV29" s="622"/>
      <c r="DW29" s="611">
        <v>21.9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5971461</v>
      </c>
      <c r="S30" s="609"/>
      <c r="T30" s="609"/>
      <c r="U30" s="609"/>
      <c r="V30" s="609"/>
      <c r="W30" s="609"/>
      <c r="X30" s="609"/>
      <c r="Y30" s="610"/>
      <c r="Z30" s="646">
        <v>20.100000000000001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2799450</v>
      </c>
      <c r="CS30" s="609"/>
      <c r="CT30" s="609"/>
      <c r="CU30" s="609"/>
      <c r="CV30" s="609"/>
      <c r="CW30" s="609"/>
      <c r="CX30" s="609"/>
      <c r="CY30" s="610"/>
      <c r="CZ30" s="611">
        <v>9.5</v>
      </c>
      <c r="DA30" s="623"/>
      <c r="DB30" s="623"/>
      <c r="DC30" s="624"/>
      <c r="DD30" s="614">
        <v>2731002</v>
      </c>
      <c r="DE30" s="609"/>
      <c r="DF30" s="609"/>
      <c r="DG30" s="609"/>
      <c r="DH30" s="609"/>
      <c r="DI30" s="609"/>
      <c r="DJ30" s="609"/>
      <c r="DK30" s="610"/>
      <c r="DL30" s="614">
        <v>2731002</v>
      </c>
      <c r="DM30" s="609"/>
      <c r="DN30" s="609"/>
      <c r="DO30" s="609"/>
      <c r="DP30" s="609"/>
      <c r="DQ30" s="609"/>
      <c r="DR30" s="609"/>
      <c r="DS30" s="609"/>
      <c r="DT30" s="609"/>
      <c r="DU30" s="609"/>
      <c r="DV30" s="610"/>
      <c r="DW30" s="611">
        <v>20.8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97.9</v>
      </c>
      <c r="BH31" s="671"/>
      <c r="BI31" s="671"/>
      <c r="BJ31" s="671"/>
      <c r="BK31" s="671"/>
      <c r="BL31" s="671"/>
      <c r="BM31" s="672">
        <v>92.7</v>
      </c>
      <c r="BN31" s="671"/>
      <c r="BO31" s="671"/>
      <c r="BP31" s="671"/>
      <c r="BQ31" s="673"/>
      <c r="BR31" s="670">
        <v>98.2</v>
      </c>
      <c r="BS31" s="671"/>
      <c r="BT31" s="671"/>
      <c r="BU31" s="671"/>
      <c r="BV31" s="671"/>
      <c r="BW31" s="671"/>
      <c r="BX31" s="672">
        <v>93.6</v>
      </c>
      <c r="BY31" s="671"/>
      <c r="BZ31" s="671"/>
      <c r="CA31" s="671"/>
      <c r="CB31" s="673"/>
      <c r="CD31" s="629"/>
      <c r="CE31" s="630"/>
      <c r="CF31" s="605" t="s">
        <v>300</v>
      </c>
      <c r="CG31" s="606"/>
      <c r="CH31" s="606"/>
      <c r="CI31" s="606"/>
      <c r="CJ31" s="606"/>
      <c r="CK31" s="606"/>
      <c r="CL31" s="606"/>
      <c r="CM31" s="606"/>
      <c r="CN31" s="606"/>
      <c r="CO31" s="606"/>
      <c r="CP31" s="606"/>
      <c r="CQ31" s="607"/>
      <c r="CR31" s="608">
        <v>142523</v>
      </c>
      <c r="CS31" s="621"/>
      <c r="CT31" s="621"/>
      <c r="CU31" s="621"/>
      <c r="CV31" s="621"/>
      <c r="CW31" s="621"/>
      <c r="CX31" s="621"/>
      <c r="CY31" s="622"/>
      <c r="CZ31" s="611">
        <v>0.5</v>
      </c>
      <c r="DA31" s="623"/>
      <c r="DB31" s="623"/>
      <c r="DC31" s="624"/>
      <c r="DD31" s="614">
        <v>139932</v>
      </c>
      <c r="DE31" s="621"/>
      <c r="DF31" s="621"/>
      <c r="DG31" s="621"/>
      <c r="DH31" s="621"/>
      <c r="DI31" s="621"/>
      <c r="DJ31" s="621"/>
      <c r="DK31" s="622"/>
      <c r="DL31" s="614">
        <v>139932</v>
      </c>
      <c r="DM31" s="621"/>
      <c r="DN31" s="621"/>
      <c r="DO31" s="621"/>
      <c r="DP31" s="621"/>
      <c r="DQ31" s="621"/>
      <c r="DR31" s="621"/>
      <c r="DS31" s="621"/>
      <c r="DT31" s="621"/>
      <c r="DU31" s="621"/>
      <c r="DV31" s="622"/>
      <c r="DW31" s="611">
        <v>1.1000000000000001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2529586</v>
      </c>
      <c r="S32" s="609"/>
      <c r="T32" s="609"/>
      <c r="U32" s="609"/>
      <c r="V32" s="609"/>
      <c r="W32" s="609"/>
      <c r="X32" s="609"/>
      <c r="Y32" s="610"/>
      <c r="Z32" s="646">
        <v>8.5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97.6</v>
      </c>
      <c r="BH32" s="621"/>
      <c r="BI32" s="621"/>
      <c r="BJ32" s="621"/>
      <c r="BK32" s="621"/>
      <c r="BL32" s="621"/>
      <c r="BM32" s="612">
        <v>92.7</v>
      </c>
      <c r="BN32" s="621"/>
      <c r="BO32" s="621"/>
      <c r="BP32" s="621"/>
      <c r="BQ32" s="644"/>
      <c r="BR32" s="674">
        <v>97.9</v>
      </c>
      <c r="BS32" s="621"/>
      <c r="BT32" s="621"/>
      <c r="BU32" s="621"/>
      <c r="BV32" s="621"/>
      <c r="BW32" s="621"/>
      <c r="BX32" s="612">
        <v>94.1</v>
      </c>
      <c r="BY32" s="621"/>
      <c r="BZ32" s="621"/>
      <c r="CA32" s="621"/>
      <c r="CB32" s="644"/>
      <c r="CD32" s="631"/>
      <c r="CE32" s="632"/>
      <c r="CF32" s="605" t="s">
        <v>304</v>
      </c>
      <c r="CG32" s="606"/>
      <c r="CH32" s="606"/>
      <c r="CI32" s="606"/>
      <c r="CJ32" s="606"/>
      <c r="CK32" s="606"/>
      <c r="CL32" s="606"/>
      <c r="CM32" s="606"/>
      <c r="CN32" s="606"/>
      <c r="CO32" s="606"/>
      <c r="CP32" s="606"/>
      <c r="CQ32" s="607"/>
      <c r="CR32" s="608">
        <v>545</v>
      </c>
      <c r="CS32" s="609"/>
      <c r="CT32" s="609"/>
      <c r="CU32" s="609"/>
      <c r="CV32" s="609"/>
      <c r="CW32" s="609"/>
      <c r="CX32" s="609"/>
      <c r="CY32" s="610"/>
      <c r="CZ32" s="611">
        <v>0</v>
      </c>
      <c r="DA32" s="623"/>
      <c r="DB32" s="623"/>
      <c r="DC32" s="624"/>
      <c r="DD32" s="614">
        <v>545</v>
      </c>
      <c r="DE32" s="609"/>
      <c r="DF32" s="609"/>
      <c r="DG32" s="609"/>
      <c r="DH32" s="609"/>
      <c r="DI32" s="609"/>
      <c r="DJ32" s="609"/>
      <c r="DK32" s="610"/>
      <c r="DL32" s="614">
        <v>545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109044</v>
      </c>
      <c r="S33" s="609"/>
      <c r="T33" s="609"/>
      <c r="U33" s="609"/>
      <c r="V33" s="609"/>
      <c r="W33" s="609"/>
      <c r="X33" s="609"/>
      <c r="Y33" s="610"/>
      <c r="Z33" s="646">
        <v>0.4</v>
      </c>
      <c r="AA33" s="646"/>
      <c r="AB33" s="646"/>
      <c r="AC33" s="646"/>
      <c r="AD33" s="647">
        <v>42771</v>
      </c>
      <c r="AE33" s="647"/>
      <c r="AF33" s="647"/>
      <c r="AG33" s="647"/>
      <c r="AH33" s="647"/>
      <c r="AI33" s="647"/>
      <c r="AJ33" s="647"/>
      <c r="AK33" s="647"/>
      <c r="AL33" s="611">
        <v>0.3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v>
      </c>
      <c r="BH33" s="593"/>
      <c r="BI33" s="593"/>
      <c r="BJ33" s="593"/>
      <c r="BK33" s="593"/>
      <c r="BL33" s="593"/>
      <c r="BM33" s="639">
        <v>91.7</v>
      </c>
      <c r="BN33" s="593"/>
      <c r="BO33" s="593"/>
      <c r="BP33" s="593"/>
      <c r="BQ33" s="656"/>
      <c r="BR33" s="669">
        <v>98.4</v>
      </c>
      <c r="BS33" s="593"/>
      <c r="BT33" s="593"/>
      <c r="BU33" s="593"/>
      <c r="BV33" s="593"/>
      <c r="BW33" s="593"/>
      <c r="BX33" s="639">
        <v>92.4</v>
      </c>
      <c r="BY33" s="593"/>
      <c r="BZ33" s="593"/>
      <c r="CA33" s="593"/>
      <c r="CB33" s="656"/>
      <c r="CD33" s="605" t="s">
        <v>307</v>
      </c>
      <c r="CE33" s="606"/>
      <c r="CF33" s="606"/>
      <c r="CG33" s="606"/>
      <c r="CH33" s="606"/>
      <c r="CI33" s="606"/>
      <c r="CJ33" s="606"/>
      <c r="CK33" s="606"/>
      <c r="CL33" s="606"/>
      <c r="CM33" s="606"/>
      <c r="CN33" s="606"/>
      <c r="CO33" s="606"/>
      <c r="CP33" s="606"/>
      <c r="CQ33" s="607"/>
      <c r="CR33" s="608">
        <v>9546562</v>
      </c>
      <c r="CS33" s="621"/>
      <c r="CT33" s="621"/>
      <c r="CU33" s="621"/>
      <c r="CV33" s="621"/>
      <c r="CW33" s="621"/>
      <c r="CX33" s="621"/>
      <c r="CY33" s="622"/>
      <c r="CZ33" s="611">
        <v>32.5</v>
      </c>
      <c r="DA33" s="623"/>
      <c r="DB33" s="623"/>
      <c r="DC33" s="624"/>
      <c r="DD33" s="614">
        <v>7507085</v>
      </c>
      <c r="DE33" s="621"/>
      <c r="DF33" s="621"/>
      <c r="DG33" s="621"/>
      <c r="DH33" s="621"/>
      <c r="DI33" s="621"/>
      <c r="DJ33" s="621"/>
      <c r="DK33" s="622"/>
      <c r="DL33" s="614">
        <v>5659474</v>
      </c>
      <c r="DM33" s="621"/>
      <c r="DN33" s="621"/>
      <c r="DO33" s="621"/>
      <c r="DP33" s="621"/>
      <c r="DQ33" s="621"/>
      <c r="DR33" s="621"/>
      <c r="DS33" s="621"/>
      <c r="DT33" s="621"/>
      <c r="DU33" s="621"/>
      <c r="DV33" s="622"/>
      <c r="DW33" s="611">
        <v>43.1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360601</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3655048</v>
      </c>
      <c r="CS34" s="609"/>
      <c r="CT34" s="609"/>
      <c r="CU34" s="609"/>
      <c r="CV34" s="609"/>
      <c r="CW34" s="609"/>
      <c r="CX34" s="609"/>
      <c r="CY34" s="610"/>
      <c r="CZ34" s="611">
        <v>12.4</v>
      </c>
      <c r="DA34" s="623"/>
      <c r="DB34" s="623"/>
      <c r="DC34" s="624"/>
      <c r="DD34" s="614">
        <v>2702183</v>
      </c>
      <c r="DE34" s="609"/>
      <c r="DF34" s="609"/>
      <c r="DG34" s="609"/>
      <c r="DH34" s="609"/>
      <c r="DI34" s="609"/>
      <c r="DJ34" s="609"/>
      <c r="DK34" s="610"/>
      <c r="DL34" s="614">
        <v>2233464</v>
      </c>
      <c r="DM34" s="609"/>
      <c r="DN34" s="609"/>
      <c r="DO34" s="609"/>
      <c r="DP34" s="609"/>
      <c r="DQ34" s="609"/>
      <c r="DR34" s="609"/>
      <c r="DS34" s="609"/>
      <c r="DT34" s="609"/>
      <c r="DU34" s="609"/>
      <c r="DV34" s="610"/>
      <c r="DW34" s="611">
        <v>17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1199315</v>
      </c>
      <c r="S35" s="609"/>
      <c r="T35" s="609"/>
      <c r="U35" s="609"/>
      <c r="V35" s="609"/>
      <c r="W35" s="609"/>
      <c r="X35" s="609"/>
      <c r="Y35" s="610"/>
      <c r="Z35" s="646">
        <v>4</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189753</v>
      </c>
      <c r="CS35" s="621"/>
      <c r="CT35" s="621"/>
      <c r="CU35" s="621"/>
      <c r="CV35" s="621"/>
      <c r="CW35" s="621"/>
      <c r="CX35" s="621"/>
      <c r="CY35" s="622"/>
      <c r="CZ35" s="611">
        <v>0.6</v>
      </c>
      <c r="DA35" s="623"/>
      <c r="DB35" s="623"/>
      <c r="DC35" s="624"/>
      <c r="DD35" s="614">
        <v>104447</v>
      </c>
      <c r="DE35" s="621"/>
      <c r="DF35" s="621"/>
      <c r="DG35" s="621"/>
      <c r="DH35" s="621"/>
      <c r="DI35" s="621"/>
      <c r="DJ35" s="621"/>
      <c r="DK35" s="622"/>
      <c r="DL35" s="614">
        <v>87976</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593689</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2406315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-302574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2800592</v>
      </c>
      <c r="CS36" s="609"/>
      <c r="CT36" s="609"/>
      <c r="CU36" s="609"/>
      <c r="CV36" s="609"/>
      <c r="CW36" s="609"/>
      <c r="CX36" s="609"/>
      <c r="CY36" s="610"/>
      <c r="CZ36" s="611">
        <v>9.5</v>
      </c>
      <c r="DA36" s="623"/>
      <c r="DB36" s="623"/>
      <c r="DC36" s="624"/>
      <c r="DD36" s="614">
        <v>2292546</v>
      </c>
      <c r="DE36" s="609"/>
      <c r="DF36" s="609"/>
      <c r="DG36" s="609"/>
      <c r="DH36" s="609"/>
      <c r="DI36" s="609"/>
      <c r="DJ36" s="609"/>
      <c r="DK36" s="610"/>
      <c r="DL36" s="614">
        <v>1589399</v>
      </c>
      <c r="DM36" s="609"/>
      <c r="DN36" s="609"/>
      <c r="DO36" s="609"/>
      <c r="DP36" s="609"/>
      <c r="DQ36" s="609"/>
      <c r="DR36" s="609"/>
      <c r="DS36" s="609"/>
      <c r="DT36" s="609"/>
      <c r="DU36" s="609"/>
      <c r="DV36" s="610"/>
      <c r="DW36" s="611">
        <v>12.1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451229</v>
      </c>
      <c r="S37" s="609"/>
      <c r="T37" s="609"/>
      <c r="U37" s="609"/>
      <c r="V37" s="609"/>
      <c r="W37" s="609"/>
      <c r="X37" s="609"/>
      <c r="Y37" s="610"/>
      <c r="Z37" s="646">
        <v>1.5</v>
      </c>
      <c r="AA37" s="646"/>
      <c r="AB37" s="646"/>
      <c r="AC37" s="646"/>
      <c r="AD37" s="647">
        <v>1819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54183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-417797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1456014</v>
      </c>
      <c r="CS37" s="621"/>
      <c r="CT37" s="621"/>
      <c r="CU37" s="621"/>
      <c r="CV37" s="621"/>
      <c r="CW37" s="621"/>
      <c r="CX37" s="621"/>
      <c r="CY37" s="622"/>
      <c r="CZ37" s="611">
        <v>5</v>
      </c>
      <c r="DA37" s="623"/>
      <c r="DB37" s="623"/>
      <c r="DC37" s="624"/>
      <c r="DD37" s="614">
        <v>1456014</v>
      </c>
      <c r="DE37" s="621"/>
      <c r="DF37" s="621"/>
      <c r="DG37" s="621"/>
      <c r="DH37" s="621"/>
      <c r="DI37" s="621"/>
      <c r="DJ37" s="621"/>
      <c r="DK37" s="622"/>
      <c r="DL37" s="614">
        <v>1232737</v>
      </c>
      <c r="DM37" s="621"/>
      <c r="DN37" s="621"/>
      <c r="DO37" s="621"/>
      <c r="DP37" s="621"/>
      <c r="DQ37" s="621"/>
      <c r="DR37" s="621"/>
      <c r="DS37" s="621"/>
      <c r="DT37" s="621"/>
      <c r="DU37" s="621"/>
      <c r="DV37" s="622"/>
      <c r="DW37" s="611">
        <v>9.4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3064042</v>
      </c>
      <c r="S38" s="609"/>
      <c r="T38" s="609"/>
      <c r="U38" s="609"/>
      <c r="V38" s="609"/>
      <c r="W38" s="609"/>
      <c r="X38" s="609"/>
      <c r="Y38" s="610"/>
      <c r="Z38" s="646">
        <v>10.3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5279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2352132</v>
      </c>
      <c r="CS38" s="609"/>
      <c r="CT38" s="609"/>
      <c r="CU38" s="609"/>
      <c r="CV38" s="609"/>
      <c r="CW38" s="609"/>
      <c r="CX38" s="609"/>
      <c r="CY38" s="610"/>
      <c r="CZ38" s="611">
        <v>8</v>
      </c>
      <c r="DA38" s="623"/>
      <c r="DB38" s="623"/>
      <c r="DC38" s="624"/>
      <c r="DD38" s="614">
        <v>1893619</v>
      </c>
      <c r="DE38" s="609"/>
      <c r="DF38" s="609"/>
      <c r="DG38" s="609"/>
      <c r="DH38" s="609"/>
      <c r="DI38" s="609"/>
      <c r="DJ38" s="609"/>
      <c r="DK38" s="610"/>
      <c r="DL38" s="614">
        <v>1748635</v>
      </c>
      <c r="DM38" s="609"/>
      <c r="DN38" s="609"/>
      <c r="DO38" s="609"/>
      <c r="DP38" s="609"/>
      <c r="DQ38" s="609"/>
      <c r="DR38" s="609"/>
      <c r="DS38" s="609"/>
      <c r="DT38" s="609"/>
      <c r="DU38" s="609"/>
      <c r="DV38" s="610"/>
      <c r="DW38" s="611">
        <v>13.3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7608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542980</v>
      </c>
      <c r="CS39" s="621"/>
      <c r="CT39" s="621"/>
      <c r="CU39" s="621"/>
      <c r="CV39" s="621"/>
      <c r="CW39" s="621"/>
      <c r="CX39" s="621"/>
      <c r="CY39" s="622"/>
      <c r="CZ39" s="611">
        <v>1.8</v>
      </c>
      <c r="DA39" s="623"/>
      <c r="DB39" s="623"/>
      <c r="DC39" s="624"/>
      <c r="DD39" s="614">
        <v>514290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27942</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78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6057</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29706633</v>
      </c>
      <c r="S41" s="633"/>
      <c r="T41" s="633"/>
      <c r="U41" s="633"/>
      <c r="V41" s="633"/>
      <c r="W41" s="633"/>
      <c r="X41" s="633"/>
      <c r="Y41" s="636"/>
      <c r="Z41" s="637">
        <v>100</v>
      </c>
      <c r="AA41" s="637"/>
      <c r="AB41" s="637"/>
      <c r="AC41" s="637"/>
      <c r="AD41" s="638">
        <v>13106494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445084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1907048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437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4322350</v>
      </c>
      <c r="CS42" s="621"/>
      <c r="CT42" s="621"/>
      <c r="CU42" s="621"/>
      <c r="CV42" s="621"/>
      <c r="CW42" s="621"/>
      <c r="CX42" s="621"/>
      <c r="CY42" s="622"/>
      <c r="CZ42" s="611">
        <v>14.7</v>
      </c>
      <c r="DA42" s="623"/>
      <c r="DB42" s="623"/>
      <c r="DC42" s="624"/>
      <c r="DD42" s="614">
        <v>423951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102471</v>
      </c>
      <c r="CS43" s="621"/>
      <c r="CT43" s="621"/>
      <c r="CU43" s="621"/>
      <c r="CV43" s="621"/>
      <c r="CW43" s="621"/>
      <c r="CX43" s="621"/>
      <c r="CY43" s="622"/>
      <c r="CZ43" s="611">
        <v>0.3</v>
      </c>
      <c r="DA43" s="623"/>
      <c r="DB43" s="623"/>
      <c r="DC43" s="624"/>
      <c r="DD43" s="614">
        <v>91552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3718111</v>
      </c>
      <c r="CS44" s="609"/>
      <c r="CT44" s="609"/>
      <c r="CU44" s="609"/>
      <c r="CV44" s="609"/>
      <c r="CW44" s="609"/>
      <c r="CX44" s="609"/>
      <c r="CY44" s="610"/>
      <c r="CZ44" s="611">
        <v>12.6</v>
      </c>
      <c r="DA44" s="612"/>
      <c r="DB44" s="612"/>
      <c r="DC44" s="613"/>
      <c r="DD44" s="614">
        <v>355544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1760795</v>
      </c>
      <c r="CS45" s="621"/>
      <c r="CT45" s="621"/>
      <c r="CU45" s="621"/>
      <c r="CV45" s="621"/>
      <c r="CW45" s="621"/>
      <c r="CX45" s="621"/>
      <c r="CY45" s="622"/>
      <c r="CZ45" s="611">
        <v>6</v>
      </c>
      <c r="DA45" s="623"/>
      <c r="DB45" s="623"/>
      <c r="DC45" s="624"/>
      <c r="DD45" s="614">
        <v>69070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1957316</v>
      </c>
      <c r="CS46" s="609"/>
      <c r="CT46" s="609"/>
      <c r="CU46" s="609"/>
      <c r="CV46" s="609"/>
      <c r="CW46" s="609"/>
      <c r="CX46" s="609"/>
      <c r="CY46" s="610"/>
      <c r="CZ46" s="611">
        <v>6.7</v>
      </c>
      <c r="DA46" s="612"/>
      <c r="DB46" s="612"/>
      <c r="DC46" s="613"/>
      <c r="DD46" s="614">
        <v>286474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604239</v>
      </c>
      <c r="CS47" s="621"/>
      <c r="CT47" s="621"/>
      <c r="CU47" s="621"/>
      <c r="CV47" s="621"/>
      <c r="CW47" s="621"/>
      <c r="CX47" s="621"/>
      <c r="CY47" s="622"/>
      <c r="CZ47" s="611">
        <v>2.1</v>
      </c>
      <c r="DA47" s="623"/>
      <c r="DB47" s="623"/>
      <c r="DC47" s="624"/>
      <c r="DD47" s="614">
        <v>68407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29405283</v>
      </c>
      <c r="CS49" s="593"/>
      <c r="CT49" s="593"/>
      <c r="CU49" s="593"/>
      <c r="CV49" s="593"/>
      <c r="CW49" s="593"/>
      <c r="CX49" s="593"/>
      <c r="CY49" s="594"/>
      <c r="CZ49" s="595">
        <v>100</v>
      </c>
      <c r="DA49" s="596"/>
      <c r="DB49" s="596"/>
      <c r="DC49" s="597"/>
      <c r="DD49" s="598">
        <v>17150715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PsdtVXAPgLGFYMx3FTxlhoVaMby+Obm5X1InCBMi+YfhSjrpjsjm45tBK4e1bcONgBYBWtAoW41taCLulNeUQ==" saltValue="opoE+ZVGBeQsGfmZk//Q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29675</v>
      </c>
      <c r="R7" s="1090"/>
      <c r="S7" s="1090"/>
      <c r="T7" s="1090"/>
      <c r="U7" s="1090"/>
      <c r="V7" s="1090">
        <v>29375</v>
      </c>
      <c r="W7" s="1090"/>
      <c r="X7" s="1090"/>
      <c r="Y7" s="1090"/>
      <c r="Z7" s="1090"/>
      <c r="AA7" s="1090">
        <v>300</v>
      </c>
      <c r="AB7" s="1090"/>
      <c r="AC7" s="1090"/>
      <c r="AD7" s="1090"/>
      <c r="AE7" s="1091"/>
      <c r="AF7" s="1092">
        <v>140</v>
      </c>
      <c r="AG7" s="1093"/>
      <c r="AH7" s="1093"/>
      <c r="AI7" s="1093"/>
      <c r="AJ7" s="1094"/>
      <c r="AK7" s="1095">
        <v>1199</v>
      </c>
      <c r="AL7" s="1096"/>
      <c r="AM7" s="1096"/>
      <c r="AN7" s="1096"/>
      <c r="AO7" s="1096"/>
      <c r="AP7" s="1096">
        <v>28516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28</v>
      </c>
      <c r="CI7" s="1084"/>
      <c r="CJ7" s="1084"/>
      <c r="CK7" s="1084"/>
      <c r="CL7" s="1085"/>
      <c r="CM7" s="1083">
        <v>93</v>
      </c>
      <c r="CN7" s="1084"/>
      <c r="CO7" s="1084"/>
      <c r="CP7" s="1084"/>
      <c r="CQ7" s="1085"/>
      <c r="CR7" s="1083">
        <v>20</v>
      </c>
      <c r="CS7" s="1084"/>
      <c r="CT7" s="1084"/>
      <c r="CU7" s="1084"/>
      <c r="CV7" s="1085"/>
      <c r="CW7" s="1083" t="s">
        <v>552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32</v>
      </c>
      <c r="R8" s="1026"/>
      <c r="S8" s="1026"/>
      <c r="T8" s="1026"/>
      <c r="U8" s="1026"/>
      <c r="V8" s="1026">
        <v>30</v>
      </c>
      <c r="W8" s="1026"/>
      <c r="X8" s="1026"/>
      <c r="Y8" s="1026"/>
      <c r="Z8" s="1026"/>
      <c r="AA8" s="1026">
        <v>2</v>
      </c>
      <c r="AB8" s="1026"/>
      <c r="AC8" s="1026"/>
      <c r="AD8" s="1026"/>
      <c r="AE8" s="1027"/>
      <c r="AF8" s="1022">
        <v>2</v>
      </c>
      <c r="AG8" s="1023"/>
      <c r="AH8" s="1023"/>
      <c r="AI8" s="1023"/>
      <c r="AJ8" s="1024"/>
      <c r="AK8" s="1067" t="s">
        <v>552</v>
      </c>
      <c r="AL8" s="1068"/>
      <c r="AM8" s="1068"/>
      <c r="AN8" s="1068"/>
      <c r="AO8" s="1068"/>
      <c r="AP8" s="1068" t="s">
        <v>552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-3</v>
      </c>
      <c r="CI8" s="977"/>
      <c r="CJ8" s="977"/>
      <c r="CK8" s="977"/>
      <c r="CL8" s="978"/>
      <c r="CM8" s="976">
        <v>100</v>
      </c>
      <c r="CN8" s="977"/>
      <c r="CO8" s="977"/>
      <c r="CP8" s="977"/>
      <c r="CQ8" s="978"/>
      <c r="CR8" s="976">
        <v>100</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1</v>
      </c>
      <c r="CI9" s="977"/>
      <c r="CJ9" s="977"/>
      <c r="CK9" s="977"/>
      <c r="CL9" s="978"/>
      <c r="CM9" s="976">
        <v>62</v>
      </c>
      <c r="CN9" s="977"/>
      <c r="CO9" s="977"/>
      <c r="CP9" s="977"/>
      <c r="CQ9" s="978"/>
      <c r="CR9" s="976">
        <v>30</v>
      </c>
      <c r="CS9" s="977"/>
      <c r="CT9" s="977"/>
      <c r="CU9" s="977"/>
      <c r="CV9" s="978"/>
      <c r="CW9" s="976" t="s">
        <v>552</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29707</v>
      </c>
      <c r="R23" s="1048"/>
      <c r="S23" s="1048"/>
      <c r="T23" s="1048"/>
      <c r="U23" s="1048"/>
      <c r="V23" s="1048">
        <v>29405</v>
      </c>
      <c r="W23" s="1048"/>
      <c r="X23" s="1048"/>
      <c r="Y23" s="1048"/>
      <c r="Z23" s="1048"/>
      <c r="AA23" s="1048">
        <v>301</v>
      </c>
      <c r="AB23" s="1048"/>
      <c r="AC23" s="1048"/>
      <c r="AD23" s="1048"/>
      <c r="AE23" s="1055"/>
      <c r="AF23" s="1056">
        <v>142</v>
      </c>
      <c r="AG23" s="1048"/>
      <c r="AH23" s="1048"/>
      <c r="AI23" s="1048"/>
      <c r="AJ23" s="1057"/>
      <c r="AK23" s="1058"/>
      <c r="AL23" s="1059"/>
      <c r="AM23" s="1059"/>
      <c r="AN23" s="1059"/>
      <c r="AO23" s="1059"/>
      <c r="AP23" s="1048">
        <v>28516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4509</v>
      </c>
      <c r="R28" s="1038"/>
      <c r="S28" s="1038"/>
      <c r="T28" s="1038"/>
      <c r="U28" s="1038"/>
      <c r="V28" s="1038">
        <v>4812</v>
      </c>
      <c r="W28" s="1038"/>
      <c r="X28" s="1038"/>
      <c r="Y28" s="1038"/>
      <c r="Z28" s="1038"/>
      <c r="AA28" s="1038">
        <v>-303</v>
      </c>
      <c r="AB28" s="1038"/>
      <c r="AC28" s="1038"/>
      <c r="AD28" s="1038"/>
      <c r="AE28" s="1039"/>
      <c r="AF28" s="1040">
        <v>-303</v>
      </c>
      <c r="AG28" s="1038"/>
      <c r="AH28" s="1038"/>
      <c r="AI28" s="1038"/>
      <c r="AJ28" s="1041"/>
      <c r="AK28" s="1029">
        <v>445</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738</v>
      </c>
      <c r="R29" s="1026"/>
      <c r="S29" s="1026"/>
      <c r="T29" s="1026"/>
      <c r="U29" s="1026"/>
      <c r="V29" s="1026">
        <v>723</v>
      </c>
      <c r="W29" s="1026"/>
      <c r="X29" s="1026"/>
      <c r="Y29" s="1026"/>
      <c r="Z29" s="1026"/>
      <c r="AA29" s="1026">
        <v>14</v>
      </c>
      <c r="AB29" s="1026"/>
      <c r="AC29" s="1026"/>
      <c r="AD29" s="1026"/>
      <c r="AE29" s="1027"/>
      <c r="AF29" s="1022">
        <v>14</v>
      </c>
      <c r="AG29" s="1023"/>
      <c r="AH29" s="1023"/>
      <c r="AI29" s="1023"/>
      <c r="AJ29" s="1024"/>
      <c r="AK29" s="967">
        <v>244</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5571</v>
      </c>
      <c r="R30" s="1026"/>
      <c r="S30" s="1026"/>
      <c r="T30" s="1026"/>
      <c r="U30" s="1026"/>
      <c r="V30" s="1026">
        <v>5489</v>
      </c>
      <c r="W30" s="1026"/>
      <c r="X30" s="1026"/>
      <c r="Y30" s="1026"/>
      <c r="Z30" s="1026"/>
      <c r="AA30" s="1026">
        <v>82</v>
      </c>
      <c r="AB30" s="1026"/>
      <c r="AC30" s="1026"/>
      <c r="AD30" s="1026"/>
      <c r="AE30" s="1027"/>
      <c r="AF30" s="1022">
        <v>82</v>
      </c>
      <c r="AG30" s="1023"/>
      <c r="AH30" s="1023"/>
      <c r="AI30" s="1023"/>
      <c r="AJ30" s="1024"/>
      <c r="AK30" s="967">
        <v>886</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67</v>
      </c>
      <c r="R31" s="1026"/>
      <c r="S31" s="1026"/>
      <c r="T31" s="1026"/>
      <c r="U31" s="1026"/>
      <c r="V31" s="1026">
        <v>67</v>
      </c>
      <c r="W31" s="1026"/>
      <c r="X31" s="1026"/>
      <c r="Y31" s="1026"/>
      <c r="Z31" s="1026"/>
      <c r="AA31" s="1026" t="s">
        <v>552</v>
      </c>
      <c r="AB31" s="1026"/>
      <c r="AC31" s="1026"/>
      <c r="AD31" s="1026"/>
      <c r="AE31" s="1027"/>
      <c r="AF31" s="1022" t="s">
        <v>122</v>
      </c>
      <c r="AG31" s="1023"/>
      <c r="AH31" s="1023"/>
      <c r="AI31" s="1023"/>
      <c r="AJ31" s="1024"/>
      <c r="AK31" s="967">
        <v>55</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580</v>
      </c>
      <c r="R32" s="1026"/>
      <c r="S32" s="1026"/>
      <c r="T32" s="1026"/>
      <c r="U32" s="1026"/>
      <c r="V32" s="1026">
        <v>611</v>
      </c>
      <c r="W32" s="1026"/>
      <c r="X32" s="1026"/>
      <c r="Y32" s="1026"/>
      <c r="Z32" s="1026"/>
      <c r="AA32" s="1026">
        <v>-31</v>
      </c>
      <c r="AB32" s="1026"/>
      <c r="AC32" s="1026"/>
      <c r="AD32" s="1026"/>
      <c r="AE32" s="1027"/>
      <c r="AF32" s="1022">
        <v>616</v>
      </c>
      <c r="AG32" s="1023"/>
      <c r="AH32" s="1023"/>
      <c r="AI32" s="1023"/>
      <c r="AJ32" s="1024"/>
      <c r="AK32" s="967">
        <v>54</v>
      </c>
      <c r="AL32" s="958"/>
      <c r="AM32" s="958"/>
      <c r="AN32" s="958"/>
      <c r="AO32" s="958"/>
      <c r="AP32" s="958">
        <v>2122</v>
      </c>
      <c r="AQ32" s="958"/>
      <c r="AR32" s="958"/>
      <c r="AS32" s="958"/>
      <c r="AT32" s="958"/>
      <c r="AU32" s="958">
        <v>382</v>
      </c>
      <c r="AV32" s="958"/>
      <c r="AW32" s="958"/>
      <c r="AX32" s="958"/>
      <c r="AY32" s="958"/>
      <c r="AZ32" s="1028" t="s">
        <v>552</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409</v>
      </c>
      <c r="AG63" s="946"/>
      <c r="AH63" s="946"/>
      <c r="AI63" s="946"/>
      <c r="AJ63" s="1009"/>
      <c r="AK63" s="1010"/>
      <c r="AL63" s="950"/>
      <c r="AM63" s="950"/>
      <c r="AN63" s="950"/>
      <c r="AO63" s="950"/>
      <c r="AP63" s="946">
        <v>2122</v>
      </c>
      <c r="AQ63" s="946"/>
      <c r="AR63" s="946"/>
      <c r="AS63" s="946"/>
      <c r="AT63" s="946"/>
      <c r="AU63" s="946">
        <v>382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556</v>
      </c>
      <c r="C68" s="973"/>
      <c r="D68" s="973"/>
      <c r="E68" s="973"/>
      <c r="F68" s="973"/>
      <c r="G68" s="973"/>
      <c r="H68" s="973"/>
      <c r="I68" s="973"/>
      <c r="J68" s="973"/>
      <c r="K68" s="973"/>
      <c r="L68" s="973"/>
      <c r="M68" s="973"/>
      <c r="N68" s="973"/>
      <c r="O68" s="973"/>
      <c r="P68" s="974"/>
      <c r="Q68" s="975">
        <v>7985</v>
      </c>
      <c r="R68" s="969"/>
      <c r="S68" s="969"/>
      <c r="T68" s="969"/>
      <c r="U68" s="969"/>
      <c r="V68" s="969">
        <v>7978</v>
      </c>
      <c r="W68" s="969"/>
      <c r="X68" s="969"/>
      <c r="Y68" s="969"/>
      <c r="Z68" s="969"/>
      <c r="AA68" s="969">
        <v>7</v>
      </c>
      <c r="AB68" s="969"/>
      <c r="AC68" s="969"/>
      <c r="AD68" s="969"/>
      <c r="AE68" s="969"/>
      <c r="AF68" s="969">
        <v>7</v>
      </c>
      <c r="AG68" s="969"/>
      <c r="AH68" s="969"/>
      <c r="AI68" s="969"/>
      <c r="AJ68" s="969"/>
      <c r="AK68" s="969" t="s">
        <v>552</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557</v>
      </c>
      <c r="C69" s="962"/>
      <c r="D69" s="962"/>
      <c r="E69" s="962"/>
      <c r="F69" s="962"/>
      <c r="G69" s="962"/>
      <c r="H69" s="962"/>
      <c r="I69" s="962"/>
      <c r="J69" s="962"/>
      <c r="K69" s="962"/>
      <c r="L69" s="962"/>
      <c r="M69" s="962"/>
      <c r="N69" s="962"/>
      <c r="O69" s="962"/>
      <c r="P69" s="963"/>
      <c r="Q69" s="964">
        <v>196</v>
      </c>
      <c r="R69" s="958"/>
      <c r="S69" s="958"/>
      <c r="T69" s="958"/>
      <c r="U69" s="958"/>
      <c r="V69" s="958">
        <v>196</v>
      </c>
      <c r="W69" s="958"/>
      <c r="X69" s="958"/>
      <c r="Y69" s="958"/>
      <c r="Z69" s="958"/>
      <c r="AA69" s="958" t="s">
        <v>552</v>
      </c>
      <c r="AB69" s="958"/>
      <c r="AC69" s="958"/>
      <c r="AD69" s="958"/>
      <c r="AE69" s="958"/>
      <c r="AF69" s="958" t="s">
        <v>552</v>
      </c>
      <c r="AG69" s="958"/>
      <c r="AH69" s="958"/>
      <c r="AI69" s="958"/>
      <c r="AJ69" s="958"/>
      <c r="AK69" s="958" t="s">
        <v>552</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558</v>
      </c>
      <c r="C70" s="962"/>
      <c r="D70" s="962"/>
      <c r="E70" s="962"/>
      <c r="F70" s="962"/>
      <c r="G70" s="962"/>
      <c r="H70" s="962"/>
      <c r="I70" s="962"/>
      <c r="J70" s="962"/>
      <c r="K70" s="962"/>
      <c r="L70" s="962"/>
      <c r="M70" s="962"/>
      <c r="N70" s="962"/>
      <c r="O70" s="962"/>
      <c r="P70" s="963"/>
      <c r="Q70" s="964">
        <v>2768</v>
      </c>
      <c r="R70" s="958"/>
      <c r="S70" s="958"/>
      <c r="T70" s="958"/>
      <c r="U70" s="958"/>
      <c r="V70" s="958">
        <v>2715</v>
      </c>
      <c r="W70" s="958"/>
      <c r="X70" s="958"/>
      <c r="Y70" s="958"/>
      <c r="Z70" s="958"/>
      <c r="AA70" s="958">
        <v>53</v>
      </c>
      <c r="AB70" s="958"/>
      <c r="AC70" s="958"/>
      <c r="AD70" s="958"/>
      <c r="AE70" s="958"/>
      <c r="AF70" s="958">
        <v>53</v>
      </c>
      <c r="AG70" s="958"/>
      <c r="AH70" s="958"/>
      <c r="AI70" s="958"/>
      <c r="AJ70" s="958"/>
      <c r="AK70" s="958">
        <v>79</v>
      </c>
      <c r="AL70" s="958"/>
      <c r="AM70" s="958"/>
      <c r="AN70" s="958"/>
      <c r="AO70" s="958"/>
      <c r="AP70" s="958">
        <v>2215</v>
      </c>
      <c r="AQ70" s="958"/>
      <c r="AR70" s="958"/>
      <c r="AS70" s="958"/>
      <c r="AT70" s="958"/>
      <c r="AU70" s="958">
        <v>34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559</v>
      </c>
      <c r="C71" s="962"/>
      <c r="D71" s="962"/>
      <c r="E71" s="962"/>
      <c r="F71" s="962"/>
      <c r="G71" s="962"/>
      <c r="H71" s="962"/>
      <c r="I71" s="962"/>
      <c r="J71" s="962"/>
      <c r="K71" s="962"/>
      <c r="L71" s="962"/>
      <c r="M71" s="962"/>
      <c r="N71" s="962"/>
      <c r="O71" s="962"/>
      <c r="P71" s="963"/>
      <c r="Q71" s="964">
        <v>257</v>
      </c>
      <c r="R71" s="958"/>
      <c r="S71" s="958"/>
      <c r="T71" s="958"/>
      <c r="U71" s="958"/>
      <c r="V71" s="958">
        <v>256</v>
      </c>
      <c r="W71" s="958"/>
      <c r="X71" s="958"/>
      <c r="Y71" s="958"/>
      <c r="Z71" s="958"/>
      <c r="AA71" s="958">
        <v>1</v>
      </c>
      <c r="AB71" s="958"/>
      <c r="AC71" s="958"/>
      <c r="AD71" s="958"/>
      <c r="AE71" s="958"/>
      <c r="AF71" s="958">
        <v>1</v>
      </c>
      <c r="AG71" s="958"/>
      <c r="AH71" s="958"/>
      <c r="AI71" s="958"/>
      <c r="AJ71" s="958"/>
      <c r="AK71" s="958">
        <v>57</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560</v>
      </c>
      <c r="C72" s="962"/>
      <c r="D72" s="962"/>
      <c r="E72" s="962"/>
      <c r="F72" s="962"/>
      <c r="G72" s="962"/>
      <c r="H72" s="962"/>
      <c r="I72" s="962"/>
      <c r="J72" s="962"/>
      <c r="K72" s="962"/>
      <c r="L72" s="962"/>
      <c r="M72" s="962"/>
      <c r="N72" s="962"/>
      <c r="O72" s="962"/>
      <c r="P72" s="963"/>
      <c r="Q72" s="964">
        <v>73</v>
      </c>
      <c r="R72" s="958"/>
      <c r="S72" s="958"/>
      <c r="T72" s="958"/>
      <c r="U72" s="958"/>
      <c r="V72" s="958">
        <v>73</v>
      </c>
      <c r="W72" s="958"/>
      <c r="X72" s="958"/>
      <c r="Y72" s="958"/>
      <c r="Z72" s="958"/>
      <c r="AA72" s="958" t="s">
        <v>552</v>
      </c>
      <c r="AB72" s="958"/>
      <c r="AC72" s="958"/>
      <c r="AD72" s="958"/>
      <c r="AE72" s="958"/>
      <c r="AF72" s="958" t="s">
        <v>552</v>
      </c>
      <c r="AG72" s="958"/>
      <c r="AH72" s="958"/>
      <c r="AI72" s="958"/>
      <c r="AJ72" s="958"/>
      <c r="AK72" s="958" t="s">
        <v>552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561</v>
      </c>
      <c r="C73" s="962"/>
      <c r="D73" s="962"/>
      <c r="E73" s="962"/>
      <c r="F73" s="962"/>
      <c r="G73" s="962"/>
      <c r="H73" s="962"/>
      <c r="I73" s="962"/>
      <c r="J73" s="962"/>
      <c r="K73" s="962"/>
      <c r="L73" s="962"/>
      <c r="M73" s="962"/>
      <c r="N73" s="962"/>
      <c r="O73" s="962"/>
      <c r="P73" s="963"/>
      <c r="Q73" s="964">
        <v>295</v>
      </c>
      <c r="R73" s="958"/>
      <c r="S73" s="958"/>
      <c r="T73" s="958"/>
      <c r="U73" s="958"/>
      <c r="V73" s="958">
        <v>258</v>
      </c>
      <c r="W73" s="958"/>
      <c r="X73" s="958"/>
      <c r="Y73" s="958"/>
      <c r="Z73" s="958"/>
      <c r="AA73" s="958">
        <v>37</v>
      </c>
      <c r="AB73" s="958"/>
      <c r="AC73" s="958"/>
      <c r="AD73" s="958"/>
      <c r="AE73" s="958"/>
      <c r="AF73" s="958">
        <v>37</v>
      </c>
      <c r="AG73" s="958"/>
      <c r="AH73" s="958"/>
      <c r="AI73" s="958"/>
      <c r="AJ73" s="958"/>
      <c r="AK73" s="958" t="s">
        <v>552</v>
      </c>
      <c r="AL73" s="958"/>
      <c r="AM73" s="958"/>
      <c r="AN73" s="958"/>
      <c r="AO73" s="958"/>
      <c r="AP73" s="958" t="s">
        <v>552</v>
      </c>
      <c r="AQ73" s="958"/>
      <c r="AR73" s="958"/>
      <c r="AS73" s="958"/>
      <c r="AT73" s="958"/>
      <c r="AU73" s="958" t="s">
        <v>552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562</v>
      </c>
      <c r="C74" s="962"/>
      <c r="D74" s="962"/>
      <c r="E74" s="962"/>
      <c r="F74" s="962"/>
      <c r="G74" s="962"/>
      <c r="H74" s="962"/>
      <c r="I74" s="962"/>
      <c r="J74" s="962"/>
      <c r="K74" s="962"/>
      <c r="L74" s="962"/>
      <c r="M74" s="962"/>
      <c r="N74" s="962"/>
      <c r="O74" s="962"/>
      <c r="P74" s="963"/>
      <c r="Q74" s="964">
        <v>881857</v>
      </c>
      <c r="R74" s="958"/>
      <c r="S74" s="958"/>
      <c r="T74" s="958"/>
      <c r="U74" s="958"/>
      <c r="V74" s="958">
        <v>868577</v>
      </c>
      <c r="W74" s="958"/>
      <c r="X74" s="958"/>
      <c r="Y74" s="958"/>
      <c r="Z74" s="958"/>
      <c r="AA74" s="958">
        <v>13281</v>
      </c>
      <c r="AB74" s="958"/>
      <c r="AC74" s="958"/>
      <c r="AD74" s="958"/>
      <c r="AE74" s="958"/>
      <c r="AF74" s="958">
        <v>13281</v>
      </c>
      <c r="AG74" s="958"/>
      <c r="AH74" s="958"/>
      <c r="AI74" s="958"/>
      <c r="AJ74" s="958"/>
      <c r="AK74" s="958" t="s">
        <v>552</v>
      </c>
      <c r="AL74" s="958"/>
      <c r="AM74" s="958"/>
      <c r="AN74" s="958"/>
      <c r="AO74" s="958"/>
      <c r="AP74" s="958" t="s">
        <v>552</v>
      </c>
      <c r="AQ74" s="958"/>
      <c r="AR74" s="958"/>
      <c r="AS74" s="958"/>
      <c r="AT74" s="958"/>
      <c r="AU74" s="958" t="s">
        <v>552</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563</v>
      </c>
      <c r="C75" s="962"/>
      <c r="D75" s="962"/>
      <c r="E75" s="962"/>
      <c r="F75" s="962"/>
      <c r="G75" s="962"/>
      <c r="H75" s="962"/>
      <c r="I75" s="962"/>
      <c r="J75" s="962"/>
      <c r="K75" s="962"/>
      <c r="L75" s="962"/>
      <c r="M75" s="962"/>
      <c r="N75" s="962"/>
      <c r="O75" s="962"/>
      <c r="P75" s="963"/>
      <c r="Q75" s="965">
        <v>4445</v>
      </c>
      <c r="R75" s="966"/>
      <c r="S75" s="966"/>
      <c r="T75" s="966"/>
      <c r="U75" s="967"/>
      <c r="V75" s="968">
        <v>3974</v>
      </c>
      <c r="W75" s="966"/>
      <c r="X75" s="966"/>
      <c r="Y75" s="966"/>
      <c r="Z75" s="967"/>
      <c r="AA75" s="968">
        <v>472</v>
      </c>
      <c r="AB75" s="966"/>
      <c r="AC75" s="966"/>
      <c r="AD75" s="966"/>
      <c r="AE75" s="967"/>
      <c r="AF75" s="968">
        <v>409</v>
      </c>
      <c r="AG75" s="966"/>
      <c r="AH75" s="966"/>
      <c r="AI75" s="966"/>
      <c r="AJ75" s="967"/>
      <c r="AK75" s="968">
        <v>252</v>
      </c>
      <c r="AL75" s="966"/>
      <c r="AM75" s="966"/>
      <c r="AN75" s="966"/>
      <c r="AO75" s="967"/>
      <c r="AP75" s="968" t="s">
        <v>552</v>
      </c>
      <c r="AQ75" s="966"/>
      <c r="AR75" s="966"/>
      <c r="AS75" s="966"/>
      <c r="AT75" s="967"/>
      <c r="AU75" s="968" t="s">
        <v>552</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13788</v>
      </c>
      <c r="AG88" s="946"/>
      <c r="AH88" s="946"/>
      <c r="AI88" s="946"/>
      <c r="AJ88" s="946"/>
      <c r="AK88" s="950"/>
      <c r="AL88" s="950"/>
      <c r="AM88" s="950"/>
      <c r="AN88" s="950"/>
      <c r="AO88" s="950"/>
      <c r="AP88" s="946">
        <v>2215</v>
      </c>
      <c r="AQ88" s="946"/>
      <c r="AR88" s="946"/>
      <c r="AS88" s="946"/>
      <c r="AT88" s="946"/>
      <c r="AU88" s="946">
        <v>34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150</v>
      </c>
      <c r="CS102" s="940"/>
      <c r="CT102" s="940"/>
      <c r="CU102" s="940"/>
      <c r="CV102" s="941"/>
      <c r="CW102" s="939" t="s">
        <v>552</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2838732</v>
      </c>
      <c r="AB110" s="876"/>
      <c r="AC110" s="876"/>
      <c r="AD110" s="876"/>
      <c r="AE110" s="877"/>
      <c r="AF110" s="878">
        <v>2766602</v>
      </c>
      <c r="AG110" s="876"/>
      <c r="AH110" s="876"/>
      <c r="AI110" s="876"/>
      <c r="AJ110" s="877"/>
      <c r="AK110" s="878">
        <v>2941973</v>
      </c>
      <c r="AL110" s="876"/>
      <c r="AM110" s="876"/>
      <c r="AN110" s="876"/>
      <c r="AO110" s="877"/>
      <c r="AP110" s="879">
        <v>27.1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28374149</v>
      </c>
      <c r="BR110" s="829"/>
      <c r="BS110" s="829"/>
      <c r="BT110" s="829"/>
      <c r="BU110" s="829"/>
      <c r="BV110" s="829">
        <v>28251437</v>
      </c>
      <c r="BW110" s="829"/>
      <c r="BX110" s="829"/>
      <c r="BY110" s="829"/>
      <c r="BZ110" s="829"/>
      <c r="CA110" s="829">
        <v>28516029</v>
      </c>
      <c r="CB110" s="829"/>
      <c r="CC110" s="829"/>
      <c r="CD110" s="829"/>
      <c r="CE110" s="829"/>
      <c r="CF110" s="853">
        <v>262.60000000000002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515284</v>
      </c>
      <c r="BR112" s="804"/>
      <c r="BS112" s="804"/>
      <c r="BT112" s="804"/>
      <c r="BU112" s="804"/>
      <c r="BV112" s="804">
        <v>460490</v>
      </c>
      <c r="BW112" s="804"/>
      <c r="BX112" s="804"/>
      <c r="BY112" s="804"/>
      <c r="BZ112" s="804"/>
      <c r="CA112" s="804">
        <v>382043</v>
      </c>
      <c r="CB112" s="804"/>
      <c r="CC112" s="804"/>
      <c r="CD112" s="804"/>
      <c r="CE112" s="804"/>
      <c r="CF112" s="862">
        <v>3.5</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47204</v>
      </c>
      <c r="AB113" s="906"/>
      <c r="AC113" s="906"/>
      <c r="AD113" s="906"/>
      <c r="AE113" s="907"/>
      <c r="AF113" s="908">
        <v>47939</v>
      </c>
      <c r="AG113" s="906"/>
      <c r="AH113" s="906"/>
      <c r="AI113" s="906"/>
      <c r="AJ113" s="907"/>
      <c r="AK113" s="908">
        <v>49017</v>
      </c>
      <c r="AL113" s="906"/>
      <c r="AM113" s="906"/>
      <c r="AN113" s="906"/>
      <c r="AO113" s="907"/>
      <c r="AP113" s="909">
        <v>0.5</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28266</v>
      </c>
      <c r="BR113" s="804"/>
      <c r="BS113" s="804"/>
      <c r="BT113" s="804"/>
      <c r="BU113" s="804"/>
      <c r="BV113" s="804">
        <v>28600</v>
      </c>
      <c r="BW113" s="804"/>
      <c r="BX113" s="804"/>
      <c r="BY113" s="804"/>
      <c r="BZ113" s="804"/>
      <c r="CA113" s="804">
        <v>33663</v>
      </c>
      <c r="CB113" s="804"/>
      <c r="CC113" s="804"/>
      <c r="CD113" s="804"/>
      <c r="CE113" s="804"/>
      <c r="CF113" s="862">
        <v>0.3</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52919</v>
      </c>
      <c r="AB114" s="767"/>
      <c r="AC114" s="767"/>
      <c r="AD114" s="767"/>
      <c r="AE114" s="768"/>
      <c r="AF114" s="769">
        <v>54669</v>
      </c>
      <c r="AG114" s="767"/>
      <c r="AH114" s="767"/>
      <c r="AI114" s="767"/>
      <c r="AJ114" s="768"/>
      <c r="AK114" s="769">
        <v>44577</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4436094</v>
      </c>
      <c r="BR114" s="804"/>
      <c r="BS114" s="804"/>
      <c r="BT114" s="804"/>
      <c r="BU114" s="804"/>
      <c r="BV114" s="804">
        <v>4467241</v>
      </c>
      <c r="BW114" s="804"/>
      <c r="BX114" s="804"/>
      <c r="BY114" s="804"/>
      <c r="BZ114" s="804"/>
      <c r="CA114" s="804">
        <v>4412960</v>
      </c>
      <c r="CB114" s="804"/>
      <c r="CC114" s="804"/>
      <c r="CD114" s="804"/>
      <c r="CE114" s="804"/>
      <c r="CF114" s="862">
        <v>40.6</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62</v>
      </c>
      <c r="AB116" s="767"/>
      <c r="AC116" s="767"/>
      <c r="AD116" s="767"/>
      <c r="AE116" s="768"/>
      <c r="AF116" s="769">
        <v>92</v>
      </c>
      <c r="AG116" s="767"/>
      <c r="AH116" s="767"/>
      <c r="AI116" s="767"/>
      <c r="AJ116" s="768"/>
      <c r="AK116" s="769">
        <v>545</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2938917</v>
      </c>
      <c r="AB117" s="890"/>
      <c r="AC117" s="890"/>
      <c r="AD117" s="890"/>
      <c r="AE117" s="891"/>
      <c r="AF117" s="892">
        <v>2869302</v>
      </c>
      <c r="AG117" s="890"/>
      <c r="AH117" s="890"/>
      <c r="AI117" s="890"/>
      <c r="AJ117" s="891"/>
      <c r="AK117" s="892">
        <v>3036112</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33353793</v>
      </c>
      <c r="BR119" s="832"/>
      <c r="BS119" s="832"/>
      <c r="BT119" s="832"/>
      <c r="BU119" s="832"/>
      <c r="BV119" s="832">
        <v>33207768</v>
      </c>
      <c r="BW119" s="832"/>
      <c r="BX119" s="832"/>
      <c r="BY119" s="832"/>
      <c r="BZ119" s="832"/>
      <c r="CA119" s="832">
        <v>33344695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10335379</v>
      </c>
      <c r="BR120" s="829"/>
      <c r="BS120" s="829"/>
      <c r="BT120" s="829"/>
      <c r="BU120" s="829"/>
      <c r="BV120" s="829">
        <v>9961806</v>
      </c>
      <c r="BW120" s="829"/>
      <c r="BX120" s="829"/>
      <c r="BY120" s="829"/>
      <c r="BZ120" s="829"/>
      <c r="CA120" s="829">
        <v>9590520</v>
      </c>
      <c r="CB120" s="829"/>
      <c r="CC120" s="829"/>
      <c r="CD120" s="829"/>
      <c r="CE120" s="829"/>
      <c r="CF120" s="853">
        <v>88.3</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515284</v>
      </c>
      <c r="DH120" s="829"/>
      <c r="DI120" s="829"/>
      <c r="DJ120" s="829"/>
      <c r="DK120" s="829"/>
      <c r="DL120" s="829">
        <v>460490</v>
      </c>
      <c r="DM120" s="829"/>
      <c r="DN120" s="829"/>
      <c r="DO120" s="829"/>
      <c r="DP120" s="829"/>
      <c r="DQ120" s="829">
        <v>382043</v>
      </c>
      <c r="DR120" s="829"/>
      <c r="DS120" s="829"/>
      <c r="DT120" s="829"/>
      <c r="DU120" s="829"/>
      <c r="DV120" s="830">
        <v>3.5</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396809</v>
      </c>
      <c r="BR121" s="804"/>
      <c r="BS121" s="804"/>
      <c r="BT121" s="804"/>
      <c r="BU121" s="804"/>
      <c r="BV121" s="804">
        <v>368999</v>
      </c>
      <c r="BW121" s="804"/>
      <c r="BX121" s="804"/>
      <c r="BY121" s="804"/>
      <c r="BZ121" s="804"/>
      <c r="CA121" s="804">
        <v>355351</v>
      </c>
      <c r="CB121" s="804"/>
      <c r="CC121" s="804"/>
      <c r="CD121" s="804"/>
      <c r="CE121" s="804"/>
      <c r="CF121" s="862">
        <v>3.3</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21864476</v>
      </c>
      <c r="BR122" s="832"/>
      <c r="BS122" s="832"/>
      <c r="BT122" s="832"/>
      <c r="BU122" s="832"/>
      <c r="BV122" s="832">
        <v>21657475</v>
      </c>
      <c r="BW122" s="832"/>
      <c r="BX122" s="832"/>
      <c r="BY122" s="832"/>
      <c r="BZ122" s="832"/>
      <c r="CA122" s="832">
        <v>21641801</v>
      </c>
      <c r="CB122" s="832"/>
      <c r="CC122" s="832"/>
      <c r="CD122" s="832"/>
      <c r="CE122" s="832"/>
      <c r="CF122" s="833">
        <v>199.3</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32596664</v>
      </c>
      <c r="BR123" s="820"/>
      <c r="BS123" s="820"/>
      <c r="BT123" s="820"/>
      <c r="BU123" s="820"/>
      <c r="BV123" s="820">
        <v>31988280</v>
      </c>
      <c r="BW123" s="820"/>
      <c r="BX123" s="820"/>
      <c r="BY123" s="820"/>
      <c r="BZ123" s="820"/>
      <c r="CA123" s="820">
        <v>31587672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7.1</v>
      </c>
      <c r="BR124" s="818"/>
      <c r="BS124" s="818"/>
      <c r="BT124" s="818"/>
      <c r="BU124" s="818"/>
      <c r="BV124" s="818">
        <v>11.5</v>
      </c>
      <c r="BW124" s="818"/>
      <c r="BX124" s="818"/>
      <c r="BY124" s="818"/>
      <c r="BZ124" s="818"/>
      <c r="CA124" s="818">
        <v>16.100000000000001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101422</v>
      </c>
      <c r="AB128" s="788"/>
      <c r="AC128" s="788"/>
      <c r="AD128" s="788"/>
      <c r="AE128" s="789"/>
      <c r="AF128" s="790">
        <v>94757</v>
      </c>
      <c r="AG128" s="788"/>
      <c r="AH128" s="788"/>
      <c r="AI128" s="788"/>
      <c r="AJ128" s="789"/>
      <c r="AK128" s="790">
        <v>71359</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12.95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12618215</v>
      </c>
      <c r="AB129" s="767"/>
      <c r="AC129" s="767"/>
      <c r="AD129" s="767"/>
      <c r="AE129" s="768"/>
      <c r="AF129" s="769">
        <v>12595621</v>
      </c>
      <c r="AG129" s="767"/>
      <c r="AH129" s="767"/>
      <c r="AI129" s="767"/>
      <c r="AJ129" s="768"/>
      <c r="AK129" s="769">
        <v>12974909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17.95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2064082</v>
      </c>
      <c r="AB130" s="767"/>
      <c r="AC130" s="767"/>
      <c r="AD130" s="767"/>
      <c r="AE130" s="768"/>
      <c r="AF130" s="769">
        <v>2013212</v>
      </c>
      <c r="AG130" s="767"/>
      <c r="AH130" s="767"/>
      <c r="AI130" s="767"/>
      <c r="AJ130" s="768"/>
      <c r="AK130" s="769">
        <v>2115178</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10554133</v>
      </c>
      <c r="AB131" s="751"/>
      <c r="AC131" s="751"/>
      <c r="AD131" s="751"/>
      <c r="AE131" s="752"/>
      <c r="AF131" s="753">
        <v>10582409</v>
      </c>
      <c r="AG131" s="751"/>
      <c r="AH131" s="751"/>
      <c r="AI131" s="751"/>
      <c r="AJ131" s="752"/>
      <c r="AK131" s="753">
        <v>10859731</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16.100000000000001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7.3280581170000003</v>
      </c>
      <c r="AB132" s="732"/>
      <c r="AC132" s="732"/>
      <c r="AD132" s="732"/>
      <c r="AE132" s="733"/>
      <c r="AF132" s="734">
        <v>7.1943259800000003</v>
      </c>
      <c r="AG132" s="732"/>
      <c r="AH132" s="732"/>
      <c r="AI132" s="732"/>
      <c r="AJ132" s="733"/>
      <c r="AK132" s="734">
        <v>7.8231679959999996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6.3</v>
      </c>
      <c r="AB133" s="711"/>
      <c r="AC133" s="711"/>
      <c r="AD133" s="711"/>
      <c r="AE133" s="712"/>
      <c r="AF133" s="710">
        <v>7.1</v>
      </c>
      <c r="AG133" s="711"/>
      <c r="AH133" s="711"/>
      <c r="AI133" s="711"/>
      <c r="AJ133" s="712"/>
      <c r="AK133" s="710">
        <v>7.4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T7Zu0q4JIsJeEyZjyBCeVsXhgs9fQK/viUhb5Rsxh1YrDqySADFvR4YLoQA/WnjNJJ/HSnTIKp7H1D05M8mcA==" saltValue="cl84ICyxx9PNVk0kwULh1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election activeCell="CQ29" sqref="CQ29"/>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6wtBz6Ul6szyWwrVVSWtmxN7xqTOH338ERsGYa/zYvSFg5eYfqYJrOO0hq+t69SG3QBh4X1z2WSBXmXXhvVjw==" saltValue="EwR2W+wB0/T3amAqdpjf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60" zoomScaleNormal="6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fBmlVdttElrbWwFY/wy+z69JqAh8SKOQaldZ03Ef1vrMJZvalHMp9ILks737Z35yF42otzIZ+2iGj5acZzMzw==" saltValue="Jfztg1htMSMqLvIBYxp0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AO27" sqref="AO2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4039330</v>
      </c>
      <c r="AP9" s="262">
        <v>118306</v>
      </c>
      <c r="AQ9" s="263">
        <v>99044</v>
      </c>
      <c r="AR9" s="264">
        <v>19.399999999999999</v>
      </c>
    </row>
    <row r="10" spans="1:46" ht="13.5" customHeight="1" x14ac:dyDescent="0.15">
      <c r="A10" s="247"/>
      <c r="AK10" s="1117" t="s">
        <v>484</v>
      </c>
      <c r="AL10" s="1118"/>
      <c r="AM10" s="1118"/>
      <c r="AN10" s="1119"/>
      <c r="AO10" s="265">
        <v>506563</v>
      </c>
      <c r="AP10" s="265">
        <v>14837</v>
      </c>
      <c r="AQ10" s="266">
        <v>12597</v>
      </c>
      <c r="AR10" s="267">
        <v>17.8</v>
      </c>
    </row>
    <row r="11" spans="1:46" ht="13.5" customHeight="1" x14ac:dyDescent="0.15">
      <c r="A11" s="247"/>
      <c r="AK11" s="1117" t="s">
        <v>485</v>
      </c>
      <c r="AL11" s="1118"/>
      <c r="AM11" s="1118"/>
      <c r="AN11" s="1119"/>
      <c r="AO11" s="265" t="s">
        <v>486</v>
      </c>
      <c r="AP11" s="265" t="s">
        <v>486</v>
      </c>
      <c r="AQ11" s="266">
        <v>1194</v>
      </c>
      <c r="AR11" s="267" t="s">
        <v>486</v>
      </c>
    </row>
    <row r="12" spans="1:46" ht="13.5" customHeight="1" x14ac:dyDescent="0.15">
      <c r="A12" s="247"/>
      <c r="AK12" s="1117" t="s">
        <v>487</v>
      </c>
      <c r="AL12" s="1118"/>
      <c r="AM12" s="1118"/>
      <c r="AN12" s="1119"/>
      <c r="AO12" s="265" t="s">
        <v>486</v>
      </c>
      <c r="AP12" s="265" t="s">
        <v>486</v>
      </c>
      <c r="AQ12" s="266">
        <v>18</v>
      </c>
      <c r="AR12" s="267" t="s">
        <v>486</v>
      </c>
    </row>
    <row r="13" spans="1:46" ht="13.5" customHeight="1" x14ac:dyDescent="0.15">
      <c r="A13" s="247"/>
      <c r="AK13" s="1117" t="s">
        <v>488</v>
      </c>
      <c r="AL13" s="1118"/>
      <c r="AM13" s="1118"/>
      <c r="AN13" s="1119"/>
      <c r="AO13" s="265">
        <v>173876</v>
      </c>
      <c r="AP13" s="265">
        <v>5093</v>
      </c>
      <c r="AQ13" s="266">
        <v>3890</v>
      </c>
      <c r="AR13" s="267">
        <v>30.9</v>
      </c>
    </row>
    <row r="14" spans="1:46" ht="13.5" customHeight="1" x14ac:dyDescent="0.15">
      <c r="A14" s="247"/>
      <c r="AK14" s="1117" t="s">
        <v>489</v>
      </c>
      <c r="AL14" s="1118"/>
      <c r="AM14" s="1118"/>
      <c r="AN14" s="1119"/>
      <c r="AO14" s="265">
        <v>102471</v>
      </c>
      <c r="AP14" s="265">
        <v>3001</v>
      </c>
      <c r="AQ14" s="266">
        <v>1837</v>
      </c>
      <c r="AR14" s="267">
        <v>63.4</v>
      </c>
    </row>
    <row r="15" spans="1:46" ht="13.5" customHeight="1" x14ac:dyDescent="0.15">
      <c r="A15" s="247"/>
      <c r="AK15" s="1120" t="s">
        <v>490</v>
      </c>
      <c r="AL15" s="1121"/>
      <c r="AM15" s="1121"/>
      <c r="AN15" s="1122"/>
      <c r="AO15" s="265">
        <v>-217974</v>
      </c>
      <c r="AP15" s="265">
        <v>-6384</v>
      </c>
      <c r="AQ15" s="266">
        <v>-6318</v>
      </c>
      <c r="AR15" s="267">
        <v>1</v>
      </c>
    </row>
    <row r="16" spans="1:46" x14ac:dyDescent="0.15">
      <c r="A16" s="247"/>
      <c r="AK16" s="1120" t="s">
        <v>177</v>
      </c>
      <c r="AL16" s="1121"/>
      <c r="AM16" s="1121"/>
      <c r="AN16" s="1122"/>
      <c r="AO16" s="265">
        <v>4604266</v>
      </c>
      <c r="AP16" s="265">
        <v>134852</v>
      </c>
      <c r="AQ16" s="266">
        <v>112262</v>
      </c>
      <c r="AR16" s="267">
        <v>20.100000000000001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10.54</v>
      </c>
      <c r="AP21" s="278">
        <v>9.26</v>
      </c>
      <c r="AQ21" s="279">
        <v>1.28</v>
      </c>
      <c r="AS21" s="280"/>
      <c r="AT21" s="276"/>
    </row>
    <row r="22" spans="1:46" s="248" customFormat="1" x14ac:dyDescent="0.15">
      <c r="A22" s="276"/>
      <c r="AK22" s="1123" t="s">
        <v>496</v>
      </c>
      <c r="AL22" s="1124"/>
      <c r="AM22" s="1124"/>
      <c r="AN22" s="1125"/>
      <c r="AO22" s="281">
        <v>97.2</v>
      </c>
      <c r="AP22" s="282">
        <v>97.3</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2941973</v>
      </c>
      <c r="AP32" s="291">
        <v>86166</v>
      </c>
      <c r="AQ32" s="292">
        <v>60713</v>
      </c>
      <c r="AR32" s="293">
        <v>41.9</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49017</v>
      </c>
      <c r="AP35" s="291">
        <v>1436</v>
      </c>
      <c r="AQ35" s="292">
        <v>14168</v>
      </c>
      <c r="AR35" s="293">
        <v>-89.9</v>
      </c>
    </row>
    <row r="36" spans="1:46" ht="27" customHeight="1" x14ac:dyDescent="0.15">
      <c r="A36" s="247"/>
      <c r="AK36" s="1107" t="s">
        <v>504</v>
      </c>
      <c r="AL36" s="1108"/>
      <c r="AM36" s="1108"/>
      <c r="AN36" s="1109"/>
      <c r="AO36" s="291">
        <v>44577</v>
      </c>
      <c r="AP36" s="291">
        <v>1306</v>
      </c>
      <c r="AQ36" s="292">
        <v>2586</v>
      </c>
      <c r="AR36" s="293">
        <v>-49.5</v>
      </c>
    </row>
    <row r="37" spans="1:46" ht="13.5" customHeight="1" x14ac:dyDescent="0.15">
      <c r="A37" s="247"/>
      <c r="AK37" s="1107" t="s">
        <v>505</v>
      </c>
      <c r="AL37" s="1108"/>
      <c r="AM37" s="1108"/>
      <c r="AN37" s="1109"/>
      <c r="AO37" s="291" t="s">
        <v>486</v>
      </c>
      <c r="AP37" s="291" t="s">
        <v>486</v>
      </c>
      <c r="AQ37" s="292">
        <v>189</v>
      </c>
      <c r="AR37" s="293" t="s">
        <v>486</v>
      </c>
    </row>
    <row r="38" spans="1:46" ht="27" customHeight="1" x14ac:dyDescent="0.15">
      <c r="A38" s="247"/>
      <c r="AK38" s="1110" t="s">
        <v>506</v>
      </c>
      <c r="AL38" s="1111"/>
      <c r="AM38" s="1111"/>
      <c r="AN38" s="1112"/>
      <c r="AO38" s="294">
        <v>545</v>
      </c>
      <c r="AP38" s="294">
        <v>16</v>
      </c>
      <c r="AQ38" s="295">
        <v>8</v>
      </c>
      <c r="AR38" s="283">
        <v>100</v>
      </c>
      <c r="AS38" s="290"/>
    </row>
    <row r="39" spans="1:46" x14ac:dyDescent="0.15">
      <c r="A39" s="247"/>
      <c r="AK39" s="1110" t="s">
        <v>507</v>
      </c>
      <c r="AL39" s="1111"/>
      <c r="AM39" s="1111"/>
      <c r="AN39" s="1112"/>
      <c r="AO39" s="291">
        <v>-71359</v>
      </c>
      <c r="AP39" s="291">
        <v>-2090</v>
      </c>
      <c r="AQ39" s="292">
        <v>-5399</v>
      </c>
      <c r="AR39" s="293">
        <v>-61.3</v>
      </c>
      <c r="AS39" s="290"/>
    </row>
    <row r="40" spans="1:46" ht="27" customHeight="1" x14ac:dyDescent="0.15">
      <c r="A40" s="247"/>
      <c r="AK40" s="1107" t="s">
        <v>508</v>
      </c>
      <c r="AL40" s="1108"/>
      <c r="AM40" s="1108"/>
      <c r="AN40" s="1109"/>
      <c r="AO40" s="291">
        <v>-2115178</v>
      </c>
      <c r="AP40" s="291">
        <v>-61951</v>
      </c>
      <c r="AQ40" s="292">
        <v>-49527</v>
      </c>
      <c r="AR40" s="293">
        <v>25.1</v>
      </c>
      <c r="AS40" s="290"/>
    </row>
    <row r="41" spans="1:46" x14ac:dyDescent="0.15">
      <c r="A41" s="247"/>
      <c r="AK41" s="1113" t="s">
        <v>287</v>
      </c>
      <c r="AL41" s="1114"/>
      <c r="AM41" s="1114"/>
      <c r="AN41" s="1115"/>
      <c r="AO41" s="291">
        <v>849575</v>
      </c>
      <c r="AP41" s="291">
        <v>24883</v>
      </c>
      <c r="AQ41" s="292">
        <v>22738</v>
      </c>
      <c r="AR41" s="293">
        <v>9.4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2784338</v>
      </c>
      <c r="AN51" s="313">
        <v>75362</v>
      </c>
      <c r="AO51" s="314">
        <v>-50</v>
      </c>
      <c r="AP51" s="315">
        <v>84962</v>
      </c>
      <c r="AQ51" s="316">
        <v>7.2</v>
      </c>
      <c r="AR51" s="317">
        <v>-57.2</v>
      </c>
    </row>
    <row r="52" spans="1:44" x14ac:dyDescent="0.15">
      <c r="A52" s="247"/>
      <c r="AK52" s="318"/>
      <c r="AL52" s="319" t="s">
        <v>518</v>
      </c>
      <c r="AM52" s="320">
        <v>1480169</v>
      </c>
      <c r="AN52" s="321">
        <v>40063</v>
      </c>
      <c r="AO52" s="322">
        <v>-64.3</v>
      </c>
      <c r="AP52" s="323">
        <v>42793</v>
      </c>
      <c r="AQ52" s="324">
        <v>2.2000000000000002</v>
      </c>
      <c r="AR52" s="325">
        <v>-66.5</v>
      </c>
    </row>
    <row r="53" spans="1:44" x14ac:dyDescent="0.15">
      <c r="A53" s="247"/>
      <c r="AK53" s="303" t="s">
        <v>519</v>
      </c>
      <c r="AL53" s="304"/>
      <c r="AM53" s="312">
        <v>1331184</v>
      </c>
      <c r="AN53" s="313">
        <v>36701</v>
      </c>
      <c r="AO53" s="314">
        <v>-51.3</v>
      </c>
      <c r="AP53" s="315">
        <v>71279</v>
      </c>
      <c r="AQ53" s="316">
        <v>-16.100000000000001</v>
      </c>
      <c r="AR53" s="317">
        <v>-35.200000000000003</v>
      </c>
    </row>
    <row r="54" spans="1:44" x14ac:dyDescent="0.15">
      <c r="A54" s="247"/>
      <c r="AK54" s="318"/>
      <c r="AL54" s="319" t="s">
        <v>518</v>
      </c>
      <c r="AM54" s="320">
        <v>925975</v>
      </c>
      <c r="AN54" s="321">
        <v>25529</v>
      </c>
      <c r="AO54" s="322">
        <v>-36.299999999999997</v>
      </c>
      <c r="AP54" s="323">
        <v>36731</v>
      </c>
      <c r="AQ54" s="324">
        <v>-14.2</v>
      </c>
      <c r="AR54" s="325">
        <v>-22.1</v>
      </c>
    </row>
    <row r="55" spans="1:44" x14ac:dyDescent="0.15">
      <c r="A55" s="247"/>
      <c r="AK55" s="303" t="s">
        <v>520</v>
      </c>
      <c r="AL55" s="304"/>
      <c r="AM55" s="312">
        <v>10810688</v>
      </c>
      <c r="AN55" s="313">
        <v>304252</v>
      </c>
      <c r="AO55" s="314">
        <v>729</v>
      </c>
      <c r="AP55" s="315">
        <v>74994</v>
      </c>
      <c r="AQ55" s="316">
        <v>5.2</v>
      </c>
      <c r="AR55" s="317">
        <v>723.8</v>
      </c>
    </row>
    <row r="56" spans="1:44" x14ac:dyDescent="0.15">
      <c r="A56" s="247"/>
      <c r="AK56" s="318"/>
      <c r="AL56" s="319" t="s">
        <v>518</v>
      </c>
      <c r="AM56" s="320">
        <v>4199022</v>
      </c>
      <c r="AN56" s="321">
        <v>118176</v>
      </c>
      <c r="AO56" s="322">
        <v>362.9</v>
      </c>
      <c r="AP56" s="323">
        <v>36188</v>
      </c>
      <c r="AQ56" s="324">
        <v>-1.5</v>
      </c>
      <c r="AR56" s="325">
        <v>364.4</v>
      </c>
    </row>
    <row r="57" spans="1:44" x14ac:dyDescent="0.15">
      <c r="A57" s="247"/>
      <c r="AK57" s="303" t="s">
        <v>521</v>
      </c>
      <c r="AL57" s="304"/>
      <c r="AM57" s="312">
        <v>2968480</v>
      </c>
      <c r="AN57" s="313">
        <v>84986</v>
      </c>
      <c r="AO57" s="314">
        <v>-72.099999999999994</v>
      </c>
      <c r="AP57" s="315">
        <v>71849</v>
      </c>
      <c r="AQ57" s="316">
        <v>-4.2</v>
      </c>
      <c r="AR57" s="317">
        <v>-67.900000000000006</v>
      </c>
    </row>
    <row r="58" spans="1:44" x14ac:dyDescent="0.15">
      <c r="A58" s="247"/>
      <c r="AK58" s="318"/>
      <c r="AL58" s="319" t="s">
        <v>518</v>
      </c>
      <c r="AM58" s="320">
        <v>1730736</v>
      </c>
      <c r="AN58" s="321">
        <v>49550</v>
      </c>
      <c r="AO58" s="322">
        <v>-58.1</v>
      </c>
      <c r="AP58" s="323">
        <v>36144</v>
      </c>
      <c r="AQ58" s="324">
        <v>-0.1</v>
      </c>
      <c r="AR58" s="325">
        <v>-58</v>
      </c>
    </row>
    <row r="59" spans="1:44" x14ac:dyDescent="0.15">
      <c r="A59" s="247"/>
      <c r="AK59" s="303" t="s">
        <v>522</v>
      </c>
      <c r="AL59" s="304"/>
      <c r="AM59" s="312">
        <v>3718111</v>
      </c>
      <c r="AN59" s="313">
        <v>108898</v>
      </c>
      <c r="AO59" s="314">
        <v>28.1</v>
      </c>
      <c r="AP59" s="315">
        <v>82962</v>
      </c>
      <c r="AQ59" s="316">
        <v>15.5</v>
      </c>
      <c r="AR59" s="317">
        <v>12.6</v>
      </c>
    </row>
    <row r="60" spans="1:44" x14ac:dyDescent="0.15">
      <c r="A60" s="247"/>
      <c r="AK60" s="318"/>
      <c r="AL60" s="319" t="s">
        <v>518</v>
      </c>
      <c r="AM60" s="320">
        <v>1957316</v>
      </c>
      <c r="AN60" s="321">
        <v>57327</v>
      </c>
      <c r="AO60" s="322">
        <v>15.7</v>
      </c>
      <c r="AP60" s="323">
        <v>42835</v>
      </c>
      <c r="AQ60" s="324">
        <v>18.5</v>
      </c>
      <c r="AR60" s="325">
        <v>-2.8</v>
      </c>
    </row>
    <row r="61" spans="1:44" x14ac:dyDescent="0.15">
      <c r="A61" s="247"/>
      <c r="AK61" s="303" t="s">
        <v>523</v>
      </c>
      <c r="AL61" s="326"/>
      <c r="AM61" s="312">
        <v>4322560</v>
      </c>
      <c r="AN61" s="313">
        <v>122040</v>
      </c>
      <c r="AO61" s="314">
        <v>116.7</v>
      </c>
      <c r="AP61" s="315">
        <v>77209</v>
      </c>
      <c r="AQ61" s="327">
        <v>1.5</v>
      </c>
      <c r="AR61" s="317">
        <v>115.2</v>
      </c>
    </row>
    <row r="62" spans="1:44" x14ac:dyDescent="0.15">
      <c r="A62" s="247"/>
      <c r="AK62" s="318"/>
      <c r="AL62" s="319" t="s">
        <v>518</v>
      </c>
      <c r="AM62" s="320">
        <v>2058644</v>
      </c>
      <c r="AN62" s="321">
        <v>58129</v>
      </c>
      <c r="AO62" s="322">
        <v>44</v>
      </c>
      <c r="AP62" s="323">
        <v>38938</v>
      </c>
      <c r="AQ62" s="324">
        <v>1</v>
      </c>
      <c r="AR62" s="325">
        <v>43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LHkFitxyMXnTnYdljSUK/rtr68VkmTvjIMSaO4+5N8Bpp3LE+wzNZ3NIUuCdwxfVTb2dTqsZiaVnUEP7hjs3w==" saltValue="VUbnAjba1pHdBvozZxAJ7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 zoomScale="60" zoomScaleNormal="60" zoomScaleSheetLayoutView="55" workbookViewId="0">
      <selection activeCell="BJ39" sqref="BJ39"/>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SIqRQ1VLBkID1ZG7bLW8SM98dLIGLrIr2n+sqzSFOBgJ5DS5MAi/JH7K5TW0L6rfh//iGBo1lmAQKkIkZJcHMQ==" saltValue="wJFBcY76eEW57bL7IrY8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mEgROIwmm5+e5LD7v64XPai8c38WsH6Q+s6whyngkCyq4rufgxEqZ4cby3X+xsublNoFF3RY8Hu7S71InakI9Q==" saltValue="ZYSpVN77fMUBNPRU025D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25.26</v>
      </c>
      <c r="G47" s="12">
        <v>24.53</v>
      </c>
      <c r="H47" s="12">
        <v>25.44</v>
      </c>
      <c r="I47" s="12">
        <v>25.54</v>
      </c>
      <c r="J47" s="13">
        <v>24.85</v>
      </c>
    </row>
    <row r="48" spans="2:10" ht="57.75" customHeight="1" x14ac:dyDescent="0.15">
      <c r="B48" s="14"/>
      <c r="C48" s="1128" t="s">
        <v>4</v>
      </c>
      <c r="D48" s="1128"/>
      <c r="E48" s="1129"/>
      <c r="F48" s="15">
        <v>4.57</v>
      </c>
      <c r="G48" s="16">
        <v>4.55</v>
      </c>
      <c r="H48" s="16">
        <v>6.25</v>
      </c>
      <c r="I48" s="16">
        <v>3.66</v>
      </c>
      <c r="J48" s="17">
        <v>1.0900000000000001</v>
      </c>
    </row>
    <row r="49" spans="2:10" ht="57.75" customHeight="1" thickBot="1" x14ac:dyDescent="0.2">
      <c r="B49" s="18"/>
      <c r="C49" s="1130" t="s">
        <v>5</v>
      </c>
      <c r="D49" s="1130"/>
      <c r="E49" s="1131"/>
      <c r="F49" s="19" t="s">
        <v>530</v>
      </c>
      <c r="G49" s="20">
        <v>0.16</v>
      </c>
      <c r="H49" s="20">
        <v>1.59</v>
      </c>
      <c r="I49" s="20" t="s">
        <v>531</v>
      </c>
      <c r="J49" s="21" t="s">
        <v>532</v>
      </c>
    </row>
    <row r="50" spans="2:10" x14ac:dyDescent="0.15"/>
  </sheetData>
  <sheetProtection algorithmName="SHA-512" hashValue="wg7d48jSxesTpFGQu56JLd/SjM6GA7HkSLmNeDrAVOYPbaVr1eoj/+40lLmTaugVWcLcPS+N5gPHnM66Bp6dyw==" saltValue="y5Mwne4hEFlEPEyTZWYQ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2026-03-13T05:55:44Z</cp:lastPrinted>
  <dcterms:created xsi:type="dcterms:W3CDTF">2026-02-23T09:08:38Z</dcterms:created>
  <dcterms:modified xsi:type="dcterms:W3CDTF">2026-04-01T07:49:15Z</dcterms:modified>
  <cp:category/>
</cp:coreProperties>
</file>