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C84C3E7F-C011-454B-8C22-58A24E4D8AC8}"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W41" i="10"/>
  <c r="BW42" i="10" s="1"/>
  <c r="BW43" i="10" s="1"/>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BW34" i="10"/>
  <c r="BW35" i="10" s="1"/>
  <c r="BW36" i="10" s="1"/>
  <c r="BW37" i="10" s="1"/>
  <c r="BW38" i="10" s="1"/>
  <c r="BW39" i="10" s="1"/>
  <c r="BE34" i="10"/>
  <c r="C34" i="10"/>
  <c r="CO34" i="10" l="1"/>
  <c r="CO35" i="10" s="1"/>
  <c r="CO36" i="10" s="1"/>
  <c r="CO37" i="10" s="1"/>
  <c r="CO38"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alcChain>
</file>

<file path=xl/sharedStrings.xml><?xml version="1.0" encoding="utf-8"?>
<sst xmlns="http://schemas.openxmlformats.org/spreadsheetml/2006/main" count="1073" uniqueCount="566">
  <si>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</si>
  <si>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</si>
  <si>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</si>
  <si>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</si>
  <si>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</si>
  <si>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</si>
  <si>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</si>
  <si>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</si>
  <si>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</si>
  <si>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</si>
  <si>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</si>
  <si>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</si>
  <si>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</si>
  <si>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</si>
  <si>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</si>
  <si>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</si>
  <si>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</si>
  <si>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</si>
  <si>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</si>
  <si>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</si>
  <si>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</si>
  <si>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</si>
  <si>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</si>
  <si>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</si>
  <si>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</si>
  <si>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</si>
  <si>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</si>
  <si>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</si>
  <si>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</si>
  <si>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</si>
  <si>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</si>
  <si>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</si>
  <si>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</si>
  <si>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</si>
  <si>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</si>
  <si>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</si>
  <si>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</si>
  <si>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</si>
  <si>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</si>
  <si>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</si>
  <si>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</si>
  <si>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</si>
  <si>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</si>
  <si>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</si>
  <si>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</si>
  <si>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</si>
  <si>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</si>
  <si>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</si>
  <si>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</si>
  <si>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</si>
  <si>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</si>
  <si>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</si>
  <si>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</si>
  <si>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</si>
  <si>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</si>
  <si>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</si>
  <si>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</si>
  <si>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</si>
  <si>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</si>
  <si>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</si>
  <si>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</si>
  <si>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</si>
  <si>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</si>
  <si>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</si>
  <si>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</si>
  <si>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</si>
  <si>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</si>
  <si>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</si>
  <si>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</si>
  <si>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</si>
  <si>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</si>
  <si>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</si>
  <si>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</si>
  <si>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</si>
  <si>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</si>
  <si>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</si>
  <si>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</si>
  <si>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</si>
  <si>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</si>
  <si>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</si>
  <si>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</si>
  <si>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</si>
  <si>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</si>
  <si>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</si>
  <si>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</si>
  <si>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</si>
  <si>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</si>
  <si>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</si>
  <si>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</si>
  <si>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</si>
  <si>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</si>
  <si>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</si>
  <si>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</si>
  <si>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</si>
  <si>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大牟田市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</si>
  <si>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</si>
  <si>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</si>
  <si>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</si>
  <si>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</si>
  <si>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</si>
  <si>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</si>
  <si>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</si>
  <si>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</si>
  <si>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</si>
  <si>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</si>
  <si>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</si>
  <si>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</si>
  <si>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</si>
  <si>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</si>
  <si>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</si>
  <si>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</si>
  <si>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</si>
  <si>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</si>
  <si>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</si>
  <si>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</si>
  <si>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</si>
  <si>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</si>
  <si>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</si>
  <si>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</si>
  <si>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</si>
  <si>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</si>
  <si>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</si>
  <si>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</si>
  <si>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</si>
  <si>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</si>
  <si>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</si>
  <si>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</si>
  <si>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</si>
  <si>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</si>
  <si>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</si>
  <si>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</si>
  <si>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</si>
  <si>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</si>
  <si>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</si>
  <si>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</si>
  <si>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</si>
  <si>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</si>
  <si>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</si>
  <si>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</si>
  <si>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</si>
  <si>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</si>
  <si>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</si>
  <si>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</si>
  <si>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</si>
  <si>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</si>
  <si>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</si>
  <si>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</si>
  <si>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</si>
  <si>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</si>
  <si>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</si>
  <si>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</si>
  <si>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</si>
  <si>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</si>
  <si>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</si>
  <si>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</si>
  <si>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</si>
  <si>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</si>
  <si>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</si>
  <si>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</si>
  <si>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</si>
  <si>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</si>
  <si>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</si>
  <si>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</si>
  <si>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</si>
  <si>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</si>
  <si>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</si>
  <si>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</si>
  <si>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</si>
  <si>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</si>
  <si>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</si>
  <si>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</si>
  <si>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</si>
  <si>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</si>
  <si>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</si>
  <si>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</si>
  <si>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</si>
  <si>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</si>
  <si>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</si>
  <si>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</si>
  <si>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</si>
  <si>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</si>
  <si>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</si>
  <si>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</si>
  <si>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</si>
  <si>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</si>
  <si>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</si>
  <si>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</si>
  <si>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</si>
  <si>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</si>
  <si>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</si>
  <si>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</si>
  <si>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</si>
  <si>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</si>
  <si>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</si>
  <si>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</si>
  <si>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</si>
  <si>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</si>
  <si>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</si>
  <si>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</si>
  <si>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</si>
  <si>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</si>
  <si>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</si>
  <si>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</si>
  <si>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福岡県大牟田市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</si>
  <si>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</si>
  <si>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</si>
  <si>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</si>
  <si>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</si>
  <si>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</si>
  <si>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</si>
  <si>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</si>
  <si>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</si>
  <si>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</si>
  <si>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</si>
  <si>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</si>
  <si>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</si>
  <si>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</si>
  <si>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</si>
  <si>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</si>
  <si>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</si>
  <si>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</si>
  <si>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</si>
  <si>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</si>
  <si>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</si>
  <si>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</si>
  <si>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</si>
  <si>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</si>
  <si>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</si>
  <si>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</si>
  <si>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</si>
  <si>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</si>
  <si>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</si>
  <si>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</si>
  <si>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</si>
  <si>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</si>
  <si>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</si>
  <si>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</si>
  <si>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</si>
  <si>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</si>
  <si>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</si>
  <si>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</si>
  <si>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</si>
  <si>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</si>
  <si>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</si>
  <si>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</si>
  <si>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</si>
  <si>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</si>
  <si>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</si>
  <si>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</si>
  <si>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</si>
  <si>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</si>
  <si>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</si>
  <si>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</si>
  <si>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</si>
  <si>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</si>
  <si>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</si>
  <si>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</si>
  <si>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</si>
  <si>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</si>
  <si>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</si>
  <si>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</si>
  <si>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</si>
  <si>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</si>
  <si>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</si>
  <si>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</si>
  <si>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</si>
  <si>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</si>
  <si>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</si>
  <si>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</si>
  <si>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</si>
  <si>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</si>
  <si>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</si>
  <si>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</si>
  <si>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</si>
  <si>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</si>
  <si>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</si>
  <si>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</si>
  <si>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</si>
  <si>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</si>
  <si>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</si>
  <si>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</si>
  <si>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</si>
  <si>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</si>
  <si>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</si>
  <si>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</si>
  <si>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</si>
  <si>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</si>
  <si>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</si>
  <si>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</si>
  <si>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</si>
  <si>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</si>
  <si>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</si>
  <si>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</si>
  <si>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</si>
  <si>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</si>
  <si>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</si>
  <si>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</si>
  <si>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</si>
  <si>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</si>
  <si>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</si>
  <si>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</si>
  <si>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</si>
  <si>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</si>
  <si>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</si>
  <si>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</si>
  <si>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</si>
  <si>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</si>
  <si>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</si>
  <si>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</si>
  <si>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</si>
  <si>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</si>
  <si>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</si>
  <si>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</si>
  <si>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</si>
  <si>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</si>
  <si>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</si>
  <si>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</si>
  <si>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</si>
  <si>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</si>
  <si>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</si>
  <si>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</si>
  <si>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</si>
  <si>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</si>
  <si>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</si>
  <si>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</si>
  <si>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</si>
  <si>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</si>
  <si>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</si>
  <si>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</si>
  <si>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</si>
  <si>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</si>
  <si>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</si>
  <si>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</si>
  <si>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</si>
  <si>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</si>
  <si>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</si>
  <si>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</si>
  <si>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</si>
  <si>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</si>
  <si>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</si>
  <si>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</si>
  <si>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</si>
  <si>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</si>
  <si>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</si>
  <si>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</si>
  <si>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</si>
  <si>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</si>
  <si>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</si>
  <si>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</si>
  <si>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</si>
  <si>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</si>
  <si>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</si>
  <si>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</si>
  <si>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</si>
  <si>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福岡県大牟田市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</si>
  <si>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</si>
  <si>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</si>
  <si>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</si>
  <si>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</si>
  <si>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</si>
  <si>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</si>
  <si>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</si>
  <si>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</si>
  <si>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</si>
  <si>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</si>
  <si>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</si>
  <si>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</si>
  <si>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</si>
  <si>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</si>
  <si>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</si>
  <si>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</si>
  <si>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</si>
  <si>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</si>
  <si>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</si>
  <si>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</si>
  <si>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</si>
  <si>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</si>
  <si>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</si>
  <si>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</si>
  <si>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</si>
  <si>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</si>
  <si>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</si>
  <si>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</si>
  <si>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</si>
  <si>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</si>
  <si>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</si>
  <si>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</si>
  <si>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</si>
  <si>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</si>
  <si>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</si>
  <si>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</si>
  <si>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</si>
  <si>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</si>
  <si>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</si>
  <si>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</si>
  <si>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</si>
  <si>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</si>
  <si>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</si>
  <si>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</si>
  <si>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</si>
  <si>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</si>
  <si>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</si>
  <si>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</si>
  <si>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</si>
  <si>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</si>
  <si>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</si>
  <si>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</si>
  <si>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</si>
  <si>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</si>
  <si>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</si>
  <si>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</si>
  <si>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</si>
  <si>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</si>
  <si>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</si>
  <si>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</si>
  <si>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</si>
  <si>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</si>
  <si>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</si>
  <si>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</si>
  <si>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</si>
  <si>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</si>
  <si>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</si>
  <si>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</si>
  <si>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</si>
  <si>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</si>
  <si>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</si>
  <si>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</si>
  <si>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</si>
  <si>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</si>
  <si>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</si>
  <si>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</si>
  <si>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</si>
  <si>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</si>
  <si>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</si>
  <si>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</si>
  <si>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</si>
  <si>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</si>
  <si>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</si>
  <si>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</si>
  <si>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</si>
  <si>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</si>
  <si>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</si>
  <si>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</si>
  <si>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</si>
  <si>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</si>
  <si>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</si>
  <si>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</si>
  <si>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</si>
  <si>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</si>
  <si>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</si>
  <si>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</si>
  <si>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</si>
  <si>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</si>
  <si>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</si>
  <si>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</si>
  <si>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</si>
  <si>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</si>
  <si>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</si>
  <si>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</si>
  <si>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</si>
  <si>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</si>
  <si>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</si>
  <si>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</si>
  <si>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</si>
  <si>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</si>
  <si>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</si>
  <si>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</si>
  <si>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</si>
  <si>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</si>
  <si>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</si>
  <si>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</si>
  <si>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</si>
  <si>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</si>
  <si>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</si>
  <si>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</si>
  <si>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</si>
  <si>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</si>
  <si>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</si>
  <si>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</si>
  <si>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</si>
  <si>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</si>
  <si>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</si>
  <si>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</si>
  <si>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</si>
  <si>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</si>
  <si>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</si>
  <si>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</si>
  <si>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</si>
  <si>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</si>
  <si>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</si>
  <si>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</si>
  <si>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</si>
  <si>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</si>
  <si>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</si>
  <si>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</si>
  <si>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</si>
  <si>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</si>
  <si>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</si>
  <si>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</si>
  <si>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</si>
  <si>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</si>
  <si>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</si>
  <si>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</si>
  <si>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</si>
  <si>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</si>
  <si>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</si>
  <si>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</si>
  <si>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</si>
  <si>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</si>
  <si>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</si>
  <si>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</si>
  <si>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</si>
  <si>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</si>
  <si>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</si>
  <si>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</si>
  <si>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</si>
  <si>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</si>
  <si>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</si>
  <si>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</si>
  <si>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</si>
  <si>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</si>
  <si>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</si>
  <si>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</si>
  <si>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</si>
  <si>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</si>
  <si>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</si>
  <si>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</si>
  <si>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</si>
  <si>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</si>
  <si>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</si>
  <si>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0.59</t>
  </si>
  <si>
    <t>▲ 0.41</t>
  </si>
  <si>
    <t>▲ 1.55</t>
  </si>
  <si>
    <t>水道事業会計</t>
  </si>
  <si>
    <t>公共下水道事業会計</t>
  </si>
  <si>
    <t>国民健康保険事業</t>
  </si>
  <si>
    <t>一般会計</t>
  </si>
  <si>
    <t>介護保険事業</t>
  </si>
  <si>
    <t>後期高齢者医療事業</t>
  </si>
  <si>
    <t>病院事業債管理特別会計</t>
  </si>
  <si>
    <t>その他会計（赤字）</t>
  </si>
  <si>
    <t>その他会計（黒字）</t>
  </si>
  <si>
    <t>R02</t>
    <phoneticPr fontId="5"/>
  </si>
  <si>
    <t>R03</t>
    <phoneticPr fontId="5"/>
  </si>
  <si>
    <t>R04</t>
    <phoneticPr fontId="5"/>
  </si>
  <si>
    <t>R05</t>
    <phoneticPr fontId="5"/>
  </si>
  <si>
    <t>R06</t>
    <phoneticPr fontId="5"/>
  </si>
  <si>
    <t>一般社団法人　有明環境整備公社</t>
    <rPh sb="0" eb="6">
      <t>イッパンシャダンホウジン</t>
    </rPh>
    <rPh sb="7" eb="9">
      <t>アリアケ</t>
    </rPh>
    <rPh sb="9" eb="13">
      <t>カンキョウセイビ</t>
    </rPh>
    <rPh sb="13" eb="15">
      <t>コウシャ</t>
    </rPh>
    <phoneticPr fontId="5"/>
  </si>
  <si>
    <t>公益財団法人　大牟田市文化振興財団</t>
    <rPh sb="0" eb="2">
      <t>コウエキ</t>
    </rPh>
    <rPh sb="2" eb="4">
      <t>ザイダン</t>
    </rPh>
    <rPh sb="4" eb="6">
      <t>ホウジン</t>
    </rPh>
    <rPh sb="7" eb="11">
      <t>オオムタシ</t>
    </rPh>
    <rPh sb="11" eb="13">
      <t>ブンカ</t>
    </rPh>
    <rPh sb="13" eb="15">
      <t>シンコウ</t>
    </rPh>
    <rPh sb="15" eb="17">
      <t>ザイダン</t>
    </rPh>
    <phoneticPr fontId="5"/>
  </si>
  <si>
    <t>公益財団法人　大牟田市地域活性化センター</t>
    <rPh sb="0" eb="2">
      <t>コウエキ</t>
    </rPh>
    <rPh sb="2" eb="4">
      <t>ザイダン</t>
    </rPh>
    <rPh sb="4" eb="6">
      <t>ホウジン</t>
    </rPh>
    <rPh sb="7" eb="11">
      <t>オオムタシ</t>
    </rPh>
    <rPh sb="11" eb="13">
      <t>チイキ</t>
    </rPh>
    <rPh sb="13" eb="16">
      <t>カッセイカ</t>
    </rPh>
    <phoneticPr fontId="5"/>
  </si>
  <si>
    <t>大牟田市土地開発公社</t>
  </si>
  <si>
    <t>地方独立行政法人　大牟田市立病院</t>
    <rPh sb="0" eb="2">
      <t>チホウ</t>
    </rPh>
    <rPh sb="2" eb="4">
      <t>ドクリツ</t>
    </rPh>
    <rPh sb="4" eb="6">
      <t>ギョウセイ</t>
    </rPh>
    <rPh sb="6" eb="8">
      <t>ホウジン</t>
    </rPh>
    <rPh sb="9" eb="14">
      <t>オオムタシリツ</t>
    </rPh>
    <rPh sb="14" eb="16">
      <t>ビョウイン</t>
    </rPh>
    <phoneticPr fontId="5"/>
  </si>
  <si>
    <t>〇</t>
    <phoneticPr fontId="38"/>
  </si>
  <si>
    <t>庁舎等建設積立基金</t>
    <rPh sb="0" eb="3">
      <t>チョウシャトウ</t>
    </rPh>
    <rPh sb="3" eb="5">
      <t>ケンセツ</t>
    </rPh>
    <rPh sb="5" eb="7">
      <t>ツミタテ</t>
    </rPh>
    <rPh sb="7" eb="9">
      <t>キキン</t>
    </rPh>
    <phoneticPr fontId="5"/>
  </si>
  <si>
    <t>九州新幹線渇水対策施設維持管理基金</t>
    <rPh sb="0" eb="5">
      <t>キュウシュウシンカンセン</t>
    </rPh>
    <rPh sb="5" eb="11">
      <t>カッスイタイサクシセツ</t>
    </rPh>
    <rPh sb="11" eb="15">
      <t>イジカンリ</t>
    </rPh>
    <rPh sb="15" eb="17">
      <t>キキン</t>
    </rPh>
    <phoneticPr fontId="5"/>
  </si>
  <si>
    <t>廃棄物の埋立地取得及び処理工場建設積立基金</t>
    <rPh sb="0" eb="3">
      <t>ハイキブツ</t>
    </rPh>
    <rPh sb="4" eb="5">
      <t>ウ</t>
    </rPh>
    <rPh sb="5" eb="6">
      <t>タ</t>
    </rPh>
    <rPh sb="6" eb="9">
      <t>チシュトク</t>
    </rPh>
    <rPh sb="9" eb="10">
      <t>オヨ</t>
    </rPh>
    <rPh sb="11" eb="15">
      <t>ショリコウジョウ</t>
    </rPh>
    <rPh sb="15" eb="17">
      <t>ケンセツ</t>
    </rPh>
    <rPh sb="17" eb="19">
      <t>ツミタテ</t>
    </rPh>
    <rPh sb="19" eb="21">
      <t>キキン</t>
    </rPh>
    <phoneticPr fontId="5"/>
  </si>
  <si>
    <t>ふるさと応援基金</t>
    <rPh sb="4" eb="6">
      <t>オウエン</t>
    </rPh>
    <rPh sb="6" eb="8">
      <t>キキン</t>
    </rPh>
    <phoneticPr fontId="5"/>
  </si>
  <si>
    <t>福祉振興基金</t>
    <rPh sb="0" eb="6">
      <t>フクシシンコウキキン</t>
    </rPh>
    <phoneticPr fontId="5"/>
  </si>
  <si>
    <t>-</t>
    <phoneticPr fontId="2"/>
  </si>
  <si>
    <t>法適用企業</t>
    <rPh sb="0" eb="3">
      <t>ホウテキヨウ</t>
    </rPh>
    <rPh sb="3" eb="5">
      <t>キギョウ</t>
    </rPh>
    <phoneticPr fontId="4"/>
  </si>
  <si>
    <t>福岡県自治振興組合（一般会計）</t>
  </si>
  <si>
    <t>福岡県自治振興組合（公文書館事業特別会計）</t>
  </si>
  <si>
    <t>大牟田・荒尾清掃施設組合</t>
  </si>
  <si>
    <t>福岡県後期高齢者医療広域連合（一般会計）</t>
  </si>
  <si>
    <t>福岡県後期高齢者医療広域連合（後期高齢者医療特別会計）</t>
  </si>
  <si>
    <t>福岡県南広域水道企業団</t>
    <rPh sb="0" eb="4">
      <t>フクオカケンナン</t>
    </rPh>
    <rPh sb="4" eb="6">
      <t>コウイキ</t>
    </rPh>
    <rPh sb="6" eb="11">
      <t>スイドウキギョウダン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</si>
</sst>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D0DC-4371-93D1-31A383650A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31198</c:v>
                </c:pt>
                <c:pt idx="1">
                  <c:v>46134</c:v>
                </c:pt>
                <c:pt idx="2">
                  <c:v>56752</c:v>
                </c:pt>
                <c:pt idx="3">
                  <c:v>96605</c:v>
                </c:pt>
                <c:pt idx="4">
                  <c:v>50661</c:v>
                </c:pt>
              </c:numCache>
            </c:numRef>
          </c:val>
          <c:smooth val="0"/>
          <c:extLst>
            <c:ext xmlns:c16="http://schemas.microsoft.com/office/drawing/2014/chart" uri="{C3380CC4-5D6E-409C-BE32-E72D297353CC}">
              <c16:uniqueId val="{00000001-D0DC-4371-93D1-31A383650A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0.21</c:v>
                </c:pt>
                <c:pt idx="1">
                  <c:v>1.91</c:v>
                </c:pt>
                <c:pt idx="2">
                  <c:v>2.34</c:v>
                </c:pt>
                <c:pt idx="3">
                  <c:v>0.76</c:v>
                </c:pt>
                <c:pt idx="4">
                  <c:v>1.1499999999999999</c:v>
                </c:pt>
              </c:numCache>
            </c:numRef>
          </c:val>
          <c:extLst>
            <c:ext xmlns:c16="http://schemas.microsoft.com/office/drawing/2014/chart" uri="{C3380CC4-5D6E-409C-BE32-E72D297353CC}">
              <c16:uniqueId val="{00000000-8BA5-4360-9844-F301DF7286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8.42</c:v>
                </c:pt>
                <c:pt idx="1">
                  <c:v>10.1</c:v>
                </c:pt>
                <c:pt idx="2">
                  <c:v>9.52</c:v>
                </c:pt>
                <c:pt idx="3">
                  <c:v>9.3800000000000008</c:v>
                </c:pt>
                <c:pt idx="4">
                  <c:v>9.69</c:v>
                </c:pt>
              </c:numCache>
            </c:numRef>
          </c:val>
          <c:extLst>
            <c:ext xmlns:c16="http://schemas.microsoft.com/office/drawing/2014/chart" uri="{C3380CC4-5D6E-409C-BE32-E72D297353CC}">
              <c16:uniqueId val="{00000001-8BA5-4360-9844-F301DF7286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-0.59</c:v>
                </c:pt>
                <c:pt idx="1">
                  <c:v>3.66</c:v>
                </c:pt>
                <c:pt idx="2">
                  <c:v>-0.41</c:v>
                </c:pt>
                <c:pt idx="3">
                  <c:v>-1.55</c:v>
                </c:pt>
                <c:pt idx="4">
                  <c:v>0.78</c:v>
                </c:pt>
              </c:numCache>
            </c:numRef>
          </c:val>
          <c:smooth val="0"/>
          <c:extLst>
            <c:ext xmlns:c16="http://schemas.microsoft.com/office/drawing/2014/chart" uri="{C3380CC4-5D6E-409C-BE32-E72D297353CC}">
              <c16:uniqueId val="{00000002-8BA5-4360-9844-F301DF7286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66-4E35-B003-27689A2D06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66-4E35-B003-27689A2D06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66-4E35-B003-27689A2D06DB}"/>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866-4E35-B003-27689A2D06DB}"/>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0.13</c:v>
                </c:pt>
                <c:pt idx="4">
                  <c:v>#N/A</c:v>
                </c:pt>
                <c:pt idx="5">
                  <c:v>0.15</c:v>
                </c:pt>
                <c:pt idx="6">
                  <c:v>#N/A</c:v>
                </c:pt>
                <c:pt idx="7">
                  <c:v>0.17</c:v>
                </c:pt>
                <c:pt idx="8">
                  <c:v>#N/A</c:v>
                </c:pt>
                <c:pt idx="9">
                  <c:v>0.19</c:v>
                </c:pt>
              </c:numCache>
            </c:numRef>
          </c:val>
          <c:extLst>
            <c:ext xmlns:c16="http://schemas.microsoft.com/office/drawing/2014/chart" uri="{C3380CC4-5D6E-409C-BE32-E72D297353CC}">
              <c16:uniqueId val="{00000004-0866-4E35-B003-27689A2D06DB}"/>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1.65</c:v>
                </c:pt>
                <c:pt idx="2">
                  <c:v>#N/A</c:v>
                </c:pt>
                <c:pt idx="3">
                  <c:v>1.6</c:v>
                </c:pt>
                <c:pt idx="4">
                  <c:v>#N/A</c:v>
                </c:pt>
                <c:pt idx="5">
                  <c:v>1.66</c:v>
                </c:pt>
                <c:pt idx="6">
                  <c:v>#N/A</c:v>
                </c:pt>
                <c:pt idx="7">
                  <c:v>1.1299999999999999</c:v>
                </c:pt>
                <c:pt idx="8">
                  <c:v>#N/A</c:v>
                </c:pt>
                <c:pt idx="9">
                  <c:v>0.4</c:v>
                </c:pt>
              </c:numCache>
            </c:numRef>
          </c:val>
          <c:extLst>
            <c:ext xmlns:c16="http://schemas.microsoft.com/office/drawing/2014/chart" uri="{C3380CC4-5D6E-409C-BE32-E72D297353CC}">
              <c16:uniqueId val="{00000005-0866-4E35-B003-27689A2D06D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1.91</c:v>
                </c:pt>
                <c:pt idx="4">
                  <c:v>#N/A</c:v>
                </c:pt>
                <c:pt idx="5">
                  <c:v>2.34</c:v>
                </c:pt>
                <c:pt idx="6">
                  <c:v>#N/A</c:v>
                </c:pt>
                <c:pt idx="7">
                  <c:v>0.75</c:v>
                </c:pt>
                <c:pt idx="8">
                  <c:v>#N/A</c:v>
                </c:pt>
                <c:pt idx="9">
                  <c:v>1.1399999999999999</c:v>
                </c:pt>
              </c:numCache>
            </c:numRef>
          </c:val>
          <c:extLst>
            <c:ext xmlns:c16="http://schemas.microsoft.com/office/drawing/2014/chart" uri="{C3380CC4-5D6E-409C-BE32-E72D297353CC}">
              <c16:uniqueId val="{00000006-0866-4E35-B003-27689A2D06DB}"/>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1.97</c:v>
                </c:pt>
                <c:pt idx="2">
                  <c:v>#N/A</c:v>
                </c:pt>
                <c:pt idx="3">
                  <c:v>2.46</c:v>
                </c:pt>
                <c:pt idx="4">
                  <c:v>#N/A</c:v>
                </c:pt>
                <c:pt idx="5">
                  <c:v>2.4700000000000002</c:v>
                </c:pt>
                <c:pt idx="6">
                  <c:v>#N/A</c:v>
                </c:pt>
                <c:pt idx="7">
                  <c:v>2.4700000000000002</c:v>
                </c:pt>
                <c:pt idx="8">
                  <c:v>#N/A</c:v>
                </c:pt>
                <c:pt idx="9">
                  <c:v>2.29</c:v>
                </c:pt>
              </c:numCache>
            </c:numRef>
          </c:val>
          <c:extLst>
            <c:ext xmlns:c16="http://schemas.microsoft.com/office/drawing/2014/chart" uri="{C3380CC4-5D6E-409C-BE32-E72D297353CC}">
              <c16:uniqueId val="{00000007-0866-4E35-B003-27689A2D06DB}"/>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3.75</c:v>
                </c:pt>
                <c:pt idx="2">
                  <c:v>#N/A</c:v>
                </c:pt>
                <c:pt idx="3">
                  <c:v>4.2699999999999996</c:v>
                </c:pt>
                <c:pt idx="4">
                  <c:v>#N/A</c:v>
                </c:pt>
                <c:pt idx="5">
                  <c:v>4.92</c:v>
                </c:pt>
                <c:pt idx="6">
                  <c:v>#N/A</c:v>
                </c:pt>
                <c:pt idx="7">
                  <c:v>4.99</c:v>
                </c:pt>
                <c:pt idx="8">
                  <c:v>#N/A</c:v>
                </c:pt>
                <c:pt idx="9">
                  <c:v>4.74</c:v>
                </c:pt>
              </c:numCache>
            </c:numRef>
          </c:val>
          <c:extLst>
            <c:ext xmlns:c16="http://schemas.microsoft.com/office/drawing/2014/chart" uri="{C3380CC4-5D6E-409C-BE32-E72D297353CC}">
              <c16:uniqueId val="{00000008-0866-4E35-B003-27689A2D06D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10.220000000000001</c:v>
                </c:pt>
                <c:pt idx="2">
                  <c:v>#N/A</c:v>
                </c:pt>
                <c:pt idx="3">
                  <c:v>10.29</c:v>
                </c:pt>
                <c:pt idx="4">
                  <c:v>#N/A</c:v>
                </c:pt>
                <c:pt idx="5">
                  <c:v>11.71</c:v>
                </c:pt>
                <c:pt idx="6">
                  <c:v>#N/A</c:v>
                </c:pt>
                <c:pt idx="7">
                  <c:v>12.01</c:v>
                </c:pt>
                <c:pt idx="8">
                  <c:v>#N/A</c:v>
                </c:pt>
                <c:pt idx="9">
                  <c:v>12.43</c:v>
                </c:pt>
              </c:numCache>
            </c:numRef>
          </c:val>
          <c:extLst>
            <c:ext xmlns:c16="http://schemas.microsoft.com/office/drawing/2014/chart" uri="{C3380CC4-5D6E-409C-BE32-E72D297353CC}">
              <c16:uniqueId val="{00000009-0866-4E35-B003-27689A2D06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5218</c:v>
                </c:pt>
                <c:pt idx="5">
                  <c:v>5142</c:v>
                </c:pt>
                <c:pt idx="8">
                  <c:v>5162</c:v>
                </c:pt>
                <c:pt idx="11">
                  <c:v>5254</c:v>
                </c:pt>
                <c:pt idx="14">
                  <c:v>4868</c:v>
                </c:pt>
              </c:numCache>
            </c:numRef>
          </c:val>
          <c:extLst>
            <c:ext xmlns:c16="http://schemas.microsoft.com/office/drawing/2014/chart" uri="{C3380CC4-5D6E-409C-BE32-E72D297353CC}">
              <c16:uniqueId val="{00000000-B462-433E-B772-6D12D10145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62-433E-B772-6D12D10145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62-433E-B772-6D12D10145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6</c:v>
                </c:pt>
              </c:numCache>
            </c:numRef>
          </c:val>
          <c:extLst>
            <c:ext xmlns:c16="http://schemas.microsoft.com/office/drawing/2014/chart" uri="{C3380CC4-5D6E-409C-BE32-E72D297353CC}">
              <c16:uniqueId val="{00000003-B462-433E-B772-6D12D10145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987</c:v>
                </c:pt>
                <c:pt idx="3">
                  <c:v>950</c:v>
                </c:pt>
                <c:pt idx="6">
                  <c:v>1018</c:v>
                </c:pt>
                <c:pt idx="9">
                  <c:v>986</c:v>
                </c:pt>
                <c:pt idx="12">
                  <c:v>1004</c:v>
                </c:pt>
              </c:numCache>
            </c:numRef>
          </c:val>
          <c:extLst>
            <c:ext xmlns:c16="http://schemas.microsoft.com/office/drawing/2014/chart" uri="{C3380CC4-5D6E-409C-BE32-E72D297353CC}">
              <c16:uniqueId val="{00000004-B462-433E-B772-6D12D10145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62-433E-B772-6D12D10145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62-433E-B772-6D12D10145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5908</c:v>
                </c:pt>
                <c:pt idx="3">
                  <c:v>5685</c:v>
                </c:pt>
                <c:pt idx="6">
                  <c:v>5726</c:v>
                </c:pt>
                <c:pt idx="9">
                  <c:v>5814</c:v>
                </c:pt>
                <c:pt idx="12">
                  <c:v>5375</c:v>
                </c:pt>
              </c:numCache>
            </c:numRef>
          </c:val>
          <c:extLst>
            <c:ext xmlns:c16="http://schemas.microsoft.com/office/drawing/2014/chart" uri="{C3380CC4-5D6E-409C-BE32-E72D297353CC}">
              <c16:uniqueId val="{00000007-B462-433E-B772-6D12D10145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1677</c:v>
                </c:pt>
                <c:pt idx="2">
                  <c:v>#N/A</c:v>
                </c:pt>
                <c:pt idx="3">
                  <c:v>#N/A</c:v>
                </c:pt>
                <c:pt idx="4">
                  <c:v>1493</c:v>
                </c:pt>
                <c:pt idx="5">
                  <c:v>#N/A</c:v>
                </c:pt>
                <c:pt idx="6">
                  <c:v>#N/A</c:v>
                </c:pt>
                <c:pt idx="7">
                  <c:v>1582</c:v>
                </c:pt>
                <c:pt idx="8">
                  <c:v>#N/A</c:v>
                </c:pt>
                <c:pt idx="9">
                  <c:v>#N/A</c:v>
                </c:pt>
                <c:pt idx="10">
                  <c:v>1546</c:v>
                </c:pt>
                <c:pt idx="11">
                  <c:v>#N/A</c:v>
                </c:pt>
                <c:pt idx="12">
                  <c:v>#N/A</c:v>
                </c:pt>
                <c:pt idx="13">
                  <c:v>1517</c:v>
                </c:pt>
                <c:pt idx="14">
                  <c:v>#N/A</c:v>
                </c:pt>
              </c:numCache>
            </c:numRef>
          </c:val>
          <c:smooth val="0"/>
          <c:extLst>
            <c:ext xmlns:c16="http://schemas.microsoft.com/office/drawing/2014/chart" uri="{C3380CC4-5D6E-409C-BE32-E72D297353CC}">
              <c16:uniqueId val="{00000008-B462-433E-B772-6D12D10145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45109</c:v>
                </c:pt>
                <c:pt idx="5">
                  <c:v>45550</c:v>
                </c:pt>
                <c:pt idx="8">
                  <c:v>45155</c:v>
                </c:pt>
                <c:pt idx="11">
                  <c:v>46451</c:v>
                </c:pt>
                <c:pt idx="14">
                  <c:v>45693</c:v>
                </c:pt>
              </c:numCache>
            </c:numRef>
          </c:val>
          <c:extLst>
            <c:ext xmlns:c16="http://schemas.microsoft.com/office/drawing/2014/chart" uri="{C3380CC4-5D6E-409C-BE32-E72D297353CC}">
              <c16:uniqueId val="{00000000-E96D-43EE-B7DC-91F29EB9C7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7693</c:v>
                </c:pt>
                <c:pt idx="5">
                  <c:v>7209</c:v>
                </c:pt>
                <c:pt idx="8">
                  <c:v>6389</c:v>
                </c:pt>
                <c:pt idx="11">
                  <c:v>5706</c:v>
                </c:pt>
                <c:pt idx="14">
                  <c:v>4890</c:v>
                </c:pt>
              </c:numCache>
            </c:numRef>
          </c:val>
          <c:extLst>
            <c:ext xmlns:c16="http://schemas.microsoft.com/office/drawing/2014/chart" uri="{C3380CC4-5D6E-409C-BE32-E72D297353CC}">
              <c16:uniqueId val="{00000001-E96D-43EE-B7DC-91F29EB9C7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8592</c:v>
                </c:pt>
                <c:pt idx="5">
                  <c:v>10904</c:v>
                </c:pt>
                <c:pt idx="8">
                  <c:v>11396</c:v>
                </c:pt>
                <c:pt idx="11">
                  <c:v>11444</c:v>
                </c:pt>
                <c:pt idx="14">
                  <c:v>11684</c:v>
                </c:pt>
              </c:numCache>
            </c:numRef>
          </c:val>
          <c:extLst>
            <c:ext xmlns:c16="http://schemas.microsoft.com/office/drawing/2014/chart" uri="{C3380CC4-5D6E-409C-BE32-E72D297353CC}">
              <c16:uniqueId val="{00000002-E96D-43EE-B7DC-91F29EB9C7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6D-43EE-B7DC-91F29EB9C7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6D-43EE-B7DC-91F29EB9C7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5-E96D-43EE-B7DC-91F29EB9C7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7779</c:v>
                </c:pt>
                <c:pt idx="3">
                  <c:v>7616</c:v>
                </c:pt>
                <c:pt idx="6">
                  <c:v>7294</c:v>
                </c:pt>
                <c:pt idx="9">
                  <c:v>7234</c:v>
                </c:pt>
                <c:pt idx="12">
                  <c:v>6878</c:v>
                </c:pt>
              </c:numCache>
            </c:numRef>
          </c:val>
          <c:extLst>
            <c:ext xmlns:c16="http://schemas.microsoft.com/office/drawing/2014/chart" uri="{C3380CC4-5D6E-409C-BE32-E72D297353CC}">
              <c16:uniqueId val="{00000006-E96D-43EE-B7DC-91F29EB9C7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207</c:v>
                </c:pt>
                <c:pt idx="12">
                  <c:v>205</c:v>
                </c:pt>
              </c:numCache>
            </c:numRef>
          </c:val>
          <c:extLst>
            <c:ext xmlns:c16="http://schemas.microsoft.com/office/drawing/2014/chart" uri="{C3380CC4-5D6E-409C-BE32-E72D297353CC}">
              <c16:uniqueId val="{00000007-E96D-43EE-B7DC-91F29EB9C7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13049</c:v>
                </c:pt>
                <c:pt idx="3">
                  <c:v>13050</c:v>
                </c:pt>
                <c:pt idx="6">
                  <c:v>12903</c:v>
                </c:pt>
                <c:pt idx="9">
                  <c:v>12464</c:v>
                </c:pt>
                <c:pt idx="12">
                  <c:v>12657</c:v>
                </c:pt>
              </c:numCache>
            </c:numRef>
          </c:val>
          <c:extLst>
            <c:ext xmlns:c16="http://schemas.microsoft.com/office/drawing/2014/chart" uri="{C3380CC4-5D6E-409C-BE32-E72D297353CC}">
              <c16:uniqueId val="{00000008-E96D-43EE-B7DC-91F29EB9C7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c:v>
                </c:pt>
                <c:pt idx="3">
                  <c:v>23</c:v>
                </c:pt>
                <c:pt idx="6">
                  <c:v>19</c:v>
                </c:pt>
                <c:pt idx="9">
                  <c:v>19</c:v>
                </c:pt>
                <c:pt idx="12">
                  <c:v>19</c:v>
                </c:pt>
              </c:numCache>
            </c:numRef>
          </c:val>
          <c:extLst>
            <c:ext xmlns:c16="http://schemas.microsoft.com/office/drawing/2014/chart" uri="{C3380CC4-5D6E-409C-BE32-E72D297353CC}">
              <c16:uniqueId val="{00000009-E96D-43EE-B7DC-91F29EB9C7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47394</c:v>
                </c:pt>
                <c:pt idx="3">
                  <c:v>47611</c:v>
                </c:pt>
                <c:pt idx="6">
                  <c:v>45611</c:v>
                </c:pt>
                <c:pt idx="9">
                  <c:v>46708</c:v>
                </c:pt>
                <c:pt idx="12">
                  <c:v>45410</c:v>
                </c:pt>
              </c:numCache>
            </c:numRef>
          </c:val>
          <c:extLst>
            <c:ext xmlns:c16="http://schemas.microsoft.com/office/drawing/2014/chart" uri="{C3380CC4-5D6E-409C-BE32-E72D297353CC}">
              <c16:uniqueId val="{0000000A-E96D-43EE-B7DC-91F29EB9C7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6850</c:v>
                </c:pt>
                <c:pt idx="2">
                  <c:v>#N/A</c:v>
                </c:pt>
                <c:pt idx="3">
                  <c:v>#N/A</c:v>
                </c:pt>
                <c:pt idx="4">
                  <c:v>4637</c:v>
                </c:pt>
                <c:pt idx="5">
                  <c:v>#N/A</c:v>
                </c:pt>
                <c:pt idx="6">
                  <c:v>#N/A</c:v>
                </c:pt>
                <c:pt idx="7">
                  <c:v>2891</c:v>
                </c:pt>
                <c:pt idx="8">
                  <c:v>#N/A</c:v>
                </c:pt>
                <c:pt idx="9">
                  <c:v>#N/A</c:v>
                </c:pt>
                <c:pt idx="10">
                  <c:v>3031</c:v>
                </c:pt>
                <c:pt idx="11">
                  <c:v>#N/A</c:v>
                </c:pt>
                <c:pt idx="12">
                  <c:v>#N/A</c:v>
                </c:pt>
                <c:pt idx="13">
                  <c:v>2902</c:v>
                </c:pt>
                <c:pt idx="14">
                  <c:v>#N/A</c:v>
                </c:pt>
              </c:numCache>
            </c:numRef>
          </c:val>
          <c:smooth val="0"/>
          <c:extLst>
            <c:ext xmlns:c16="http://schemas.microsoft.com/office/drawing/2014/chart" uri="{C3380CC4-5D6E-409C-BE32-E72D297353CC}">
              <c16:uniqueId val="{0000000B-E96D-43EE-B7DC-91F29EB9C7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2677</c:v>
                </c:pt>
                <c:pt idx="1">
                  <c:v>2677</c:v>
                </c:pt>
                <c:pt idx="2">
                  <c:v>2788</c:v>
                </c:pt>
              </c:numCache>
            </c:numRef>
          </c:val>
          <c:extLst>
            <c:ext xmlns:c16="http://schemas.microsoft.com/office/drawing/2014/chart" uri="{C3380CC4-5D6E-409C-BE32-E72D297353CC}">
              <c16:uniqueId val="{00000000-9143-48E6-8BBA-043726EA39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444</c:v>
                </c:pt>
                <c:pt idx="1">
                  <c:v>445</c:v>
                </c:pt>
                <c:pt idx="2">
                  <c:v>597</c:v>
                </c:pt>
              </c:numCache>
            </c:numRef>
          </c:val>
          <c:extLst>
            <c:ext xmlns:c16="http://schemas.microsoft.com/office/drawing/2014/chart" uri="{C3380CC4-5D6E-409C-BE32-E72D297353CC}">
              <c16:uniqueId val="{00000001-9143-48E6-8BBA-043726EA39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6711</c:v>
                </c:pt>
                <c:pt idx="1">
                  <c:v>6607</c:v>
                </c:pt>
                <c:pt idx="2">
                  <c:v>6435</c:v>
                </c:pt>
              </c:numCache>
            </c:numRef>
          </c:val>
          <c:extLst>
            <c:ext xmlns:c16="http://schemas.microsoft.com/office/drawing/2014/chart" uri="{C3380CC4-5D6E-409C-BE32-E72D297353CC}">
              <c16:uniqueId val="{00000002-9143-48E6-8BBA-043726EA39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財政構造強化指針に基づき、市債の新規発行抑制を行ってきたことで、元利償還金は５３億７５百万円となり、令和５年度と比べて４億３９百万円の減となった。</a:t>
          </a:r>
        </a:p>
        <a:p>
          <a:r>
            <a:rPr kumimoji="1" lang="ja-JP" altLang="en-US" sz="1400">
              <a:solidFill>
                <a:sysClr val="windowText" lastClr="000000"/>
              </a:solidFill>
              <a:latin typeface="ＭＳ ゴシック" pitchFamily="49" charset="-128"/>
              <a:ea typeface="ＭＳ ゴシック" pitchFamily="49" charset="-128"/>
            </a:rPr>
            <a:t>　また、市立病院の移転・新築に係る元利償還金の減等により、算入公債費等が前年度と比較して３億８６百万円の減となっている。</a:t>
          </a:r>
        </a:p>
        <a:p>
          <a:r>
            <a:rPr kumimoji="1" lang="ja-JP" altLang="en-US" sz="1400">
              <a:solidFill>
                <a:sysClr val="windowText" lastClr="000000"/>
              </a:solidFill>
              <a:latin typeface="ＭＳ ゴシック" pitchFamily="49" charset="-128"/>
              <a:ea typeface="ＭＳ ゴシック" pitchFamily="49" charset="-128"/>
            </a:rPr>
            <a:t>　上記の理由から、実質的な公債費負担額は２９百万円の減となったため、分子の減要因となっている。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財政構造強化指針に基づき、市債新規発行額を当該年度の元金償還額以内に抑える等の取組みを行っていることや、臨時財政対策債等の償還により地方債の現在高は、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市債全体に対し、過疎対策事業債や緊急自然災害防止対策事業などの、比較的交付税措置が高い起債の借り入れを推進してきたことから、市の実質的な負担は減少してきている。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福岡県大牟田市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６年度においては、財政健全化に向けた様々な取り組みにより人件費や物価高騰の影響はあったものの、市税や地方交付税等の歳入環境が改善したことで、財政調整基金については、５年度の黒字額の２分の１を積立て、庁舎等建設積立基金については、当初予算で計上していた１億円を積立てしており、全体としては９０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財政構造強化指針に基づいた取組みによって、計画的に基金の積立を行ってきている。しかし、経済状況の悪化に伴う市税の大幅な減収や不時の支出増加に対処し、中・長期的な視野にたった安定的な財政運営を行っていく上では、今後も引き続き積立を行っていく必要があることから、財政調整基金、退職手当積立基金、庁舎等建設基金の３つの基金を計画的に積み立てることとしている。また、これ以外の基金については、基金の内容に応じた残高の確保に努める一方で、更なる有効活用を図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・庁舎等建設積立基金：庁舎等の建設資金に充てるもの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・庁舎等建設積立基金は、積立を行い１億５百万円の増となった。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は、築８０年以上が経過し、耐震性やユニバーサルデザインの観点からも建て替えが必要なため、８年度に基本計画を策定する。できるだけ有利な財源の検討は行っていくものの、いずれにしても多額の一般財源が必要な状況であることから、今後も積立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・廃棄物の埋立地取得及び処理工場建設積立基金：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市が行う廃棄物の埋立地取得及び処理工場の建設並びに大牟田・荒尾清掃施設組合が行う廃棄物の処理工場の建設に係る市の負担金に充てるもの。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・廃棄物の埋立地取得及び処理工場建設積立基金は、運用益の積立のみを行った。建設費の高騰を踏まえ、今後も積立を行うこととしている。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・財政調整基金については、令和６年度は前年度決算剰余金の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の積立てを行ったこと等により、１億１１百万円の増となった。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・財政構造強化指針で掲げた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標準財政規模の１０％程度の残高の確保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という目標に対し、概ね計画どおりに取り組んできているものの、類似団体や近隣都市と比べるとまだ少ない現状であることから、財政構造強化指針において、財政調整基金残高の目標を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２８年度決算時の類似団体の平均である４０億円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とし、引き続き残高の確保に努めていくこととしている。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臨時財政対策債償還分として追加交付され、基金に積み立てを行った分について、臨時財政対策債の償還の財源として取り崩しを行った一方で、７年度と８年度の普通交付税で措置される予定であった臨時財政対策債の元利償還金の一部が６年度の普通交付税として追加交付されたもの等を積立てたことにより、１億５２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・臨時財政対策債の償還の財源として取り崩しを行っていく。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104,688
103,675
81.45
61,287,670
60,892,436
329,880
28,765,195
45,409,991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減少の主要因である生産年齢人口の減少が著しく、このことが消費動向にも甚大な影響を与えている。６５歳以上の人口についても微減傾向にあるが、その割合は令和７年４月１日現在で３８．４％となっており、福岡県、全国と比較しても高齢化が進行しているといえる。このような人口の減少や高齢化の進行等により、本市の財政基盤は極めて弱く、類似団体平均を大きく下回っている。</a:t>
          </a:r>
        </a:p>
        <a:p>
          <a:r>
            <a:rPr kumimoji="1" lang="ja-JP" altLang="en-US" sz="1100">
              <a:latin typeface="ＭＳ Ｐゴシック" panose="020B0600070205080204" pitchFamily="50" charset="-128"/>
              <a:ea typeface="ＭＳ Ｐゴシック" panose="020B0600070205080204" pitchFamily="50" charset="-128"/>
            </a:rPr>
            <a:t>　人口減少が続く中、持続可能な財政運営のため、財源確保や歳出削減などの取組みを行うととともに、限られた行政資源を重点的に配分しながら、雇用の場の確保や子育て・教育環境の充実など、将来のまちづくりのために必要な施策を積極的に進めていくことと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96157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227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96157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令和３年度と令和４年度の２年は、市税や普通交付税などが大きく増加したことにより一時的に改善したが、令和６年度においては、前年度と比較し、分子にあたる歳出の経常充当一般財源が人件費や物件費が増加したことにより、全体として０．６ポイント悪化した。</a:t>
          </a:r>
        </a:p>
        <a:p>
          <a:r>
            <a:rPr kumimoji="1" lang="ja-JP" altLang="en-US" sz="1300">
              <a:latin typeface="ＭＳ Ｐゴシック" panose="020B0600070205080204" pitchFamily="50" charset="-128"/>
              <a:ea typeface="ＭＳ Ｐゴシック" panose="020B0600070205080204" pitchFamily="50" charset="-128"/>
            </a:rPr>
            <a:t>　今後も、「大牟田市財政構造強化指針」に基づき、政策的な投資余力を確保するためにも経常収支比率については、類似団体平均値を目標としつつ、財源の確保、歳出削減、新規の市債発行額の抑制や市債残高の縮減を引き続き行っていくこととし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122344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754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9848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62</xdr:row>
      <xdr:rowOff>68580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80227"/>
          <a:ext cx="8890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63</xdr:row>
      <xdr:rowOff>66040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80227"/>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43621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113877</xdr:rowOff>
    </xdr:from>
    <xdr:to>
      <xdr:col>11</xdr:col>
      <xdr:colOff>82550</xdr:colOff>
      <xdr:row>60</xdr:row>
      <xdr:rowOff>44027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54204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に比べ高くなっているのは、主に人件費に要因がある。類似団体と比較すると職員数が依然として多いが、将来にわたり行政運営に支障を来たさない執行体制を構築するため、定年年齢の段階的な引上げが完成する令和１３年度までの間は、令和４年４月現在の職員と再任用職員の総数と同数程度を維持することとしている。</a:t>
          </a:r>
        </a:p>
        <a:p>
          <a:r>
            <a:rPr kumimoji="1" lang="ja-JP" altLang="en-US" sz="1100">
              <a:latin typeface="ＭＳ Ｐゴシック" panose="020B0600070205080204" pitchFamily="50" charset="-128"/>
              <a:ea typeface="ＭＳ Ｐゴシック" panose="020B0600070205080204" pitchFamily="50" charset="-128"/>
            </a:rPr>
            <a:t>　令和６年度の決算額が経年と比較して増加した理由は、退職手当が定年延長の段階的な引上げ等によって、前年度より退職者が増加し、３億３８百万円の増となったことが要因となっている。また、職員給与費等（会計年度任用職員を含む）についても人事院勧告を踏まえた給与改定等により、３億４６百万円の増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121534</xdr:rowOff>
    </xdr:from>
    <xdr:to>
      <xdr:col>23</xdr:col>
      <xdr:colOff>133350</xdr:colOff>
      <xdr:row>85</xdr:row>
      <xdr:rowOff>56189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23334"/>
          <a:ext cx="838200" cy="10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121534</xdr:rowOff>
    </xdr:from>
    <xdr:to>
      <xdr:col>19</xdr:col>
      <xdr:colOff>133350</xdr:colOff>
      <xdr:row>84</xdr:row>
      <xdr:rowOff>156535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23334"/>
          <a:ext cx="889000" cy="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150851</xdr:rowOff>
    </xdr:from>
    <xdr:to>
      <xdr:col>15</xdr:col>
      <xdr:colOff>82550</xdr:colOff>
      <xdr:row>84</xdr:row>
      <xdr:rowOff>156535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52651"/>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61826</xdr:rowOff>
    </xdr:from>
    <xdr:to>
      <xdr:col>11</xdr:col>
      <xdr:colOff>31750</xdr:colOff>
      <xdr:row>84</xdr:row>
      <xdr:rowOff>150851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63626"/>
          <a:ext cx="889000" cy="8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5389</xdr:rowOff>
    </xdr:from>
    <xdr:to>
      <xdr:col>23</xdr:col>
      <xdr:colOff>184150</xdr:colOff>
      <xdr:row>85</xdr:row>
      <xdr:rowOff>106989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7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148916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5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70734</xdr:rowOff>
    </xdr:from>
    <xdr:to>
      <xdr:col>19</xdr:col>
      <xdr:colOff>184150</xdr:colOff>
      <xdr:row>85</xdr:row>
      <xdr:rowOff>884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157111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58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105735</xdr:rowOff>
    </xdr:from>
    <xdr:to>
      <xdr:col>15</xdr:col>
      <xdr:colOff>133350</xdr:colOff>
      <xdr:row>85</xdr:row>
      <xdr:rowOff>35885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20662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9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100051</xdr:rowOff>
    </xdr:from>
    <xdr:to>
      <xdr:col>11</xdr:col>
      <xdr:colOff>82550</xdr:colOff>
      <xdr:row>85</xdr:row>
      <xdr:rowOff>30201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14978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8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11026</xdr:rowOff>
    </xdr:from>
    <xdr:to>
      <xdr:col>7</xdr:col>
      <xdr:colOff>31750</xdr:colOff>
      <xdr:row>84</xdr:row>
      <xdr:rowOff>112626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97403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9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ラスパイレス指数は前年度から０．３ポイント上がり、９８．９となったことで、国の給与水準と同程度となった。</a:t>
          </a:r>
        </a:p>
        <a:p>
          <a:r>
            <a:rPr kumimoji="1" lang="ja-JP" altLang="en-US" sz="1300">
              <a:latin typeface="ＭＳ Ｐゴシック" panose="020B0600070205080204" pitchFamily="50" charset="-128"/>
              <a:ea typeface="ＭＳ Ｐゴシック" panose="020B0600070205080204" pitchFamily="50" charset="-128"/>
            </a:rPr>
            <a:t>　今後においても、国や他団体の給与水準の状況等を踏まえながら、適正な給与水準の確保に努めていく。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41275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256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類似団体平均を上回っているが、これは高齢者人口の増加に伴う諸施策の推進等が要因と考えられる。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職員数については、消防・病院部門を除いて平成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1,287</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％）を削減している。</a:t>
          </a:r>
        </a:p>
        <a:p>
          <a:r>
            <a:rPr kumimoji="1" lang="ja-JP" altLang="en-US" sz="1300">
              <a:latin typeface="ＭＳ Ｐゴシック" panose="020B0600070205080204" pitchFamily="50" charset="-128"/>
              <a:ea typeface="ＭＳ Ｐゴシック" panose="020B0600070205080204" pitchFamily="50" charset="-128"/>
            </a:rPr>
            <a:t>　必要職員数は、複雑・多様化する行政課題に対応する事務量等により変化するものであり、ＡＩ・ＩＣＴ技術等の飛躍的な進歩による業務改革や組織機構の見直しによる業務執行体制の変化等も踏まえる必要があることから、常に都市規模や政策等に連動した定員管理が必要と考え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61489</xdr:rowOff>
    </xdr:from>
    <xdr:to>
      <xdr:col>81</xdr:col>
      <xdr:colOff>44450</xdr:colOff>
      <xdr:row>64</xdr:row>
      <xdr:rowOff>117793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34289"/>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61489</xdr:rowOff>
    </xdr:from>
    <xdr:to>
      <xdr:col>77</xdr:col>
      <xdr:colOff>44450</xdr:colOff>
      <xdr:row>64</xdr:row>
      <xdr:rowOff>73554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342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43392</xdr:rowOff>
    </xdr:from>
    <xdr:to>
      <xdr:col>72</xdr:col>
      <xdr:colOff>203200</xdr:colOff>
      <xdr:row>64</xdr:row>
      <xdr:rowOff>73554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1619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21272</xdr:rowOff>
    </xdr:from>
    <xdr:to>
      <xdr:col>68</xdr:col>
      <xdr:colOff>152400</xdr:colOff>
      <xdr:row>64</xdr:row>
      <xdr:rowOff>43392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940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66993</xdr:rowOff>
    </xdr:from>
    <xdr:to>
      <xdr:col>81</xdr:col>
      <xdr:colOff>95250</xdr:colOff>
      <xdr:row>64</xdr:row>
      <xdr:rowOff>168593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39070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10689</xdr:rowOff>
    </xdr:from>
    <xdr:to>
      <xdr:col>77</xdr:col>
      <xdr:colOff>95250</xdr:colOff>
      <xdr:row>64</xdr:row>
      <xdr:rowOff>112289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97066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6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22754</xdr:rowOff>
    </xdr:from>
    <xdr:to>
      <xdr:col>73</xdr:col>
      <xdr:colOff>44450</xdr:colOff>
      <xdr:row>64</xdr:row>
      <xdr:rowOff>124354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109131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164042</xdr:rowOff>
    </xdr:from>
    <xdr:to>
      <xdr:col>68</xdr:col>
      <xdr:colOff>203200</xdr:colOff>
      <xdr:row>64</xdr:row>
      <xdr:rowOff>94192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78969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141922</xdr:rowOff>
    </xdr:from>
    <xdr:to>
      <xdr:col>64</xdr:col>
      <xdr:colOff>152400</xdr:colOff>
      <xdr:row>64</xdr:row>
      <xdr:rowOff>72072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56849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実質公債費比率については、財政構造強化指針に基づき、市債の新規発行抑制、過疎対策事業債や緊急自然災害防止対策事業債などの交付税措置の高い起債の活用などを進めてきたことにより、</a:t>
          </a:r>
          <a:r>
            <a:rPr kumimoji="1" lang="en-US" altLang="ja-JP" sz="1100">
              <a:latin typeface="ＭＳ Ｐゴシック" panose="020B0600070205080204" pitchFamily="50" charset="-128"/>
              <a:ea typeface="ＭＳ Ｐゴシック" panose="020B0600070205080204" pitchFamily="50" charset="-128"/>
            </a:rPr>
            <a:t>H20</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15.5</a:t>
          </a:r>
          <a:r>
            <a:rPr kumimoji="1" lang="ja-JP" altLang="en-US" sz="1100">
              <a:latin typeface="ＭＳ Ｐゴシック" panose="020B0600070205080204" pitchFamily="50" charset="-128"/>
              <a:ea typeface="ＭＳ Ｐゴシック" panose="020B0600070205080204" pitchFamily="50" charset="-128"/>
            </a:rPr>
            <a:t>％をピークに減少傾向にあるが、類似団体との比較では依然として高い水準にあり、類似団体平均値という目標の達成はできていない。</a:t>
          </a:r>
        </a:p>
        <a:p>
          <a:r>
            <a:rPr kumimoji="1" lang="ja-JP" altLang="en-US" sz="1100">
              <a:latin typeface="ＭＳ Ｐゴシック" panose="020B0600070205080204" pitchFamily="50" charset="-128"/>
              <a:ea typeface="ＭＳ Ｐゴシック" panose="020B0600070205080204" pitchFamily="50" charset="-128"/>
            </a:rPr>
            <a:t>　今後も、財政構造強化指針に基づき、市債の新規発行額を元金償還額以内（臨時財政対策債と過疎対策事業債等の７０％については、元金償還額と市債新規発行額から除く）とし、公債費の抑制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2419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918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36891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59872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377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95449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財政構造強化指針に基づき、公債費の抑制に取り組んだことにより、市債残高が減少したことに加えて財政調整基金や庁舎建設積立基金等の基金を積み立てていることで基金残高が増加し、</a:t>
          </a:r>
          <a:r>
            <a:rPr kumimoji="1" lang="en-US" altLang="ja-JP" sz="1300">
              <a:latin typeface="ＭＳ Ｐゴシック" panose="020B0600070205080204" pitchFamily="50" charset="-128"/>
              <a:ea typeface="ＭＳ Ｐゴシック" panose="020B0600070205080204" pitchFamily="50" charset="-128"/>
            </a:rPr>
            <a:t>H19</a:t>
          </a:r>
          <a:r>
            <a:rPr kumimoji="1" lang="ja-JP" altLang="en-US" sz="1300">
              <a:latin typeface="ＭＳ Ｐゴシック" panose="020B0600070205080204" pitchFamily="50" charset="-128"/>
              <a:ea typeface="ＭＳ Ｐゴシック" panose="020B0600070205080204" pitchFamily="50" charset="-128"/>
            </a:rPr>
            <a:t>年度をピークに減少傾向にある。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主な要因としては、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116296</xdr:rowOff>
    </xdr:from>
    <xdr:to>
      <xdr:col>81</xdr:col>
      <xdr:colOff>44450</xdr:colOff>
      <xdr:row>14</xdr:row>
      <xdr:rowOff>128361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1659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121466</xdr:rowOff>
    </xdr:from>
    <xdr:to>
      <xdr:col>77</xdr:col>
      <xdr:colOff>44450</xdr:colOff>
      <xdr:row>14</xdr:row>
      <xdr:rowOff>128361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52176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121466</xdr:rowOff>
    </xdr:from>
    <xdr:to>
      <xdr:col>72</xdr:col>
      <xdr:colOff>203200</xdr:colOff>
      <xdr:row>15</xdr:row>
      <xdr:rowOff>67219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21766"/>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67219</xdr:rowOff>
    </xdr:from>
    <xdr:to>
      <xdr:col>68</xdr:col>
      <xdr:colOff>152400</xdr:colOff>
      <xdr:row>16</xdr:row>
      <xdr:rowOff>69850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38969"/>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65496</xdr:rowOff>
    </xdr:from>
    <xdr:to>
      <xdr:col>81</xdr:col>
      <xdr:colOff>95250</xdr:colOff>
      <xdr:row>14</xdr:row>
      <xdr:rowOff>167096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37573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3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77561</xdr:rowOff>
    </xdr:from>
    <xdr:to>
      <xdr:col>77</xdr:col>
      <xdr:colOff>95250</xdr:colOff>
      <xdr:row>15</xdr:row>
      <xdr:rowOff>7711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7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163938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6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70666</xdr:rowOff>
    </xdr:from>
    <xdr:to>
      <xdr:col>73</xdr:col>
      <xdr:colOff>44450</xdr:colOff>
      <xdr:row>15</xdr:row>
      <xdr:rowOff>816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157043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55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16419</xdr:rowOff>
    </xdr:from>
    <xdr:to>
      <xdr:col>68</xdr:col>
      <xdr:colOff>203200</xdr:colOff>
      <xdr:row>15</xdr:row>
      <xdr:rowOff>118019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102796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67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19050</xdr:rowOff>
    </xdr:from>
    <xdr:to>
      <xdr:col>64</xdr:col>
      <xdr:colOff>152400</xdr:colOff>
      <xdr:row>16</xdr:row>
      <xdr:rowOff>120650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105427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104,688
103,675
81.45
61,287,670
60,892,436
329,880
28,765,195
45,409,991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類似団体平均を上回っている要因としては、依然として職員数が類似団体と比較して多いことにある。令和６年度は、退職手当が定年延長の段階的な引上げ等によって、前年度より退職者が増加し、３億３８百万円の増となったことに加え、職員給与費等（会計年度任用職員を含む）についても人事院勧告を踏まえた給与改定等により、３億４６百万円の増となっている</a:t>
          </a:r>
        </a:p>
        <a:p>
          <a:r>
            <a:rPr kumimoji="1" lang="ja-JP" altLang="en-US" sz="1050">
              <a:latin typeface="ＭＳ Ｐゴシック" panose="020B0600070205080204" pitchFamily="50" charset="-128"/>
              <a:ea typeface="ＭＳ Ｐゴシック" panose="020B0600070205080204" pitchFamily="50" charset="-128"/>
            </a:rPr>
            <a:t>　類似団体と比較すると職員数が依然として多いが、将来にわたり行政運営に支障を来たさない執行体制を構築するため、定年年齢の段階的な引上げが完成する令和１３年度までの間は、令和４年４月現在の職員と再任用職員の総数と同数程度を維持することと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0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06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類似団体平均と比較すると低い水準となっているが、これは類似団体と比べて、業務の民間委託が進んでいないことが主な要因と考えられる。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令和６年度は公共施設包括管理業務委託において包括管理の対象施設や業務の拡大等によって増加したことや、小学校の教科書改訂による指導書の購入によって増加したことなどにより、総額で２億４９百万円の増となった。</a:t>
          </a:r>
        </a:p>
        <a:p>
          <a:r>
            <a:rPr kumimoji="1" lang="ja-JP" altLang="en-US" sz="1300">
              <a:latin typeface="ＭＳ Ｐゴシック" panose="020B0600070205080204" pitchFamily="50" charset="-128"/>
              <a:ea typeface="ＭＳ Ｐゴシック" panose="020B0600070205080204" pitchFamily="50" charset="-128"/>
            </a:rPr>
            <a:t>　今後は、業務の効率化のための委託化の一方で、事業の統廃合などにより物件費の抑制を進めていく。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0959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37846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2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44704</xdr:rowOff>
    </xdr:from>
    <xdr:to>
      <xdr:col>73</xdr:col>
      <xdr:colOff>180975</xdr:colOff>
      <xdr:row>15</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450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117856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50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98823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類似団体平均を上回っている要因としては、全国平均を上回る高齢化や旧産炭地域の特徴でもある生活保護率が高いこと、障害者福祉施設が多いことなどにより生活保護費や障害者福祉サービス給付費等が大きな割合を占めていることが影響している。令和６年度は、低所得者支援給付金が７億９５百万円の減となったものの、定額減税調整給付金が７億８１百万円の皆増、児童手当給付費が２億１０百万円の増、保育所等児童保育費が１億４４百万円の増などにより総額２億９９百万円の増となった。</a:t>
          </a:r>
        </a:p>
        <a:p>
          <a:r>
            <a:rPr kumimoji="1" lang="ja-JP" altLang="en-US" sz="950">
              <a:latin typeface="ＭＳ Ｐゴシック" panose="020B0600070205080204" pitchFamily="50" charset="-128"/>
              <a:ea typeface="ＭＳ Ｐゴシック" panose="020B0600070205080204" pitchFamily="50" charset="-128"/>
            </a:rPr>
            <a:t>　今後は、少子化の影響により、児童手当等の扶助費は減少していくものと見込まれる一方で、子育て支援策の充実や高齢化の進展に伴う社会保障費は増加傾向が続くことが想定される。社会保障費の適正化は喫緊の課題であり、適正給付の推進や健康づくり事業の推進などにより更なる適正化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8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54610</xdr:rowOff>
    </xdr:from>
    <xdr:to>
      <xdr:col>19</xdr:col>
      <xdr:colOff>187325</xdr:colOff>
      <xdr:row>57</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2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xdr:rowOff>
    </xdr:from>
    <xdr:to>
      <xdr:col>15</xdr:col>
      <xdr:colOff>98425</xdr:colOff>
      <xdr:row>57</xdr:row>
      <xdr:rowOff>54610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8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xdr:rowOff>
    </xdr:from>
    <xdr:to>
      <xdr:col>11</xdr:col>
      <xdr:colOff>9525</xdr:colOff>
      <xdr:row>57</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xdr:rowOff>
    </xdr:from>
    <xdr:to>
      <xdr:col>15</xdr:col>
      <xdr:colOff>149225</xdr:colOff>
      <xdr:row>57</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90187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129540</xdr:rowOff>
    </xdr:from>
    <xdr:to>
      <xdr:col>11</xdr:col>
      <xdr:colOff>60325</xdr:colOff>
      <xdr:row>57</xdr:row>
      <xdr:rowOff>59690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44467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は、高い高齢化率を反映し、国民健康保険会計や介護保険会計、後期高齢者医療会計等に対する繰出金が多額であることが影響している。増加傾向の医療費や介護サービス給付費の増加に対し、疾病予防・健康づくりなど、長期的な観点からの医療費削減に努め、適正な給付のための取組みを推進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118835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58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58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148772</xdr:rowOff>
    </xdr:from>
    <xdr:to>
      <xdr:col>73</xdr:col>
      <xdr:colOff>180975</xdr:colOff>
      <xdr:row>59</xdr:row>
      <xdr:rowOff>42635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92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148772</xdr:rowOff>
    </xdr:from>
    <xdr:to>
      <xdr:col>69</xdr:col>
      <xdr:colOff>92075</xdr:colOff>
      <xdr:row>59</xdr:row>
      <xdr:rowOff>75293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92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的一般財源等については、大牟田市立病院運営費負担金が病院移転・新築に係る元利償還金の減に伴って市の負担金が減少したことや国県支出金等返還金の減などによって総額で５億８８百万円の減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203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203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74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745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本市では、持続可能な財政運営のための財政構造強化指針において、市債の新規発行額を元金償還額以内にするという取組みを行ってきたため、公債費は一定程度縮減が図られている。</a:t>
          </a:r>
        </a:p>
        <a:p>
          <a:r>
            <a:rPr kumimoji="1" lang="ja-JP" altLang="en-US" sz="1100">
              <a:latin typeface="ＭＳ Ｐゴシック" panose="020B0600070205080204" pitchFamily="50" charset="-128"/>
              <a:ea typeface="ＭＳ Ｐゴシック" panose="020B0600070205080204" pitchFamily="50" charset="-128"/>
            </a:rPr>
            <a:t>　公債費については、今後も抑制していく必要があるが、その一方で未来に向けた投資や公共施設の維持改修も行っていく必要があることから、財政構造強化指針に基づいた取組みを行いながら、実質的な公債費の抑制を継続し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28702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458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79</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092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136144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63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79</xdr:row>
      <xdr:rowOff>28702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635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85344</xdr:rowOff>
    </xdr:from>
    <xdr:to>
      <xdr:col>15</xdr:col>
      <xdr:colOff>149225</xdr:colOff>
      <xdr:row>79</xdr:row>
      <xdr:rowOff>15494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149352</xdr:rowOff>
    </xdr:from>
    <xdr:to>
      <xdr:col>6</xdr:col>
      <xdr:colOff>171450</xdr:colOff>
      <xdr:row>79</xdr:row>
      <xdr:rowOff>79502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64279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今後、これまで以上に積極的な企業誘致の展開や、市税収入の高い収納率の維持やふるさと納税の周知等により自主財源を確保していく。また、経常経費の中で取り組んでいる事務事業について、あらためてゼロベースの視点で検証し、優先度により、事業の廃止・縮小を行うとともに、外部委託化、ＩＣＴの導入などで経費の削減や業務効率化を図ることで、経常経費の削減を行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153670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867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142239</xdr:rowOff>
    </xdr:from>
    <xdr:to>
      <xdr:col>78</xdr:col>
      <xdr:colOff>69850</xdr:colOff>
      <xdr:row>77</xdr:row>
      <xdr:rowOff>85089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724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76</xdr:row>
      <xdr:rowOff>142239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14300"/>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77</xdr:row>
      <xdr:rowOff>77470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1430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119397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91439</xdr:rowOff>
    </xdr:from>
    <xdr:to>
      <xdr:col>74</xdr:col>
      <xdr:colOff>31750</xdr:colOff>
      <xdr:row>77</xdr:row>
      <xdr:rowOff>21589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78613</xdr:rowOff>
    </xdr:from>
    <xdr:to>
      <xdr:col>29</xdr:col>
      <xdr:colOff>127000</xdr:colOff>
      <xdr:row>16</xdr:row>
      <xdr:rowOff>489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97988"/>
          <a:ext cx="647700" cy="93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489</xdr:rowOff>
    </xdr:from>
    <xdr:to>
      <xdr:col>26</xdr:col>
      <xdr:colOff>50800</xdr:colOff>
      <xdr:row>16</xdr:row>
      <xdr:rowOff>34665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1314"/>
          <a:ext cx="698500" cy="3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34665</xdr:rowOff>
    </xdr:from>
    <xdr:to>
      <xdr:col>22</xdr:col>
      <xdr:colOff>114300</xdr:colOff>
      <xdr:row>16</xdr:row>
      <xdr:rowOff>89338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5490"/>
          <a:ext cx="698500" cy="54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66154</xdr:rowOff>
    </xdr:from>
    <xdr:to>
      <xdr:col>18</xdr:col>
      <xdr:colOff>177800</xdr:colOff>
      <xdr:row>16</xdr:row>
      <xdr:rowOff>89338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56979"/>
          <a:ext cx="698500" cy="23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27813</xdr:rowOff>
    </xdr:from>
    <xdr:to>
      <xdr:col>29</xdr:col>
      <xdr:colOff>177800</xdr:colOff>
      <xdr:row>15</xdr:row>
      <xdr:rowOff>129413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4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44340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121139</xdr:rowOff>
    </xdr:from>
    <xdr:to>
      <xdr:col>26</xdr:col>
      <xdr:colOff>101600</xdr:colOff>
      <xdr:row>16</xdr:row>
      <xdr:rowOff>51289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0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61466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9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155315</xdr:rowOff>
    </xdr:from>
    <xdr:to>
      <xdr:col>22</xdr:col>
      <xdr:colOff>165100</xdr:colOff>
      <xdr:row>16</xdr:row>
      <xdr:rowOff>85465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95642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38538</xdr:rowOff>
    </xdr:from>
    <xdr:to>
      <xdr:col>19</xdr:col>
      <xdr:colOff>38100</xdr:colOff>
      <xdr:row>16</xdr:row>
      <xdr:rowOff>140138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9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150315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15354</xdr:rowOff>
    </xdr:from>
    <xdr:to>
      <xdr:col>15</xdr:col>
      <xdr:colOff>101600</xdr:colOff>
      <xdr:row>16</xdr:row>
      <xdr:rowOff>116954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127131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12547</xdr:rowOff>
    </xdr:from>
    <xdr:to>
      <xdr:col>29</xdr:col>
      <xdr:colOff>127000</xdr:colOff>
      <xdr:row>35</xdr:row>
      <xdr:rowOff>12891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22897"/>
          <a:ext cx="647700" cy="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9081</xdr:rowOff>
    </xdr:from>
    <xdr:to>
      <xdr:col>26</xdr:col>
      <xdr:colOff>50800</xdr:colOff>
      <xdr:row>35</xdr:row>
      <xdr:rowOff>12547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19431"/>
          <a:ext cx="698500" cy="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9081</xdr:rowOff>
    </xdr:from>
    <xdr:to>
      <xdr:col>22</xdr:col>
      <xdr:colOff>114300</xdr:colOff>
      <xdr:row>35</xdr:row>
      <xdr:rowOff>49200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9431"/>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337159</xdr:rowOff>
    </xdr:from>
    <xdr:to>
      <xdr:col>18</xdr:col>
      <xdr:colOff>177800</xdr:colOff>
      <xdr:row>35</xdr:row>
      <xdr:rowOff>49200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04609"/>
          <a:ext cx="698500" cy="5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304991</xdr:rowOff>
    </xdr:from>
    <xdr:to>
      <xdr:col>29</xdr:col>
      <xdr:colOff>177800</xdr:colOff>
      <xdr:row>35</xdr:row>
      <xdr:rowOff>63691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150068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17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304647</xdr:rowOff>
    </xdr:from>
    <xdr:to>
      <xdr:col>26</xdr:col>
      <xdr:colOff>101600</xdr:colOff>
      <xdr:row>35</xdr:row>
      <xdr:rowOff>63347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7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73525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40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301181</xdr:rowOff>
    </xdr:from>
    <xdr:to>
      <xdr:col>22</xdr:col>
      <xdr:colOff>165100</xdr:colOff>
      <xdr:row>35</xdr:row>
      <xdr:rowOff>59881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8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70057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341300</xdr:rowOff>
    </xdr:from>
    <xdr:to>
      <xdr:col>19</xdr:col>
      <xdr:colOff>38100</xdr:colOff>
      <xdr:row>35</xdr:row>
      <xdr:rowOff>100000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0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110177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286359</xdr:rowOff>
    </xdr:from>
    <xdr:to>
      <xdr:col>15</xdr:col>
      <xdr:colOff>101600</xdr:colOff>
      <xdr:row>35</xdr:row>
      <xdr:rowOff>45059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53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55237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104,688
103,675
81.45
61,287,670
60,892,436
329,880
28,765,195
45,409,991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74961</xdr:rowOff>
    </xdr:from>
    <xdr:to>
      <xdr:col>24</xdr:col>
      <xdr:colOff>63500</xdr:colOff>
      <xdr:row>33</xdr:row>
      <xdr:rowOff>88082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61361"/>
          <a:ext cx="838200" cy="18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56718</xdr:rowOff>
    </xdr:from>
    <xdr:to>
      <xdr:col>19</xdr:col>
      <xdr:colOff>177800</xdr:colOff>
      <xdr:row>33</xdr:row>
      <xdr:rowOff>88082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714568"/>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56718</xdr:rowOff>
    </xdr:from>
    <xdr:to>
      <xdr:col>15</xdr:col>
      <xdr:colOff>50800</xdr:colOff>
      <xdr:row>33</xdr:row>
      <xdr:rowOff>156136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14568"/>
          <a:ext cx="889000" cy="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59599</xdr:rowOff>
    </xdr:from>
    <xdr:to>
      <xdr:col>10</xdr:col>
      <xdr:colOff>114300</xdr:colOff>
      <xdr:row>33</xdr:row>
      <xdr:rowOff>156136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717449"/>
          <a:ext cx="889000" cy="9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24161</xdr:rowOff>
    </xdr:from>
    <xdr:to>
      <xdr:col>24</xdr:col>
      <xdr:colOff>114300</xdr:colOff>
      <xdr:row>32</xdr:row>
      <xdr:rowOff>125761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47038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6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37282</xdr:rowOff>
    </xdr:from>
    <xdr:to>
      <xdr:col>20</xdr:col>
      <xdr:colOff>38100</xdr:colOff>
      <xdr:row>33</xdr:row>
      <xdr:rowOff>138882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155409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7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5918</xdr:rowOff>
    </xdr:from>
    <xdr:to>
      <xdr:col>15</xdr:col>
      <xdr:colOff>101600</xdr:colOff>
      <xdr:row>33</xdr:row>
      <xdr:rowOff>107518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124045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3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105336</xdr:rowOff>
    </xdr:from>
    <xdr:to>
      <xdr:col>10</xdr:col>
      <xdr:colOff>165100</xdr:colOff>
      <xdr:row>34</xdr:row>
      <xdr:rowOff>35486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52013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53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8799</xdr:rowOff>
    </xdr:from>
    <xdr:to>
      <xdr:col>6</xdr:col>
      <xdr:colOff>38100</xdr:colOff>
      <xdr:row>33</xdr:row>
      <xdr:rowOff>110399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126926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157662</xdr:rowOff>
    </xdr:from>
    <xdr:to>
      <xdr:col>24</xdr:col>
      <xdr:colOff>63500</xdr:colOff>
      <xdr:row>57</xdr:row>
      <xdr:rowOff>44162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8862"/>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142607</xdr:rowOff>
    </xdr:from>
    <xdr:to>
      <xdr:col>19</xdr:col>
      <xdr:colOff>177800</xdr:colOff>
      <xdr:row>57</xdr:row>
      <xdr:rowOff>44162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3807"/>
          <a:ext cx="889000" cy="7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100119</xdr:rowOff>
    </xdr:from>
    <xdr:to>
      <xdr:col>15</xdr:col>
      <xdr:colOff>50800</xdr:colOff>
      <xdr:row>56</xdr:row>
      <xdr:rowOff>142607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01319"/>
          <a:ext cx="889000" cy="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100119</xdr:rowOff>
    </xdr:from>
    <xdr:to>
      <xdr:col>10</xdr:col>
      <xdr:colOff>114300</xdr:colOff>
      <xdr:row>57</xdr:row>
      <xdr:rowOff>48031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01319"/>
          <a:ext cx="8890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106862</xdr:rowOff>
    </xdr:from>
    <xdr:to>
      <xdr:col>24</xdr:col>
      <xdr:colOff>114300</xdr:colOff>
      <xdr:row>57</xdr:row>
      <xdr:rowOff>37012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85289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164812</xdr:rowOff>
    </xdr:from>
    <xdr:to>
      <xdr:col>20</xdr:col>
      <xdr:colOff>38100</xdr:colOff>
      <xdr:row>57</xdr:row>
      <xdr:rowOff>94962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86089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91807</xdr:rowOff>
    </xdr:from>
    <xdr:to>
      <xdr:col>15</xdr:col>
      <xdr:colOff>101600</xdr:colOff>
      <xdr:row>57</xdr:row>
      <xdr:rowOff>21957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38484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49319</xdr:rowOff>
    </xdr:from>
    <xdr:to>
      <xdr:col>10</xdr:col>
      <xdr:colOff>165100</xdr:colOff>
      <xdr:row>56</xdr:row>
      <xdr:rowOff>150919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167446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2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168681</xdr:rowOff>
    </xdr:from>
    <xdr:to>
      <xdr:col>6</xdr:col>
      <xdr:colOff>38100</xdr:colOff>
      <xdr:row>57</xdr:row>
      <xdr:rowOff>98831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115358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152788</xdr:rowOff>
    </xdr:from>
    <xdr:to>
      <xdr:col>24</xdr:col>
      <xdr:colOff>63500</xdr:colOff>
      <xdr:row>76</xdr:row>
      <xdr:rowOff>161531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82988"/>
          <a:ext cx="83820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152788</xdr:rowOff>
    </xdr:from>
    <xdr:to>
      <xdr:col>19</xdr:col>
      <xdr:colOff>177800</xdr:colOff>
      <xdr:row>76</xdr:row>
      <xdr:rowOff>166503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8298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166503</xdr:rowOff>
    </xdr:from>
    <xdr:to>
      <xdr:col>15</xdr:col>
      <xdr:colOff>50800</xdr:colOff>
      <xdr:row>77</xdr:row>
      <xdr:rowOff>10198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96703"/>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10198</xdr:rowOff>
    </xdr:from>
    <xdr:to>
      <xdr:col>10</xdr:col>
      <xdr:colOff>114300</xdr:colOff>
      <xdr:row>77</xdr:row>
      <xdr:rowOff>39745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11848"/>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110731</xdr:rowOff>
    </xdr:from>
    <xdr:to>
      <xdr:col>24</xdr:col>
      <xdr:colOff>114300</xdr:colOff>
      <xdr:row>77</xdr:row>
      <xdr:rowOff>40881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4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89158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101988</xdr:rowOff>
    </xdr:from>
    <xdr:to>
      <xdr:col>20</xdr:col>
      <xdr:colOff>38100</xdr:colOff>
      <xdr:row>77</xdr:row>
      <xdr:rowOff>32138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23265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2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115703</xdr:rowOff>
    </xdr:from>
    <xdr:to>
      <xdr:col>15</xdr:col>
      <xdr:colOff>101600</xdr:colOff>
      <xdr:row>77</xdr:row>
      <xdr:rowOff>45853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36980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130848</xdr:rowOff>
    </xdr:from>
    <xdr:to>
      <xdr:col>10</xdr:col>
      <xdr:colOff>165100</xdr:colOff>
      <xdr:row>77</xdr:row>
      <xdr:rowOff>60998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52125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160395</xdr:rowOff>
    </xdr:from>
    <xdr:to>
      <xdr:col>6</xdr:col>
      <xdr:colOff>38100</xdr:colOff>
      <xdr:row>77</xdr:row>
      <xdr:rowOff>90545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81672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8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91539</xdr:rowOff>
    </xdr:from>
    <xdr:to>
      <xdr:col>24</xdr:col>
      <xdr:colOff>63500</xdr:colOff>
      <xdr:row>93</xdr:row>
      <xdr:rowOff>149813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036389"/>
          <a:ext cx="8382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149813</xdr:rowOff>
    </xdr:from>
    <xdr:to>
      <xdr:col>19</xdr:col>
      <xdr:colOff>177800</xdr:colOff>
      <xdr:row>94</xdr:row>
      <xdr:rowOff>66602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094663"/>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140057</xdr:rowOff>
    </xdr:from>
    <xdr:to>
      <xdr:col>15</xdr:col>
      <xdr:colOff>50800</xdr:colOff>
      <xdr:row>94</xdr:row>
      <xdr:rowOff>66602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084907"/>
          <a:ext cx="889000" cy="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140057</xdr:rowOff>
    </xdr:from>
    <xdr:to>
      <xdr:col>10</xdr:col>
      <xdr:colOff>114300</xdr:colOff>
      <xdr:row>95</xdr:row>
      <xdr:rowOff>59982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084907"/>
          <a:ext cx="889000" cy="26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40739</xdr:rowOff>
    </xdr:from>
    <xdr:to>
      <xdr:col>24</xdr:col>
      <xdr:colOff>114300</xdr:colOff>
      <xdr:row>93</xdr:row>
      <xdr:rowOff>142339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63616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3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99013</xdr:rowOff>
    </xdr:from>
    <xdr:to>
      <xdr:col>20</xdr:col>
      <xdr:colOff>38100</xdr:colOff>
      <xdr:row>94</xdr:row>
      <xdr:rowOff>29163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45690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1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15802</xdr:rowOff>
    </xdr:from>
    <xdr:to>
      <xdr:col>15</xdr:col>
      <xdr:colOff>101600</xdr:colOff>
      <xdr:row>94</xdr:row>
      <xdr:rowOff>117402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133929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0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89257</xdr:rowOff>
    </xdr:from>
    <xdr:to>
      <xdr:col>10</xdr:col>
      <xdr:colOff>165100</xdr:colOff>
      <xdr:row>94</xdr:row>
      <xdr:rowOff>19407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35934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0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9182</xdr:rowOff>
    </xdr:from>
    <xdr:to>
      <xdr:col>6</xdr:col>
      <xdr:colOff>38100</xdr:colOff>
      <xdr:row>95</xdr:row>
      <xdr:rowOff>110782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127309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7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159294</xdr:rowOff>
    </xdr:from>
    <xdr:to>
      <xdr:col>55</xdr:col>
      <xdr:colOff>0</xdr:colOff>
      <xdr:row>36</xdr:row>
      <xdr:rowOff>37581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60044"/>
          <a:ext cx="8382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149432</xdr:rowOff>
    </xdr:from>
    <xdr:to>
      <xdr:col>50</xdr:col>
      <xdr:colOff>114300</xdr:colOff>
      <xdr:row>35</xdr:row>
      <xdr:rowOff>159294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50182"/>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149432</xdr:rowOff>
    </xdr:from>
    <xdr:to>
      <xdr:col>45</xdr:col>
      <xdr:colOff>177800</xdr:colOff>
      <xdr:row>36</xdr:row>
      <xdr:rowOff>29972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150182"/>
          <a:ext cx="889000" cy="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110787</xdr:rowOff>
    </xdr:from>
    <xdr:to>
      <xdr:col>41</xdr:col>
      <xdr:colOff>50800</xdr:colOff>
      <xdr:row>36</xdr:row>
      <xdr:rowOff>29972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082837"/>
          <a:ext cx="889000" cy="11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158231</xdr:rowOff>
    </xdr:from>
    <xdr:to>
      <xdr:col>55</xdr:col>
      <xdr:colOff>50800</xdr:colOff>
      <xdr:row>36</xdr:row>
      <xdr:rowOff>88381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9658</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108494</xdr:rowOff>
    </xdr:from>
    <xdr:to>
      <xdr:col>50</xdr:col>
      <xdr:colOff>165100</xdr:colOff>
      <xdr:row>36</xdr:row>
      <xdr:rowOff>38644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55171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98632</xdr:rowOff>
    </xdr:from>
    <xdr:to>
      <xdr:col>46</xdr:col>
      <xdr:colOff>38100</xdr:colOff>
      <xdr:row>36</xdr:row>
      <xdr:rowOff>28782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45309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8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150622</xdr:rowOff>
    </xdr:from>
    <xdr:to>
      <xdr:col>41</xdr:col>
      <xdr:colOff>101600</xdr:colOff>
      <xdr:row>36</xdr:row>
      <xdr:rowOff>80772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97299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59987</xdr:rowOff>
    </xdr:from>
    <xdr:to>
      <xdr:col>36</xdr:col>
      <xdr:colOff>165100</xdr:colOff>
      <xdr:row>29</xdr:row>
      <xdr:rowOff>161587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0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6664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80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75964</xdr:rowOff>
    </xdr:from>
    <xdr:to>
      <xdr:col>55</xdr:col>
      <xdr:colOff>0</xdr:colOff>
      <xdr:row>56</xdr:row>
      <xdr:rowOff>61747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162814"/>
          <a:ext cx="838200" cy="50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75964</xdr:rowOff>
    </xdr:from>
    <xdr:to>
      <xdr:col>50</xdr:col>
      <xdr:colOff>114300</xdr:colOff>
      <xdr:row>55</xdr:row>
      <xdr:rowOff>166892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162814"/>
          <a:ext cx="889000" cy="43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166892</xdr:rowOff>
    </xdr:from>
    <xdr:to>
      <xdr:col>45</xdr:col>
      <xdr:colOff>177800</xdr:colOff>
      <xdr:row>56</xdr:row>
      <xdr:rowOff>111027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96642"/>
          <a:ext cx="889000" cy="1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111027</xdr:rowOff>
    </xdr:from>
    <xdr:to>
      <xdr:col>41</xdr:col>
      <xdr:colOff>50800</xdr:colOff>
      <xdr:row>57</xdr:row>
      <xdr:rowOff>102166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12227"/>
          <a:ext cx="889000" cy="16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10947</xdr:rowOff>
    </xdr:from>
    <xdr:to>
      <xdr:col>55</xdr:col>
      <xdr:colOff>50800</xdr:colOff>
      <xdr:row>56</xdr:row>
      <xdr:rowOff>112547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33824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6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25164</xdr:rowOff>
    </xdr:from>
    <xdr:to>
      <xdr:col>50</xdr:col>
      <xdr:colOff>165100</xdr:colOff>
      <xdr:row>53</xdr:row>
      <xdr:rowOff>126764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143291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88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116092</xdr:rowOff>
    </xdr:from>
    <xdr:to>
      <xdr:col>46</xdr:col>
      <xdr:colOff>38100</xdr:colOff>
      <xdr:row>56</xdr:row>
      <xdr:rowOff>46242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62769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2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60227</xdr:rowOff>
    </xdr:from>
    <xdr:to>
      <xdr:col>41</xdr:col>
      <xdr:colOff>101600</xdr:colOff>
      <xdr:row>56</xdr:row>
      <xdr:rowOff>161827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3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51366</xdr:rowOff>
    </xdr:from>
    <xdr:to>
      <xdr:col>36</xdr:col>
      <xdr:colOff>165100</xdr:colOff>
      <xdr:row>57</xdr:row>
      <xdr:rowOff>152966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144093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101569</xdr:rowOff>
    </xdr:from>
    <xdr:to>
      <xdr:col>55</xdr:col>
      <xdr:colOff>0</xdr:colOff>
      <xdr:row>77</xdr:row>
      <xdr:rowOff>127676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03219"/>
          <a:ext cx="8382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127676</xdr:rowOff>
    </xdr:from>
    <xdr:to>
      <xdr:col>50</xdr:col>
      <xdr:colOff>114300</xdr:colOff>
      <xdr:row>78</xdr:row>
      <xdr:rowOff>85292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29326"/>
          <a:ext cx="889000" cy="12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23685</xdr:rowOff>
    </xdr:from>
    <xdr:to>
      <xdr:col>45</xdr:col>
      <xdr:colOff>177800</xdr:colOff>
      <xdr:row>78</xdr:row>
      <xdr:rowOff>85292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96785"/>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12781</xdr:rowOff>
    </xdr:from>
    <xdr:to>
      <xdr:col>41</xdr:col>
      <xdr:colOff>50800</xdr:colOff>
      <xdr:row>78</xdr:row>
      <xdr:rowOff>23685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85881"/>
          <a:ext cx="8890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50769</xdr:rowOff>
    </xdr:from>
    <xdr:to>
      <xdr:col>55</xdr:col>
      <xdr:colOff>50800</xdr:colOff>
      <xdr:row>77</xdr:row>
      <xdr:rowOff>152369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29196</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3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76876</xdr:rowOff>
    </xdr:from>
    <xdr:to>
      <xdr:col>50</xdr:col>
      <xdr:colOff>165100</xdr:colOff>
      <xdr:row>78</xdr:row>
      <xdr:rowOff>7026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169603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34492</xdr:rowOff>
    </xdr:from>
    <xdr:to>
      <xdr:col>46</xdr:col>
      <xdr:colOff>38100</xdr:colOff>
      <xdr:row>78</xdr:row>
      <xdr:rowOff>136092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127219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144335</xdr:rowOff>
    </xdr:from>
    <xdr:to>
      <xdr:col>41</xdr:col>
      <xdr:colOff>101600</xdr:colOff>
      <xdr:row>78</xdr:row>
      <xdr:rowOff>74485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65612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133431</xdr:rowOff>
    </xdr:from>
    <xdr:to>
      <xdr:col>36</xdr:col>
      <xdr:colOff>165100</xdr:colOff>
      <xdr:row>78</xdr:row>
      <xdr:rowOff>63581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54708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2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49688</xdr:rowOff>
    </xdr:from>
    <xdr:to>
      <xdr:col>54</xdr:col>
      <xdr:colOff>189865</xdr:colOff>
      <xdr:row>98</xdr:row>
      <xdr:rowOff>103352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823088"/>
          <a:ext cx="1270" cy="108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107179</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103352</xdr:rowOff>
    </xdr:from>
    <xdr:to>
      <xdr:col>55</xdr:col>
      <xdr:colOff>88900</xdr:colOff>
      <xdr:row>98</xdr:row>
      <xdr:rowOff>103352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167815</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49688</xdr:rowOff>
    </xdr:from>
    <xdr:to>
      <xdr:col>55</xdr:col>
      <xdr:colOff>88900</xdr:colOff>
      <xdr:row>92</xdr:row>
      <xdr:rowOff>49688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82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45402</xdr:rowOff>
    </xdr:from>
    <xdr:to>
      <xdr:col>55</xdr:col>
      <xdr:colOff>0</xdr:colOff>
      <xdr:row>95</xdr:row>
      <xdr:rowOff>2635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475902"/>
          <a:ext cx="838200" cy="8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128288</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1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149861</xdr:rowOff>
    </xdr:from>
    <xdr:to>
      <xdr:col>55</xdr:col>
      <xdr:colOff>50800</xdr:colOff>
      <xdr:row>96</xdr:row>
      <xdr:rowOff>80011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45402</xdr:rowOff>
    </xdr:from>
    <xdr:to>
      <xdr:col>50</xdr:col>
      <xdr:colOff>114300</xdr:colOff>
      <xdr:row>93</xdr:row>
      <xdr:rowOff>133223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475902"/>
          <a:ext cx="889000" cy="6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41808</xdr:rowOff>
    </xdr:from>
    <xdr:to>
      <xdr:col>50</xdr:col>
      <xdr:colOff>165100</xdr:colOff>
      <xdr:row>96</xdr:row>
      <xdr:rowOff>143408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134535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133223</xdr:rowOff>
    </xdr:from>
    <xdr:to>
      <xdr:col>45</xdr:col>
      <xdr:colOff>177800</xdr:colOff>
      <xdr:row>95</xdr:row>
      <xdr:rowOff>114078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078073"/>
          <a:ext cx="889000" cy="3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87928</xdr:rowOff>
    </xdr:from>
    <xdr:to>
      <xdr:col>46</xdr:col>
      <xdr:colOff>38100</xdr:colOff>
      <xdr:row>97</xdr:row>
      <xdr:rowOff>18078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9205</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114078</xdr:rowOff>
    </xdr:from>
    <xdr:to>
      <xdr:col>41</xdr:col>
      <xdr:colOff>50800</xdr:colOff>
      <xdr:row>96</xdr:row>
      <xdr:rowOff>171438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401828"/>
          <a:ext cx="889000" cy="22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73813</xdr:rowOff>
    </xdr:from>
    <xdr:to>
      <xdr:col>41</xdr:col>
      <xdr:colOff>101600</xdr:colOff>
      <xdr:row>97</xdr:row>
      <xdr:rowOff>3963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166540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123285</xdr:rowOff>
    </xdr:from>
    <xdr:to>
      <xdr:col>55</xdr:col>
      <xdr:colOff>50800</xdr:colOff>
      <xdr:row>95</xdr:row>
      <xdr:rowOff>53435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146162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166052</xdr:rowOff>
    </xdr:from>
    <xdr:to>
      <xdr:col>50</xdr:col>
      <xdr:colOff>165100</xdr:colOff>
      <xdr:row>90</xdr:row>
      <xdr:rowOff>96202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4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112729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20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82423</xdr:rowOff>
    </xdr:from>
    <xdr:to>
      <xdr:col>46</xdr:col>
      <xdr:colOff>38100</xdr:colOff>
      <xdr:row>94</xdr:row>
      <xdr:rowOff>12573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0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29100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8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63278</xdr:rowOff>
    </xdr:from>
    <xdr:to>
      <xdr:col>41</xdr:col>
      <xdr:colOff>101600</xdr:colOff>
      <xdr:row>95</xdr:row>
      <xdr:rowOff>164878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3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1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120638</xdr:rowOff>
    </xdr:from>
    <xdr:to>
      <xdr:col>36</xdr:col>
      <xdr:colOff>165100</xdr:colOff>
      <xdr:row>97</xdr:row>
      <xdr:rowOff>50788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41915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66605</xdr:rowOff>
    </xdr:from>
    <xdr:to>
      <xdr:col>85</xdr:col>
      <xdr:colOff>127000</xdr:colOff>
      <xdr:row>37</xdr:row>
      <xdr:rowOff>138443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410255"/>
          <a:ext cx="8382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163989</xdr:rowOff>
    </xdr:from>
    <xdr:to>
      <xdr:col>81</xdr:col>
      <xdr:colOff>50800</xdr:colOff>
      <xdr:row>37</xdr:row>
      <xdr:rowOff>66605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164739"/>
          <a:ext cx="889000" cy="2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54032</xdr:rowOff>
    </xdr:from>
    <xdr:to>
      <xdr:col>76</xdr:col>
      <xdr:colOff>114300</xdr:colOff>
      <xdr:row>35</xdr:row>
      <xdr:rowOff>163989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5883332"/>
          <a:ext cx="889000" cy="2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27208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54032</xdr:rowOff>
    </xdr:from>
    <xdr:to>
      <xdr:col>71</xdr:col>
      <xdr:colOff>177800</xdr:colOff>
      <xdr:row>35</xdr:row>
      <xdr:rowOff>50032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883332"/>
          <a:ext cx="8890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87643</xdr:rowOff>
    </xdr:from>
    <xdr:to>
      <xdr:col>85</xdr:col>
      <xdr:colOff>177800</xdr:colOff>
      <xdr:row>38</xdr:row>
      <xdr:rowOff>17793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47020</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2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15805</xdr:rowOff>
    </xdr:from>
    <xdr:to>
      <xdr:col>81</xdr:col>
      <xdr:colOff>101600</xdr:colOff>
      <xdr:row>37</xdr:row>
      <xdr:rowOff>117405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3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133932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13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113189</xdr:rowOff>
    </xdr:from>
    <xdr:to>
      <xdr:col>76</xdr:col>
      <xdr:colOff>165100</xdr:colOff>
      <xdr:row>36</xdr:row>
      <xdr:rowOff>43339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1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59866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588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3232</xdr:rowOff>
    </xdr:from>
    <xdr:to>
      <xdr:col>72</xdr:col>
      <xdr:colOff>38100</xdr:colOff>
      <xdr:row>34</xdr:row>
      <xdr:rowOff>104832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8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121359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60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170682</xdr:rowOff>
    </xdr:from>
    <xdr:to>
      <xdr:col>67</xdr:col>
      <xdr:colOff>101600</xdr:colOff>
      <xdr:row>35</xdr:row>
      <xdr:rowOff>100832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59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117359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577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133927</xdr:rowOff>
    </xdr:from>
    <xdr:to>
      <xdr:col>85</xdr:col>
      <xdr:colOff>127000</xdr:colOff>
      <xdr:row>73</xdr:row>
      <xdr:rowOff>148749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649777"/>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148749</xdr:rowOff>
    </xdr:from>
    <xdr:to>
      <xdr:col>81</xdr:col>
      <xdr:colOff>50800</xdr:colOff>
      <xdr:row>74</xdr:row>
      <xdr:rowOff>14275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664599"/>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14275</xdr:rowOff>
    </xdr:from>
    <xdr:to>
      <xdr:col>76</xdr:col>
      <xdr:colOff>114300</xdr:colOff>
      <xdr:row>74</xdr:row>
      <xdr:rowOff>33877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701575"/>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11303</xdr:rowOff>
    </xdr:from>
    <xdr:to>
      <xdr:col>71</xdr:col>
      <xdr:colOff>177800</xdr:colOff>
      <xdr:row>74</xdr:row>
      <xdr:rowOff>33877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698603"/>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83127</xdr:rowOff>
    </xdr:from>
    <xdr:to>
      <xdr:col>85</xdr:col>
      <xdr:colOff>177800</xdr:colOff>
      <xdr:row>74</xdr:row>
      <xdr:rowOff>13277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5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106004</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45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97949</xdr:rowOff>
    </xdr:from>
    <xdr:to>
      <xdr:col>81</xdr:col>
      <xdr:colOff>101600</xdr:colOff>
      <xdr:row>74</xdr:row>
      <xdr:rowOff>28099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61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44626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3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134925</xdr:rowOff>
    </xdr:from>
    <xdr:to>
      <xdr:col>76</xdr:col>
      <xdr:colOff>165100</xdr:colOff>
      <xdr:row>74</xdr:row>
      <xdr:rowOff>65075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6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81602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4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154527</xdr:rowOff>
    </xdr:from>
    <xdr:to>
      <xdr:col>72</xdr:col>
      <xdr:colOff>38100</xdr:colOff>
      <xdr:row>74</xdr:row>
      <xdr:rowOff>84677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67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101204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44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131953</xdr:rowOff>
    </xdr:from>
    <xdr:to>
      <xdr:col>67</xdr:col>
      <xdr:colOff>101600</xdr:colOff>
      <xdr:row>74</xdr:row>
      <xdr:rowOff>62103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6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78630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110855</xdr:rowOff>
    </xdr:from>
    <xdr:to>
      <xdr:col>85</xdr:col>
      <xdr:colOff>127000</xdr:colOff>
      <xdr:row>98</xdr:row>
      <xdr:rowOff>124544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12955"/>
          <a:ext cx="8382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86871</xdr:rowOff>
    </xdr:from>
    <xdr:to>
      <xdr:col>81</xdr:col>
      <xdr:colOff>50800</xdr:colOff>
      <xdr:row>98</xdr:row>
      <xdr:rowOff>124544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88971"/>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44794</xdr:rowOff>
    </xdr:from>
    <xdr:to>
      <xdr:col>76</xdr:col>
      <xdr:colOff>114300</xdr:colOff>
      <xdr:row>98</xdr:row>
      <xdr:rowOff>86871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46894"/>
          <a:ext cx="889000" cy="4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44794</xdr:rowOff>
    </xdr:from>
    <xdr:to>
      <xdr:col>71</xdr:col>
      <xdr:colOff>177800</xdr:colOff>
      <xdr:row>98</xdr:row>
      <xdr:rowOff>127246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46894"/>
          <a:ext cx="889000" cy="8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60055</xdr:rowOff>
    </xdr:from>
    <xdr:to>
      <xdr:col>85</xdr:col>
      <xdr:colOff>177800</xdr:colOff>
      <xdr:row>98</xdr:row>
      <xdr:rowOff>161655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146432</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73744</xdr:rowOff>
    </xdr:from>
    <xdr:to>
      <xdr:col>81</xdr:col>
      <xdr:colOff>101600</xdr:colOff>
      <xdr:row>99</xdr:row>
      <xdr:rowOff>3894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166471</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36071</xdr:rowOff>
    </xdr:from>
    <xdr:to>
      <xdr:col>76</xdr:col>
      <xdr:colOff>165100</xdr:colOff>
      <xdr:row>98</xdr:row>
      <xdr:rowOff>137671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165444</xdr:rowOff>
    </xdr:from>
    <xdr:to>
      <xdr:col>72</xdr:col>
      <xdr:colOff>38100</xdr:colOff>
      <xdr:row>98</xdr:row>
      <xdr:rowOff>95594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86721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76446</xdr:rowOff>
    </xdr:from>
    <xdr:to>
      <xdr:col>67</xdr:col>
      <xdr:colOff>101600</xdr:colOff>
      <xdr:row>99</xdr:row>
      <xdr:rowOff>6596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169173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7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112078</xdr:rowOff>
    </xdr:from>
    <xdr:to>
      <xdr:col>116</xdr:col>
      <xdr:colOff>63500</xdr:colOff>
      <xdr:row>38</xdr:row>
      <xdr:rowOff>157226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627178"/>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165608</xdr:rowOff>
    </xdr:from>
    <xdr:to>
      <xdr:col>111</xdr:col>
      <xdr:colOff>177800</xdr:colOff>
      <xdr:row>38</xdr:row>
      <xdr:rowOff>157226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509258"/>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165608</xdr:rowOff>
    </xdr:from>
    <xdr:to>
      <xdr:col>107</xdr:col>
      <xdr:colOff>50800</xdr:colOff>
      <xdr:row>38</xdr:row>
      <xdr:rowOff>68453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509258"/>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635</xdr:rowOff>
    </xdr:from>
    <xdr:to>
      <xdr:col>102</xdr:col>
      <xdr:colOff>114300</xdr:colOff>
      <xdr:row>38</xdr:row>
      <xdr:rowOff>68453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515735"/>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61278</xdr:rowOff>
    </xdr:from>
    <xdr:to>
      <xdr:col>116</xdr:col>
      <xdr:colOff>114300</xdr:colOff>
      <xdr:row>38</xdr:row>
      <xdr:rowOff>162878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6368</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21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106426</xdr:rowOff>
    </xdr:from>
    <xdr:to>
      <xdr:col>112</xdr:col>
      <xdr:colOff>38100</xdr:colOff>
      <xdr:row>39</xdr:row>
      <xdr:rowOff>36576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27703</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114808</xdr:rowOff>
    </xdr:from>
    <xdr:to>
      <xdr:col>107</xdr:col>
      <xdr:colOff>101600</xdr:colOff>
      <xdr:row>38</xdr:row>
      <xdr:rowOff>44958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61485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3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17653</xdr:rowOff>
    </xdr:from>
    <xdr:to>
      <xdr:col>102</xdr:col>
      <xdr:colOff>165100</xdr:colOff>
      <xdr:row>38</xdr:row>
      <xdr:rowOff>119253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110380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2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121285</xdr:rowOff>
    </xdr:from>
    <xdr:to>
      <xdr:col>98</xdr:col>
      <xdr:colOff>38100</xdr:colOff>
      <xdr:row>38</xdr:row>
      <xdr:rowOff>51435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67962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4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82759</xdr:rowOff>
    </xdr:from>
    <xdr:to>
      <xdr:col>116</xdr:col>
      <xdr:colOff>63500</xdr:colOff>
      <xdr:row>58</xdr:row>
      <xdr:rowOff>128746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26859"/>
          <a:ext cx="8382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82759</xdr:rowOff>
    </xdr:from>
    <xdr:to>
      <xdr:col>111</xdr:col>
      <xdr:colOff>177800</xdr:colOff>
      <xdr:row>58</xdr:row>
      <xdr:rowOff>138423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26859"/>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53251</xdr:rowOff>
    </xdr:from>
    <xdr:to>
      <xdr:col>107</xdr:col>
      <xdr:colOff>50800</xdr:colOff>
      <xdr:row>58</xdr:row>
      <xdr:rowOff>138423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97351"/>
          <a:ext cx="889000" cy="8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53251</xdr:rowOff>
    </xdr:from>
    <xdr:to>
      <xdr:col>102</xdr:col>
      <xdr:colOff>114300</xdr:colOff>
      <xdr:row>58</xdr:row>
      <xdr:rowOff>135985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97351"/>
          <a:ext cx="889000" cy="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77946</xdr:rowOff>
    </xdr:from>
    <xdr:to>
      <xdr:col>116</xdr:col>
      <xdr:colOff>114300</xdr:colOff>
      <xdr:row>59</xdr:row>
      <xdr:rowOff>8096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37323</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31959</xdr:rowOff>
    </xdr:from>
    <xdr:to>
      <xdr:col>112</xdr:col>
      <xdr:colOff>38100</xdr:colOff>
      <xdr:row>58</xdr:row>
      <xdr:rowOff>133559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7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150086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87623</xdr:rowOff>
    </xdr:from>
    <xdr:to>
      <xdr:col>107</xdr:col>
      <xdr:colOff>101600</xdr:colOff>
      <xdr:row>59</xdr:row>
      <xdr:rowOff>17773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8900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2451</xdr:rowOff>
    </xdr:from>
    <xdr:to>
      <xdr:col>102</xdr:col>
      <xdr:colOff>165100</xdr:colOff>
      <xdr:row>58</xdr:row>
      <xdr:rowOff>104051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120578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85185</xdr:rowOff>
    </xdr:from>
    <xdr:to>
      <xdr:col>98</xdr:col>
      <xdr:colOff>38100</xdr:colOff>
      <xdr:row>59</xdr:row>
      <xdr:rowOff>15335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6462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58253</xdr:rowOff>
    </xdr:from>
    <xdr:to>
      <xdr:col>116</xdr:col>
      <xdr:colOff>63500</xdr:colOff>
      <xdr:row>72</xdr:row>
      <xdr:rowOff>87285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402653"/>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87285</xdr:rowOff>
    </xdr:from>
    <xdr:to>
      <xdr:col>111</xdr:col>
      <xdr:colOff>177800</xdr:colOff>
      <xdr:row>72</xdr:row>
      <xdr:rowOff>141105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431685"/>
          <a:ext cx="889000" cy="5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141105</xdr:rowOff>
    </xdr:from>
    <xdr:to>
      <xdr:col>107</xdr:col>
      <xdr:colOff>50800</xdr:colOff>
      <xdr:row>72</xdr:row>
      <xdr:rowOff>155376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485505"/>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155376</xdr:rowOff>
    </xdr:from>
    <xdr:to>
      <xdr:col>102</xdr:col>
      <xdr:colOff>114300</xdr:colOff>
      <xdr:row>73</xdr:row>
      <xdr:rowOff>36863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499776"/>
          <a:ext cx="8890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7453</xdr:rowOff>
    </xdr:from>
    <xdr:to>
      <xdr:col>116</xdr:col>
      <xdr:colOff>114300</xdr:colOff>
      <xdr:row>72</xdr:row>
      <xdr:rowOff>109053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3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30330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2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36485</xdr:rowOff>
    </xdr:from>
    <xdr:to>
      <xdr:col>112</xdr:col>
      <xdr:colOff>38100</xdr:colOff>
      <xdr:row>72</xdr:row>
      <xdr:rowOff>138085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3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154612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1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90305</xdr:rowOff>
    </xdr:from>
    <xdr:to>
      <xdr:col>107</xdr:col>
      <xdr:colOff>101600</xdr:colOff>
      <xdr:row>73</xdr:row>
      <xdr:rowOff>20455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4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36982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20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104576</xdr:rowOff>
    </xdr:from>
    <xdr:to>
      <xdr:col>102</xdr:col>
      <xdr:colOff>165100</xdr:colOff>
      <xdr:row>73</xdr:row>
      <xdr:rowOff>34726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51253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157513</xdr:rowOff>
    </xdr:from>
    <xdr:to>
      <xdr:col>98</xdr:col>
      <xdr:colOff>38100</xdr:colOff>
      <xdr:row>73</xdr:row>
      <xdr:rowOff>87663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0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104190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27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主に、人件費、扶助費、公債費、繰出金について、住民一人当たりの額が類似団体平均を大きく上回っている。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人件費が類似団体の平均より高い主な要因は、類似団体と比較すると職員数が依然として多いことによるものだが、将来にわたり行政運営に支障を来たさない執行体制を構築するため、定年年齢の段階的な引上げが完成する令和１３年度までの間は、令和４年４月現在の職員と再任用職員の総数と同数程度を維持することとしている。</a:t>
          </a:r>
        </a:p>
        <a:p>
          <a:r>
            <a:rPr kumimoji="1" lang="ja-JP" altLang="en-US" sz="1100">
              <a:latin typeface="ＭＳ Ｐゴシック" panose="020B0600070205080204" pitchFamily="50" charset="-128"/>
              <a:ea typeface="ＭＳ Ｐゴシック" panose="020B0600070205080204" pitchFamily="50" charset="-128"/>
            </a:rPr>
            <a:t>　扶助費については、全国平均を上回る高齢化や旧産炭地域の特徴でもある生活保護率が高いことや障害者福祉施設が多いことなどにより生活保護費や障害者福祉サービス給付費等が大きな割合を占めていることが影響している。今後は、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く必要がある。</a:t>
          </a:r>
        </a:p>
        <a:p>
          <a:r>
            <a:rPr kumimoji="1" lang="ja-JP" altLang="en-US" sz="1100">
              <a:latin typeface="ＭＳ Ｐゴシック" panose="020B0600070205080204" pitchFamily="50" charset="-128"/>
              <a:ea typeface="ＭＳ Ｐゴシック" panose="020B0600070205080204" pitchFamily="50" charset="-128"/>
            </a:rPr>
            <a:t>　このほか、繰出金については、全国平均を上回る高齢化により国民健康保険会計や介護保険会計への繰出金が大きいこと、補助費等については、公共下水道事業会計への負担金が多額であること、大牟田・荒尾清掃施設組合に対する負担金や、公害補償に係る補償給付費が大きいことなどにより、それぞれ類似団体と比較し住民一人当たりの額が大きくなっている。また、令和４～５年度にかけて、一時的に、普通建設事業費（更新整備）が類似団体平均を大きく上回っているが、これは、総合体育館整備事業や学校建設事業費（再編分）が増加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104,688
103,675
81.45
61,287,670
60,892,436
329,880
28,765,195
45,409,991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7684</xdr:rowOff>
    </xdr:from>
    <xdr:to>
      <xdr:col>24</xdr:col>
      <xdr:colOff>63500</xdr:colOff>
      <xdr:row>35</xdr:row>
      <xdr:rowOff>29401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0843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29401</xdr:rowOff>
    </xdr:from>
    <xdr:to>
      <xdr:col>19</xdr:col>
      <xdr:colOff>177800</xdr:colOff>
      <xdr:row>35</xdr:row>
      <xdr:rowOff>32829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030151"/>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32829</xdr:rowOff>
    </xdr:from>
    <xdr:to>
      <xdr:col>15</xdr:col>
      <xdr:colOff>50800</xdr:colOff>
      <xdr:row>35</xdr:row>
      <xdr:rowOff>99695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033579"/>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99695</xdr:rowOff>
    </xdr:from>
    <xdr:to>
      <xdr:col>10</xdr:col>
      <xdr:colOff>114300</xdr:colOff>
      <xdr:row>35</xdr:row>
      <xdr:rowOff>136271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10044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128334</xdr:rowOff>
    </xdr:from>
    <xdr:to>
      <xdr:col>24</xdr:col>
      <xdr:colOff>114300</xdr:colOff>
      <xdr:row>35</xdr:row>
      <xdr:rowOff>58484</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151211</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0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150051</xdr:rowOff>
    </xdr:from>
    <xdr:to>
      <xdr:col>20</xdr:col>
      <xdr:colOff>38100</xdr:colOff>
      <xdr:row>35</xdr:row>
      <xdr:rowOff>80201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96728</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5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153479</xdr:rowOff>
    </xdr:from>
    <xdr:to>
      <xdr:col>15</xdr:col>
      <xdr:colOff>101600</xdr:colOff>
      <xdr:row>35</xdr:row>
      <xdr:rowOff>83629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98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100156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5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48895</xdr:rowOff>
    </xdr:from>
    <xdr:to>
      <xdr:col>10</xdr:col>
      <xdr:colOff>165100</xdr:colOff>
      <xdr:row>35</xdr:row>
      <xdr:rowOff>150495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167022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85471</xdr:rowOff>
    </xdr:from>
    <xdr:to>
      <xdr:col>6</xdr:col>
      <xdr:colOff>38100</xdr:colOff>
      <xdr:row>36</xdr:row>
      <xdr:rowOff>15621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32148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6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1062</xdr:rowOff>
    </xdr:from>
    <xdr:to>
      <xdr:col>24</xdr:col>
      <xdr:colOff>63500</xdr:colOff>
      <xdr:row>58</xdr:row>
      <xdr:rowOff>39718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45162"/>
          <a:ext cx="838200" cy="3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14843</xdr:rowOff>
    </xdr:from>
    <xdr:to>
      <xdr:col>19</xdr:col>
      <xdr:colOff>177800</xdr:colOff>
      <xdr:row>58</xdr:row>
      <xdr:rowOff>39718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58943"/>
          <a:ext cx="889000" cy="2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168442</xdr:rowOff>
    </xdr:from>
    <xdr:to>
      <xdr:col>15</xdr:col>
      <xdr:colOff>50800</xdr:colOff>
      <xdr:row>58</xdr:row>
      <xdr:rowOff>14843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41092"/>
          <a:ext cx="8890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161885</xdr:rowOff>
    </xdr:from>
    <xdr:to>
      <xdr:col>10</xdr:col>
      <xdr:colOff>114300</xdr:colOff>
      <xdr:row>57</xdr:row>
      <xdr:rowOff>168442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91635"/>
          <a:ext cx="889000" cy="34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121712</xdr:rowOff>
    </xdr:from>
    <xdr:to>
      <xdr:col>24</xdr:col>
      <xdr:colOff>114300</xdr:colOff>
      <xdr:row>58</xdr:row>
      <xdr:rowOff>51862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9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160368</xdr:rowOff>
    </xdr:from>
    <xdr:to>
      <xdr:col>20</xdr:col>
      <xdr:colOff>38100</xdr:colOff>
      <xdr:row>58</xdr:row>
      <xdr:rowOff>90518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81645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2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135493</xdr:rowOff>
    </xdr:from>
    <xdr:to>
      <xdr:col>15</xdr:col>
      <xdr:colOff>101600</xdr:colOff>
      <xdr:row>58</xdr:row>
      <xdr:rowOff>65643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56770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0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117642</xdr:rowOff>
    </xdr:from>
    <xdr:to>
      <xdr:col>10</xdr:col>
      <xdr:colOff>165100</xdr:colOff>
      <xdr:row>58</xdr:row>
      <xdr:rowOff>47792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38919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111085</xdr:rowOff>
    </xdr:from>
    <xdr:to>
      <xdr:col>6</xdr:col>
      <xdr:colOff>38100</xdr:colOff>
      <xdr:row>56</xdr:row>
      <xdr:rowOff>41235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32362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3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78024</xdr:rowOff>
    </xdr:from>
    <xdr:to>
      <xdr:col>24</xdr:col>
      <xdr:colOff>63500</xdr:colOff>
      <xdr:row>74</xdr:row>
      <xdr:rowOff>8628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593874"/>
          <a:ext cx="838200" cy="10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8628</xdr:rowOff>
    </xdr:from>
    <xdr:to>
      <xdr:col>19</xdr:col>
      <xdr:colOff>177800</xdr:colOff>
      <xdr:row>74</xdr:row>
      <xdr:rowOff>102072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695928"/>
          <a:ext cx="8890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40800</xdr:rowOff>
    </xdr:from>
    <xdr:to>
      <xdr:col>15</xdr:col>
      <xdr:colOff>50800</xdr:colOff>
      <xdr:row>74</xdr:row>
      <xdr:rowOff>102072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728100"/>
          <a:ext cx="889000" cy="6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40800</xdr:rowOff>
    </xdr:from>
    <xdr:to>
      <xdr:col>10</xdr:col>
      <xdr:colOff>114300</xdr:colOff>
      <xdr:row>75</xdr:row>
      <xdr:rowOff>75037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728100"/>
          <a:ext cx="889000" cy="20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27224</xdr:rowOff>
    </xdr:from>
    <xdr:to>
      <xdr:col>24</xdr:col>
      <xdr:colOff>114300</xdr:colOff>
      <xdr:row>73</xdr:row>
      <xdr:rowOff>128824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4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50101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3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129278</xdr:rowOff>
    </xdr:from>
    <xdr:to>
      <xdr:col>20</xdr:col>
      <xdr:colOff>38100</xdr:colOff>
      <xdr:row>74</xdr:row>
      <xdr:rowOff>59428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75955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2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51272</xdr:rowOff>
    </xdr:from>
    <xdr:to>
      <xdr:col>15</xdr:col>
      <xdr:colOff>101600</xdr:colOff>
      <xdr:row>74</xdr:row>
      <xdr:rowOff>152872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169399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1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161450</xdr:rowOff>
    </xdr:from>
    <xdr:to>
      <xdr:col>10</xdr:col>
      <xdr:colOff>165100</xdr:colOff>
      <xdr:row>74</xdr:row>
      <xdr:rowOff>91600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108127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24237</xdr:rowOff>
    </xdr:from>
    <xdr:to>
      <xdr:col>6</xdr:col>
      <xdr:colOff>38100</xdr:colOff>
      <xdr:row>75</xdr:row>
      <xdr:rowOff>125837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8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142364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5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69462</xdr:rowOff>
    </xdr:from>
    <xdr:to>
      <xdr:col>24</xdr:col>
      <xdr:colOff>63500</xdr:colOff>
      <xdr:row>94</xdr:row>
      <xdr:rowOff>77769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014312"/>
          <a:ext cx="838200" cy="17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62509</xdr:rowOff>
    </xdr:from>
    <xdr:to>
      <xdr:col>19</xdr:col>
      <xdr:colOff>177800</xdr:colOff>
      <xdr:row>93</xdr:row>
      <xdr:rowOff>69462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00735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20123</xdr:rowOff>
    </xdr:from>
    <xdr:to>
      <xdr:col>15</xdr:col>
      <xdr:colOff>50800</xdr:colOff>
      <xdr:row>93</xdr:row>
      <xdr:rowOff>62509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5793523"/>
          <a:ext cx="889000" cy="2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20123</xdr:rowOff>
    </xdr:from>
    <xdr:to>
      <xdr:col>10</xdr:col>
      <xdr:colOff>114300</xdr:colOff>
      <xdr:row>94</xdr:row>
      <xdr:rowOff>128536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793523"/>
          <a:ext cx="889000" cy="45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26969</xdr:rowOff>
    </xdr:from>
    <xdr:to>
      <xdr:col>24</xdr:col>
      <xdr:colOff>114300</xdr:colOff>
      <xdr:row>94</xdr:row>
      <xdr:rowOff>128569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1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49846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9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18662</xdr:rowOff>
    </xdr:from>
    <xdr:to>
      <xdr:col>20</xdr:col>
      <xdr:colOff>38100</xdr:colOff>
      <xdr:row>93</xdr:row>
      <xdr:rowOff>120262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9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136789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57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11709</xdr:rowOff>
    </xdr:from>
    <xdr:to>
      <xdr:col>15</xdr:col>
      <xdr:colOff>101600</xdr:colOff>
      <xdr:row>93</xdr:row>
      <xdr:rowOff>113309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9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129836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73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140773</xdr:rowOff>
    </xdr:from>
    <xdr:to>
      <xdr:col>10</xdr:col>
      <xdr:colOff>165100</xdr:colOff>
      <xdr:row>92</xdr:row>
      <xdr:rowOff>70923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74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87450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551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77736</xdr:rowOff>
    </xdr:from>
    <xdr:to>
      <xdr:col>6</xdr:col>
      <xdr:colOff>38100</xdr:colOff>
      <xdr:row>95</xdr:row>
      <xdr:rowOff>7886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24413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59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124079</xdr:rowOff>
    </xdr:from>
    <xdr:to>
      <xdr:col>55</xdr:col>
      <xdr:colOff>0</xdr:colOff>
      <xdr:row>38</xdr:row>
      <xdr:rowOff>125603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3917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xdr:rowOff>
    </xdr:from>
    <xdr:to>
      <xdr:col>50</xdr:col>
      <xdr:colOff>114300</xdr:colOff>
      <xdr:row>38</xdr:row>
      <xdr:rowOff>124079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22212"/>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xdr:rowOff>
    </xdr:from>
    <xdr:to>
      <xdr:col>45</xdr:col>
      <xdr:colOff>177800</xdr:colOff>
      <xdr:row>38</xdr:row>
      <xdr:rowOff>130175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22212"/>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121031</xdr:rowOff>
    </xdr:from>
    <xdr:to>
      <xdr:col>41</xdr:col>
      <xdr:colOff>50800</xdr:colOff>
      <xdr:row>38</xdr:row>
      <xdr:rowOff>130175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3613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74803</xdr:rowOff>
    </xdr:from>
    <xdr:to>
      <xdr:col>55</xdr:col>
      <xdr:colOff>50800</xdr:colOff>
      <xdr:row>39</xdr:row>
      <xdr:rowOff>4953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161180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4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73279</xdr:rowOff>
    </xdr:from>
    <xdr:to>
      <xdr:col>50</xdr:col>
      <xdr:colOff>165100</xdr:colOff>
      <xdr:row>39</xdr:row>
      <xdr:rowOff>3429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166006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1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127762</xdr:rowOff>
    </xdr:from>
    <xdr:to>
      <xdr:col>46</xdr:col>
      <xdr:colOff>38100</xdr:colOff>
      <xdr:row>38</xdr:row>
      <xdr:rowOff>57912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49039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79375</xdr:rowOff>
    </xdr:from>
    <xdr:to>
      <xdr:col>41</xdr:col>
      <xdr:colOff>101600</xdr:colOff>
      <xdr:row>39</xdr:row>
      <xdr:rowOff>9525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70231</xdr:rowOff>
    </xdr:from>
    <xdr:to>
      <xdr:col>36</xdr:col>
      <xdr:colOff>165100</xdr:colOff>
      <xdr:row>39</xdr:row>
      <xdr:rowOff>381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162958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164343</xdr:rowOff>
    </xdr:from>
    <xdr:to>
      <xdr:col>55</xdr:col>
      <xdr:colOff>0</xdr:colOff>
      <xdr:row>57</xdr:row>
      <xdr:rowOff>12416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765543"/>
          <a:ext cx="8382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164343</xdr:rowOff>
    </xdr:from>
    <xdr:to>
      <xdr:col>50</xdr:col>
      <xdr:colOff>114300</xdr:colOff>
      <xdr:row>57</xdr:row>
      <xdr:rowOff>75647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765543"/>
          <a:ext cx="889000" cy="8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75647</xdr:rowOff>
    </xdr:from>
    <xdr:to>
      <xdr:col>45</xdr:col>
      <xdr:colOff>177800</xdr:colOff>
      <xdr:row>57</xdr:row>
      <xdr:rowOff>144455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848297"/>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129733</xdr:rowOff>
    </xdr:from>
    <xdr:to>
      <xdr:col>41</xdr:col>
      <xdr:colOff>50800</xdr:colOff>
      <xdr:row>57</xdr:row>
      <xdr:rowOff>144455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902383"/>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133066</xdr:rowOff>
    </xdr:from>
    <xdr:to>
      <xdr:col>55</xdr:col>
      <xdr:colOff>50800</xdr:colOff>
      <xdr:row>57</xdr:row>
      <xdr:rowOff>63216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155943</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58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113543</xdr:rowOff>
    </xdr:from>
    <xdr:to>
      <xdr:col>50</xdr:col>
      <xdr:colOff>165100</xdr:colOff>
      <xdr:row>57</xdr:row>
      <xdr:rowOff>43693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7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60220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4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24847</xdr:rowOff>
    </xdr:from>
    <xdr:to>
      <xdr:col>46</xdr:col>
      <xdr:colOff>38100</xdr:colOff>
      <xdr:row>57</xdr:row>
      <xdr:rowOff>126447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7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142974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57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93655</xdr:rowOff>
    </xdr:from>
    <xdr:to>
      <xdr:col>41</xdr:col>
      <xdr:colOff>101600</xdr:colOff>
      <xdr:row>58</xdr:row>
      <xdr:rowOff>23805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14932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78933</xdr:rowOff>
    </xdr:from>
    <xdr:to>
      <xdr:col>36</xdr:col>
      <xdr:colOff>165100</xdr:colOff>
      <xdr:row>58</xdr:row>
      <xdr:rowOff>9083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210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4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10140</xdr:rowOff>
    </xdr:from>
    <xdr:to>
      <xdr:col>55</xdr:col>
      <xdr:colOff>0</xdr:colOff>
      <xdr:row>77</xdr:row>
      <xdr:rowOff>126688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211790"/>
          <a:ext cx="8382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10140</xdr:rowOff>
    </xdr:from>
    <xdr:to>
      <xdr:col>50</xdr:col>
      <xdr:colOff>114300</xdr:colOff>
      <xdr:row>77</xdr:row>
      <xdr:rowOff>109238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211790"/>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27439</xdr:rowOff>
    </xdr:from>
    <xdr:to>
      <xdr:col>45</xdr:col>
      <xdr:colOff>177800</xdr:colOff>
      <xdr:row>77</xdr:row>
      <xdr:rowOff>109238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229089"/>
          <a:ext cx="889000" cy="8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27439</xdr:rowOff>
    </xdr:from>
    <xdr:to>
      <xdr:col>41</xdr:col>
      <xdr:colOff>50800</xdr:colOff>
      <xdr:row>77</xdr:row>
      <xdr:rowOff>84646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29089"/>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75888</xdr:rowOff>
    </xdr:from>
    <xdr:to>
      <xdr:col>55</xdr:col>
      <xdr:colOff>50800</xdr:colOff>
      <xdr:row>78</xdr:row>
      <xdr:rowOff>6038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98765</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130790</xdr:rowOff>
    </xdr:from>
    <xdr:to>
      <xdr:col>50</xdr:col>
      <xdr:colOff>165100</xdr:colOff>
      <xdr:row>77</xdr:row>
      <xdr:rowOff>60940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77468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58438</xdr:rowOff>
    </xdr:from>
    <xdr:to>
      <xdr:col>46</xdr:col>
      <xdr:colOff>38100</xdr:colOff>
      <xdr:row>77</xdr:row>
      <xdr:rowOff>160038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5115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0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148089</xdr:rowOff>
    </xdr:from>
    <xdr:to>
      <xdr:col>41</xdr:col>
      <xdr:colOff>101600</xdr:colOff>
      <xdr:row>77</xdr:row>
      <xdr:rowOff>78239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94766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33846</xdr:rowOff>
    </xdr:from>
    <xdr:to>
      <xdr:col>36</xdr:col>
      <xdr:colOff>165100</xdr:colOff>
      <xdr:row>77</xdr:row>
      <xdr:rowOff>135446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151973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0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126536</xdr:rowOff>
    </xdr:from>
    <xdr:to>
      <xdr:col>55</xdr:col>
      <xdr:colOff>0</xdr:colOff>
      <xdr:row>97</xdr:row>
      <xdr:rowOff>56204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85736"/>
          <a:ext cx="838200" cy="10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69825</xdr:rowOff>
    </xdr:from>
    <xdr:to>
      <xdr:col>50</xdr:col>
      <xdr:colOff>114300</xdr:colOff>
      <xdr:row>97</xdr:row>
      <xdr:rowOff>56204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357575"/>
          <a:ext cx="889000" cy="3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69825</xdr:rowOff>
    </xdr:from>
    <xdr:to>
      <xdr:col>45</xdr:col>
      <xdr:colOff>177800</xdr:colOff>
      <xdr:row>96</xdr:row>
      <xdr:rowOff>135262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57575"/>
          <a:ext cx="889000" cy="23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135262</xdr:rowOff>
    </xdr:from>
    <xdr:to>
      <xdr:col>41</xdr:col>
      <xdr:colOff>50800</xdr:colOff>
      <xdr:row>97</xdr:row>
      <xdr:rowOff>66300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94462"/>
          <a:ext cx="889000" cy="1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75736</xdr:rowOff>
    </xdr:from>
    <xdr:to>
      <xdr:col>55</xdr:col>
      <xdr:colOff>50800</xdr:colOff>
      <xdr:row>97</xdr:row>
      <xdr:rowOff>5886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98613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5404</xdr:rowOff>
    </xdr:from>
    <xdr:to>
      <xdr:col>50</xdr:col>
      <xdr:colOff>165100</xdr:colOff>
      <xdr:row>97</xdr:row>
      <xdr:rowOff>107004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98131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19025</xdr:rowOff>
    </xdr:from>
    <xdr:to>
      <xdr:col>46</xdr:col>
      <xdr:colOff>38100</xdr:colOff>
      <xdr:row>95</xdr:row>
      <xdr:rowOff>120625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137152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84462</xdr:rowOff>
    </xdr:from>
    <xdr:to>
      <xdr:col>41</xdr:col>
      <xdr:colOff>101600</xdr:colOff>
      <xdr:row>97</xdr:row>
      <xdr:rowOff>14612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31139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3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15500</xdr:rowOff>
    </xdr:from>
    <xdr:to>
      <xdr:col>36</xdr:col>
      <xdr:colOff>165100</xdr:colOff>
      <xdr:row>97</xdr:row>
      <xdr:rowOff>117100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108227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143540</xdr:rowOff>
    </xdr:from>
    <xdr:to>
      <xdr:col>85</xdr:col>
      <xdr:colOff>127000</xdr:colOff>
      <xdr:row>36</xdr:row>
      <xdr:rowOff>170150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15740"/>
          <a:ext cx="838200" cy="2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91877</xdr:rowOff>
    </xdr:from>
    <xdr:to>
      <xdr:col>81</xdr:col>
      <xdr:colOff>50800</xdr:colOff>
      <xdr:row>36</xdr:row>
      <xdr:rowOff>143540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264077"/>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135951</xdr:rowOff>
    </xdr:from>
    <xdr:to>
      <xdr:col>76</xdr:col>
      <xdr:colOff>114300</xdr:colOff>
      <xdr:row>36</xdr:row>
      <xdr:rowOff>91877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965251"/>
          <a:ext cx="889000" cy="29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135951</xdr:rowOff>
    </xdr:from>
    <xdr:to>
      <xdr:col>71</xdr:col>
      <xdr:colOff>177800</xdr:colOff>
      <xdr:row>35</xdr:row>
      <xdr:rowOff>99375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965251"/>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119350</xdr:rowOff>
    </xdr:from>
    <xdr:to>
      <xdr:col>85</xdr:col>
      <xdr:colOff>177800</xdr:colOff>
      <xdr:row>37</xdr:row>
      <xdr:rowOff>49500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97777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6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92740</xdr:rowOff>
    </xdr:from>
    <xdr:to>
      <xdr:col>81</xdr:col>
      <xdr:colOff>101600</xdr:colOff>
      <xdr:row>37</xdr:row>
      <xdr:rowOff>22890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5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41077</xdr:rowOff>
    </xdr:from>
    <xdr:to>
      <xdr:col>76</xdr:col>
      <xdr:colOff>165100</xdr:colOff>
      <xdr:row>36</xdr:row>
      <xdr:rowOff>142677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159204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8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85151</xdr:rowOff>
    </xdr:from>
    <xdr:to>
      <xdr:col>72</xdr:col>
      <xdr:colOff>38100</xdr:colOff>
      <xdr:row>35</xdr:row>
      <xdr:rowOff>15301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9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31828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6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48575</xdr:rowOff>
    </xdr:from>
    <xdr:to>
      <xdr:col>67</xdr:col>
      <xdr:colOff>101600</xdr:colOff>
      <xdr:row>35</xdr:row>
      <xdr:rowOff>150175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166702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2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78458</xdr:rowOff>
    </xdr:from>
    <xdr:to>
      <xdr:col>85</xdr:col>
      <xdr:colOff>127000</xdr:colOff>
      <xdr:row>57</xdr:row>
      <xdr:rowOff>45882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8822408"/>
          <a:ext cx="838200" cy="99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78458</xdr:rowOff>
    </xdr:from>
    <xdr:to>
      <xdr:col>81</xdr:col>
      <xdr:colOff>50800</xdr:colOff>
      <xdr:row>57</xdr:row>
      <xdr:rowOff>61039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8822408"/>
          <a:ext cx="889000" cy="101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61039</xdr:rowOff>
    </xdr:from>
    <xdr:to>
      <xdr:col>76</xdr:col>
      <xdr:colOff>114300</xdr:colOff>
      <xdr:row>58</xdr:row>
      <xdr:rowOff>140477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33689"/>
          <a:ext cx="889000" cy="25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130396</xdr:rowOff>
    </xdr:from>
    <xdr:to>
      <xdr:col>71</xdr:col>
      <xdr:colOff>177800</xdr:colOff>
      <xdr:row>58</xdr:row>
      <xdr:rowOff>140477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74496"/>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166532</xdr:rowOff>
    </xdr:from>
    <xdr:to>
      <xdr:col>85</xdr:col>
      <xdr:colOff>177800</xdr:colOff>
      <xdr:row>57</xdr:row>
      <xdr:rowOff>96682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144959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27658</xdr:rowOff>
    </xdr:from>
    <xdr:to>
      <xdr:col>81</xdr:col>
      <xdr:colOff>101600</xdr:colOff>
      <xdr:row>51</xdr:row>
      <xdr:rowOff>129258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87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145785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85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10239</xdr:rowOff>
    </xdr:from>
    <xdr:to>
      <xdr:col>76</xdr:col>
      <xdr:colOff>165100</xdr:colOff>
      <xdr:row>57</xdr:row>
      <xdr:rowOff>111839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128366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5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89677</xdr:rowOff>
    </xdr:from>
    <xdr:to>
      <xdr:col>72</xdr:col>
      <xdr:colOff>38100</xdr:colOff>
      <xdr:row>59</xdr:row>
      <xdr:rowOff>19827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10954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2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79596</xdr:rowOff>
    </xdr:from>
    <xdr:to>
      <xdr:col>67</xdr:col>
      <xdr:colOff>101600</xdr:colOff>
      <xdr:row>59</xdr:row>
      <xdr:rowOff>9746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100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11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66605</xdr:rowOff>
    </xdr:from>
    <xdr:to>
      <xdr:col>85</xdr:col>
      <xdr:colOff>127000</xdr:colOff>
      <xdr:row>77</xdr:row>
      <xdr:rowOff>138443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268255"/>
          <a:ext cx="8382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163988</xdr:rowOff>
    </xdr:from>
    <xdr:to>
      <xdr:col>81</xdr:col>
      <xdr:colOff>50800</xdr:colOff>
      <xdr:row>77</xdr:row>
      <xdr:rowOff>66605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022738"/>
          <a:ext cx="889000" cy="2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54032</xdr:rowOff>
    </xdr:from>
    <xdr:to>
      <xdr:col>76</xdr:col>
      <xdr:colOff>114300</xdr:colOff>
      <xdr:row>75</xdr:row>
      <xdr:rowOff>163988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2741332"/>
          <a:ext cx="889000" cy="28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27207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54032</xdr:rowOff>
    </xdr:from>
    <xdr:to>
      <xdr:col>71</xdr:col>
      <xdr:colOff>177800</xdr:colOff>
      <xdr:row>75</xdr:row>
      <xdr:rowOff>50032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2741332"/>
          <a:ext cx="8890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87643</xdr:rowOff>
    </xdr:from>
    <xdr:to>
      <xdr:col>85</xdr:col>
      <xdr:colOff>177800</xdr:colOff>
      <xdr:row>78</xdr:row>
      <xdr:rowOff>17793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47020</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15805</xdr:rowOff>
    </xdr:from>
    <xdr:to>
      <xdr:col>81</xdr:col>
      <xdr:colOff>101600</xdr:colOff>
      <xdr:row>77</xdr:row>
      <xdr:rowOff>117405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133932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99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113188</xdr:rowOff>
    </xdr:from>
    <xdr:to>
      <xdr:col>76</xdr:col>
      <xdr:colOff>165100</xdr:colOff>
      <xdr:row>76</xdr:row>
      <xdr:rowOff>43338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29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59865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7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3232</xdr:rowOff>
    </xdr:from>
    <xdr:to>
      <xdr:col>72</xdr:col>
      <xdr:colOff>38100</xdr:colOff>
      <xdr:row>74</xdr:row>
      <xdr:rowOff>104832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26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121359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24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170682</xdr:rowOff>
    </xdr:from>
    <xdr:to>
      <xdr:col>67</xdr:col>
      <xdr:colOff>101600</xdr:colOff>
      <xdr:row>75</xdr:row>
      <xdr:rowOff>100832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28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117359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63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133928</xdr:rowOff>
    </xdr:from>
    <xdr:to>
      <xdr:col>85</xdr:col>
      <xdr:colOff>127000</xdr:colOff>
      <xdr:row>93</xdr:row>
      <xdr:rowOff>148749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078778"/>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148749</xdr:rowOff>
    </xdr:from>
    <xdr:to>
      <xdr:col>81</xdr:col>
      <xdr:colOff>50800</xdr:colOff>
      <xdr:row>94</xdr:row>
      <xdr:rowOff>14275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093599"/>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14275</xdr:rowOff>
    </xdr:from>
    <xdr:to>
      <xdr:col>76</xdr:col>
      <xdr:colOff>114300</xdr:colOff>
      <xdr:row>94</xdr:row>
      <xdr:rowOff>33877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130575"/>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11303</xdr:rowOff>
    </xdr:from>
    <xdr:to>
      <xdr:col>71</xdr:col>
      <xdr:colOff>177800</xdr:colOff>
      <xdr:row>94</xdr:row>
      <xdr:rowOff>33877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127603"/>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83128</xdr:rowOff>
    </xdr:from>
    <xdr:to>
      <xdr:col>85</xdr:col>
      <xdr:colOff>177800</xdr:colOff>
      <xdr:row>94</xdr:row>
      <xdr:rowOff>13278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106005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8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97949</xdr:rowOff>
    </xdr:from>
    <xdr:to>
      <xdr:col>81</xdr:col>
      <xdr:colOff>101600</xdr:colOff>
      <xdr:row>94</xdr:row>
      <xdr:rowOff>28099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44626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1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134925</xdr:rowOff>
    </xdr:from>
    <xdr:to>
      <xdr:col>76</xdr:col>
      <xdr:colOff>165100</xdr:colOff>
      <xdr:row>94</xdr:row>
      <xdr:rowOff>65075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81602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8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154527</xdr:rowOff>
    </xdr:from>
    <xdr:to>
      <xdr:col>72</xdr:col>
      <xdr:colOff>38100</xdr:colOff>
      <xdr:row>94</xdr:row>
      <xdr:rowOff>84677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101204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8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131953</xdr:rowOff>
    </xdr:from>
    <xdr:to>
      <xdr:col>67</xdr:col>
      <xdr:colOff>101600</xdr:colOff>
      <xdr:row>94</xdr:row>
      <xdr:rowOff>62103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07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78630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主に、民生費、衛生費、公債費について、住民一人当たりの額が類似団体平均を大きく上回っている。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民生費については、旧産炭地域の特徴でもある生活保護率が依然として高いことや、障害者福祉施設が多いことなどにより生活保護費や障害者福祉サービス費等が大きな割合を占めていることが影響し、住民一人当たり２８万１千円と高くなっている。</a:t>
          </a:r>
        </a:p>
        <a:p>
          <a:r>
            <a:rPr kumimoji="1" lang="ja-JP" altLang="en-US" sz="1300">
              <a:latin typeface="ＭＳ Ｐゴシック" panose="020B0600070205080204" pitchFamily="50" charset="-128"/>
              <a:ea typeface="ＭＳ Ｐゴシック" panose="020B0600070205080204" pitchFamily="50" charset="-128"/>
            </a:rPr>
            <a:t>　障害児通所支援給付費や保育所等児童保育費、幼稚園等施設給付費については毎年増加傾向であり、子育て支援策の充実や高齢化の進展に伴う民生費全体の伸びについて、今後も継続することが予想される。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６万３千円となっており、類似団体の平均を大きく上回っている。これは、補償給付費や大牟田・荒尾清掃施設組合負担金などが大きな割合を占めていることが影響している。</a:t>
          </a:r>
        </a:p>
        <a:p>
          <a:r>
            <a:rPr kumimoji="1" lang="ja-JP" altLang="en-US" sz="1300">
              <a:latin typeface="ＭＳ Ｐゴシック" panose="020B0600070205080204" pitchFamily="50" charset="-128"/>
              <a:ea typeface="ＭＳ Ｐゴシック" panose="020B0600070205080204" pitchFamily="50" charset="-128"/>
            </a:rPr>
            <a:t>　令和５年度において、類似団体の平均を大きく上回った教育費については、総合体育館整備事業費や学校建設事業費（再編分）、学校長寿命化改修事業費などのハード整備事業費が増大したこと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実質収支については、平成３０年度に改訂した財政構造強化指針に基づく取組みにより黒字を確保している。</a:t>
          </a:r>
        </a:p>
        <a:p>
          <a:r>
            <a:rPr kumimoji="1" lang="ja-JP" altLang="en-US" sz="1200">
              <a:latin typeface="ＭＳ ゴシック" pitchFamily="49" charset="-128"/>
              <a:ea typeface="ＭＳ ゴシック" pitchFamily="49" charset="-128"/>
            </a:rPr>
            <a:t>　財政調整基金については令和６年度末時点で約２８億円と、類似団体や近隣都市と比べるとまだ少ない現状である。このようなことから、財政構造強化指針において、財政調整基金残高の目標を平成２８年度決算時の類似団体の平均である４０億円とし、引き続き残高の確保に努めていく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国民健康保険特別会計は、県から交付される普通交付金が基準額に対し超過して交付されたことや前年度からの繰越金</a:t>
          </a:r>
          <a:r>
            <a:rPr kumimoji="1" lang="ja-JP" altLang="en-US" sz="1400">
              <a:solidFill>
                <a:sysClr val="windowText" lastClr="000000"/>
              </a:solidFill>
              <a:latin typeface="ＭＳ ゴシック" pitchFamily="49" charset="-128"/>
              <a:ea typeface="ＭＳ ゴシック" pitchFamily="49" charset="-128"/>
            </a:rPr>
            <a:t>などにより、６億５９百万円の黒字となった。</a:t>
          </a:r>
        </a:p>
        <a:p>
          <a:r>
            <a:rPr kumimoji="1" lang="ja-JP" altLang="en-US" sz="1400">
              <a:solidFill>
                <a:sysClr val="windowText" lastClr="000000"/>
              </a:solidFill>
              <a:latin typeface="ＭＳ ゴシック" pitchFamily="49" charset="-128"/>
              <a:ea typeface="ＭＳ ゴシック" pitchFamily="49" charset="-128"/>
            </a:rPr>
            <a:t>　介護保険特別会計は、国、県の負担金等が基準額に対し超過して交付されたことや、介護給付費が予算で見込んでいた額を下回ったことなどから１億１６百万円の黒字となった。</a:t>
          </a:r>
        </a:p>
        <a:p>
          <a:r>
            <a:rPr kumimoji="1" lang="ja-JP" altLang="en-US" sz="1400">
              <a:solidFill>
                <a:sysClr val="windowText" lastClr="000000"/>
              </a:solidFill>
              <a:latin typeface="ＭＳ ゴシック" pitchFamily="49" charset="-128"/>
              <a:ea typeface="ＭＳ ゴシック" pitchFamily="49" charset="-128"/>
            </a:rPr>
            <a:t>　一般会計においては、財政健全化に向けた様々な取り組みにより人件費や物価高騰の影響はあったものの、市税や地方交付税等の歳入環境が改善したことで、庁舎等建設積立基金等へ積立てを行いながらも、実質収支は３億３０百万円の黒字となった。ただし、類似団体と比べると市税等の自主財源の割合が著しく小さく、依存財源に大きく頼らざるを得ない収入状況にある一方で、歳出においては、扶助費が多額に上り、人件費負担も大きく硬直化した財政状況に変わりはない。</a:t>
          </a:r>
        </a:p>
        <a:p>
          <a:r>
            <a:rPr kumimoji="1" lang="ja-JP" altLang="en-US" sz="1400">
              <a:solidFill>
                <a:sysClr val="windowText" lastClr="000000"/>
              </a:solidFill>
              <a:latin typeface="ＭＳ ゴシック" pitchFamily="49" charset="-128"/>
              <a:ea typeface="ＭＳ ゴシック" pitchFamily="49" charset="-128"/>
            </a:rPr>
            <a:t>　次年度以降においても、人件費の増加や物価高騰などにより、歳出が増大や学校再編、新ごみ処理施設等の大型建設事業に対する支出等に伴い、一層厳しい財政運営となることが予想される。</a:t>
          </a:r>
        </a:p>
        <a:p>
          <a:r>
            <a:rPr kumimoji="1" lang="ja-JP" altLang="en-US" sz="1400">
              <a:latin typeface="ＭＳ ゴシック" pitchFamily="49" charset="-128"/>
              <a:ea typeface="ＭＳ ゴシック" pitchFamily="49" charset="-128"/>
            </a:rPr>
            <a:t>　今後も全会計において、財政構造強化指針等に基づき収支均衡のための取組みを継続していく。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61287670</v>
      </c>
      <c r="BO4" s="358"/>
      <c r="BP4" s="358"/>
      <c r="BQ4" s="358"/>
      <c r="BR4" s="358"/>
      <c r="BS4" s="358"/>
      <c r="BT4" s="358"/>
      <c r="BU4" s="359"/>
      <c r="BV4" s="357">
        <v>65784832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1.1000000000000001</v>
      </c>
      <c r="CU4" s="364"/>
      <c r="CV4" s="364"/>
      <c r="CW4" s="364"/>
      <c r="CX4" s="364"/>
      <c r="CY4" s="364"/>
      <c r="CZ4" s="364"/>
      <c r="DA4" s="365"/>
      <c r="DB4" s="363">
        <v>0.8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60892436</v>
      </c>
      <c r="BO5" s="395"/>
      <c r="BP5" s="395"/>
      <c r="BQ5" s="395"/>
      <c r="BR5" s="395"/>
      <c r="BS5" s="395"/>
      <c r="BT5" s="395"/>
      <c r="BU5" s="396"/>
      <c r="BV5" s="394">
        <v>65354668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96.6</v>
      </c>
      <c r="CU5" s="392"/>
      <c r="CV5" s="392"/>
      <c r="CW5" s="392"/>
      <c r="CX5" s="392"/>
      <c r="CY5" s="392"/>
      <c r="CZ5" s="392"/>
      <c r="DA5" s="393"/>
      <c r="DB5" s="391">
        <v>96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395234</v>
      </c>
      <c r="BO6" s="395"/>
      <c r="BP6" s="395"/>
      <c r="BQ6" s="395"/>
      <c r="BR6" s="395"/>
      <c r="BS6" s="395"/>
      <c r="BT6" s="395"/>
      <c r="BU6" s="396"/>
      <c r="BV6" s="394">
        <v>430164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96.9</v>
      </c>
      <c r="CU6" s="432"/>
      <c r="CV6" s="432"/>
      <c r="CW6" s="432"/>
      <c r="CX6" s="432"/>
      <c r="CY6" s="432"/>
      <c r="CZ6" s="432"/>
      <c r="DA6" s="433"/>
      <c r="DB6" s="431">
        <v>96.3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65354</v>
      </c>
      <c r="BO7" s="395"/>
      <c r="BP7" s="395"/>
      <c r="BQ7" s="395"/>
      <c r="BR7" s="395"/>
      <c r="BS7" s="395"/>
      <c r="BT7" s="395"/>
      <c r="BU7" s="396"/>
      <c r="BV7" s="394">
        <v>214135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28765195</v>
      </c>
      <c r="CU7" s="395"/>
      <c r="CV7" s="395"/>
      <c r="CW7" s="395"/>
      <c r="CX7" s="395"/>
      <c r="CY7" s="395"/>
      <c r="CZ7" s="395"/>
      <c r="DA7" s="396"/>
      <c r="DB7" s="394">
        <v>28529825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329880</v>
      </c>
      <c r="BO8" s="395"/>
      <c r="BP8" s="395"/>
      <c r="BQ8" s="395"/>
      <c r="BR8" s="395"/>
      <c r="BS8" s="395"/>
      <c r="BT8" s="395"/>
      <c r="BU8" s="396"/>
      <c r="BV8" s="394">
        <v>216029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0.53</v>
      </c>
      <c r="CU8" s="435"/>
      <c r="CV8" s="435"/>
      <c r="CW8" s="435"/>
      <c r="CX8" s="435"/>
      <c r="CY8" s="435"/>
      <c r="CZ8" s="435"/>
      <c r="DA8" s="436"/>
      <c r="DB8" s="434">
        <v>0.52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111281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113851</v>
      </c>
      <c r="BO9" s="395"/>
      <c r="BP9" s="395"/>
      <c r="BQ9" s="395"/>
      <c r="BR9" s="395"/>
      <c r="BS9" s="395"/>
      <c r="BT9" s="395"/>
      <c r="BU9" s="396"/>
      <c r="BV9" s="394">
        <v>-443148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13.1</v>
      </c>
      <c r="CU9" s="392"/>
      <c r="CV9" s="392"/>
      <c r="CW9" s="392"/>
      <c r="CX9" s="392"/>
      <c r="CY9" s="392"/>
      <c r="CZ9" s="392"/>
      <c r="DA9" s="393"/>
      <c r="DB9" s="391">
        <v>13.2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117360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110362</v>
      </c>
      <c r="BO10" s="395"/>
      <c r="BP10" s="395"/>
      <c r="BQ10" s="395"/>
      <c r="BR10" s="395"/>
      <c r="BS10" s="395"/>
      <c r="BT10" s="395"/>
      <c r="BU10" s="396"/>
      <c r="BV10" s="394">
        <v>23</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104688</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103675</v>
      </c>
      <c r="S13" s="479"/>
      <c r="T13" s="479"/>
      <c r="U13" s="479"/>
      <c r="V13" s="480"/>
      <c r="W13" s="410" t="s">
        <v>130</v>
      </c>
      <c r="X13" s="411"/>
      <c r="Y13" s="411"/>
      <c r="Z13" s="411"/>
      <c r="AA13" s="411"/>
      <c r="AB13" s="401"/>
      <c r="AC13" s="445">
        <v>791</v>
      </c>
      <c r="AD13" s="446"/>
      <c r="AE13" s="446"/>
      <c r="AF13" s="446"/>
      <c r="AG13" s="488"/>
      <c r="AH13" s="445">
        <v>987</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224213</v>
      </c>
      <c r="BO13" s="395"/>
      <c r="BP13" s="395"/>
      <c r="BQ13" s="395"/>
      <c r="BR13" s="395"/>
      <c r="BS13" s="395"/>
      <c r="BT13" s="395"/>
      <c r="BU13" s="396"/>
      <c r="BV13" s="394">
        <v>-443125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6.4</v>
      </c>
      <c r="CU13" s="392"/>
      <c r="CV13" s="392"/>
      <c r="CW13" s="392"/>
      <c r="CX13" s="392"/>
      <c r="CY13" s="392"/>
      <c r="CZ13" s="392"/>
      <c r="DA13" s="393"/>
      <c r="DB13" s="391">
        <v>6.3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106597</v>
      </c>
      <c r="S14" s="479"/>
      <c r="T14" s="479"/>
      <c r="U14" s="479"/>
      <c r="V14" s="480"/>
      <c r="W14" s="384"/>
      <c r="X14" s="385"/>
      <c r="Y14" s="385"/>
      <c r="Z14" s="385"/>
      <c r="AA14" s="385"/>
      <c r="AB14" s="374"/>
      <c r="AC14" s="481">
        <v>1.8</v>
      </c>
      <c r="AD14" s="482"/>
      <c r="AE14" s="482"/>
      <c r="AF14" s="482"/>
      <c r="AG14" s="483"/>
      <c r="AH14" s="481">
        <v>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11.8</v>
      </c>
      <c r="CU14" s="493"/>
      <c r="CV14" s="493"/>
      <c r="CW14" s="493"/>
      <c r="CX14" s="493"/>
      <c r="CY14" s="493"/>
      <c r="CZ14" s="493"/>
      <c r="DA14" s="494"/>
      <c r="DB14" s="492">
        <v>12.5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105653</v>
      </c>
      <c r="S15" s="479"/>
      <c r="T15" s="479"/>
      <c r="U15" s="479"/>
      <c r="V15" s="480"/>
      <c r="W15" s="410" t="s">
        <v>137</v>
      </c>
      <c r="X15" s="411"/>
      <c r="Y15" s="411"/>
      <c r="Z15" s="411"/>
      <c r="AA15" s="411"/>
      <c r="AB15" s="401"/>
      <c r="AC15" s="445">
        <v>11188</v>
      </c>
      <c r="AD15" s="446"/>
      <c r="AE15" s="446"/>
      <c r="AF15" s="446"/>
      <c r="AG15" s="488"/>
      <c r="AH15" s="445">
        <v>11858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13271597</v>
      </c>
      <c r="BO15" s="358"/>
      <c r="BP15" s="358"/>
      <c r="BQ15" s="358"/>
      <c r="BR15" s="358"/>
      <c r="BS15" s="358"/>
      <c r="BT15" s="358"/>
      <c r="BU15" s="359"/>
      <c r="BV15" s="357">
        <v>13325119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25.6</v>
      </c>
      <c r="AD16" s="482"/>
      <c r="AE16" s="482"/>
      <c r="AF16" s="482"/>
      <c r="AG16" s="483"/>
      <c r="AH16" s="481">
        <v>25.8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25140515</v>
      </c>
      <c r="BO16" s="395"/>
      <c r="BP16" s="395"/>
      <c r="BQ16" s="395"/>
      <c r="BR16" s="395"/>
      <c r="BS16" s="395"/>
      <c r="BT16" s="395"/>
      <c r="BU16" s="396"/>
      <c r="BV16" s="394">
        <v>24753243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31661</v>
      </c>
      <c r="AD17" s="446"/>
      <c r="AE17" s="446"/>
      <c r="AF17" s="446"/>
      <c r="AG17" s="488"/>
      <c r="AH17" s="445">
        <v>33080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16796598</v>
      </c>
      <c r="BO17" s="395"/>
      <c r="BP17" s="395"/>
      <c r="BQ17" s="395"/>
      <c r="BR17" s="395"/>
      <c r="BS17" s="395"/>
      <c r="BT17" s="395"/>
      <c r="BU17" s="396"/>
      <c r="BV17" s="394">
        <v>16891693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81.45</v>
      </c>
      <c r="M18" s="518"/>
      <c r="N18" s="518"/>
      <c r="O18" s="518"/>
      <c r="P18" s="518"/>
      <c r="Q18" s="518"/>
      <c r="R18" s="519"/>
      <c r="S18" s="519"/>
      <c r="T18" s="519"/>
      <c r="U18" s="519"/>
      <c r="V18" s="520"/>
      <c r="W18" s="412"/>
      <c r="X18" s="413"/>
      <c r="Y18" s="413"/>
      <c r="Z18" s="413"/>
      <c r="AA18" s="413"/>
      <c r="AB18" s="404"/>
      <c r="AC18" s="521">
        <v>72.599999999999994</v>
      </c>
      <c r="AD18" s="522"/>
      <c r="AE18" s="522"/>
      <c r="AF18" s="522"/>
      <c r="AG18" s="523"/>
      <c r="AH18" s="521">
        <v>72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29628087</v>
      </c>
      <c r="BO18" s="395"/>
      <c r="BP18" s="395"/>
      <c r="BQ18" s="395"/>
      <c r="BR18" s="395"/>
      <c r="BS18" s="395"/>
      <c r="BT18" s="395"/>
      <c r="BU18" s="396"/>
      <c r="BV18" s="394">
        <v>28443206</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1366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36090141</v>
      </c>
      <c r="BO19" s="395"/>
      <c r="BP19" s="395"/>
      <c r="BQ19" s="395"/>
      <c r="BR19" s="395"/>
      <c r="BS19" s="395"/>
      <c r="BT19" s="395"/>
      <c r="BU19" s="396"/>
      <c r="BV19" s="394">
        <v>35465593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49231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45409991</v>
      </c>
      <c r="BO22" s="358"/>
      <c r="BP22" s="358"/>
      <c r="BQ22" s="358"/>
      <c r="BR22" s="358"/>
      <c r="BS22" s="358"/>
      <c r="BT22" s="358"/>
      <c r="BU22" s="359"/>
      <c r="BV22" s="357">
        <v>46499634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43193128</v>
      </c>
      <c r="BO23" s="395"/>
      <c r="BP23" s="395"/>
      <c r="BQ23" s="395"/>
      <c r="BR23" s="395"/>
      <c r="BS23" s="395"/>
      <c r="BT23" s="395"/>
      <c r="BU23" s="396"/>
      <c r="BV23" s="394">
        <v>43886458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9060</v>
      </c>
      <c r="R24" s="446"/>
      <c r="S24" s="446"/>
      <c r="T24" s="446"/>
      <c r="U24" s="446"/>
      <c r="V24" s="488"/>
      <c r="W24" s="540"/>
      <c r="X24" s="541"/>
      <c r="Y24" s="542"/>
      <c r="Z24" s="444" t="s">
        <v>162</v>
      </c>
      <c r="AA24" s="424"/>
      <c r="AB24" s="424"/>
      <c r="AC24" s="424"/>
      <c r="AD24" s="424"/>
      <c r="AE24" s="424"/>
      <c r="AF24" s="424"/>
      <c r="AG24" s="425"/>
      <c r="AH24" s="445">
        <v>776</v>
      </c>
      <c r="AI24" s="446"/>
      <c r="AJ24" s="446"/>
      <c r="AK24" s="446"/>
      <c r="AL24" s="488"/>
      <c r="AM24" s="445">
        <v>2557696</v>
      </c>
      <c r="AN24" s="446"/>
      <c r="AO24" s="446"/>
      <c r="AP24" s="446"/>
      <c r="AQ24" s="446"/>
      <c r="AR24" s="488"/>
      <c r="AS24" s="445">
        <v>3296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30544579</v>
      </c>
      <c r="BO24" s="395"/>
      <c r="BP24" s="395"/>
      <c r="BQ24" s="395"/>
      <c r="BR24" s="395"/>
      <c r="BS24" s="395"/>
      <c r="BT24" s="395"/>
      <c r="BU24" s="396"/>
      <c r="BV24" s="394">
        <v>30152768</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7250</v>
      </c>
      <c r="R25" s="446"/>
      <c r="S25" s="446"/>
      <c r="T25" s="446"/>
      <c r="U25" s="446"/>
      <c r="V25" s="488"/>
      <c r="W25" s="540"/>
      <c r="X25" s="541"/>
      <c r="Y25" s="542"/>
      <c r="Z25" s="444" t="s">
        <v>165</v>
      </c>
      <c r="AA25" s="424"/>
      <c r="AB25" s="424"/>
      <c r="AC25" s="424"/>
      <c r="AD25" s="424"/>
      <c r="AE25" s="424"/>
      <c r="AF25" s="424"/>
      <c r="AG25" s="425"/>
      <c r="AH25" s="445">
        <v>134</v>
      </c>
      <c r="AI25" s="446"/>
      <c r="AJ25" s="446"/>
      <c r="AK25" s="446"/>
      <c r="AL25" s="488"/>
      <c r="AM25" s="445">
        <v>404412</v>
      </c>
      <c r="AN25" s="446"/>
      <c r="AO25" s="446"/>
      <c r="AP25" s="446"/>
      <c r="AQ25" s="446"/>
      <c r="AR25" s="488"/>
      <c r="AS25" s="445">
        <v>3018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6928924</v>
      </c>
      <c r="BO25" s="358"/>
      <c r="BP25" s="358"/>
      <c r="BQ25" s="358"/>
      <c r="BR25" s="358"/>
      <c r="BS25" s="358"/>
      <c r="BT25" s="358"/>
      <c r="BU25" s="359"/>
      <c r="BV25" s="357">
        <v>8083603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6610</v>
      </c>
      <c r="R26" s="446"/>
      <c r="S26" s="446"/>
      <c r="T26" s="446"/>
      <c r="U26" s="446"/>
      <c r="V26" s="488"/>
      <c r="W26" s="540"/>
      <c r="X26" s="541"/>
      <c r="Y26" s="542"/>
      <c r="Z26" s="444" t="s">
        <v>168</v>
      </c>
      <c r="AA26" s="546"/>
      <c r="AB26" s="546"/>
      <c r="AC26" s="546"/>
      <c r="AD26" s="546"/>
      <c r="AE26" s="546"/>
      <c r="AF26" s="546"/>
      <c r="AG26" s="547"/>
      <c r="AH26" s="445">
        <v>58</v>
      </c>
      <c r="AI26" s="446"/>
      <c r="AJ26" s="446"/>
      <c r="AK26" s="446"/>
      <c r="AL26" s="488"/>
      <c r="AM26" s="445">
        <v>183048</v>
      </c>
      <c r="AN26" s="446"/>
      <c r="AO26" s="446"/>
      <c r="AP26" s="446"/>
      <c r="AQ26" s="446"/>
      <c r="AR26" s="488"/>
      <c r="AS26" s="445">
        <v>3156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5660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25824</v>
      </c>
      <c r="AN27" s="446"/>
      <c r="AO27" s="446"/>
      <c r="AP27" s="446"/>
      <c r="AQ27" s="446"/>
      <c r="AR27" s="488"/>
      <c r="AS27" s="445">
        <v>4304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214823</v>
      </c>
      <c r="BO27" s="514"/>
      <c r="BP27" s="514"/>
      <c r="BQ27" s="514"/>
      <c r="BR27" s="514"/>
      <c r="BS27" s="514"/>
      <c r="BT27" s="514"/>
      <c r="BU27" s="515"/>
      <c r="BV27" s="513">
        <v>214656</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4980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2787545</v>
      </c>
      <c r="BO28" s="358"/>
      <c r="BP28" s="358"/>
      <c r="BQ28" s="358"/>
      <c r="BR28" s="358"/>
      <c r="BS28" s="358"/>
      <c r="BT28" s="358"/>
      <c r="BU28" s="359"/>
      <c r="BV28" s="357">
        <v>2677182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21</v>
      </c>
      <c r="M29" s="446"/>
      <c r="N29" s="446"/>
      <c r="O29" s="446"/>
      <c r="P29" s="488"/>
      <c r="Q29" s="445">
        <v>4530</v>
      </c>
      <c r="R29" s="446"/>
      <c r="S29" s="446"/>
      <c r="T29" s="446"/>
      <c r="U29" s="446"/>
      <c r="V29" s="488"/>
      <c r="W29" s="543"/>
      <c r="X29" s="544"/>
      <c r="Y29" s="545"/>
      <c r="Z29" s="444" t="s">
        <v>177</v>
      </c>
      <c r="AA29" s="424"/>
      <c r="AB29" s="424"/>
      <c r="AC29" s="424"/>
      <c r="AD29" s="424"/>
      <c r="AE29" s="424"/>
      <c r="AF29" s="424"/>
      <c r="AG29" s="425"/>
      <c r="AH29" s="445">
        <v>782</v>
      </c>
      <c r="AI29" s="446"/>
      <c r="AJ29" s="446"/>
      <c r="AK29" s="446"/>
      <c r="AL29" s="488"/>
      <c r="AM29" s="445">
        <v>2583520</v>
      </c>
      <c r="AN29" s="446"/>
      <c r="AO29" s="446"/>
      <c r="AP29" s="446"/>
      <c r="AQ29" s="446"/>
      <c r="AR29" s="488"/>
      <c r="AS29" s="445">
        <v>3304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596798</v>
      </c>
      <c r="BO29" s="395"/>
      <c r="BP29" s="395"/>
      <c r="BQ29" s="395"/>
      <c r="BR29" s="395"/>
      <c r="BS29" s="395"/>
      <c r="BT29" s="395"/>
      <c r="BU29" s="396"/>
      <c r="BV29" s="394">
        <v>444749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6434627</v>
      </c>
      <c r="BO30" s="514"/>
      <c r="BP30" s="514"/>
      <c r="BQ30" s="514"/>
      <c r="BR30" s="514"/>
      <c r="BS30" s="514"/>
      <c r="BT30" s="514"/>
      <c r="BU30" s="515"/>
      <c r="BV30" s="513">
        <v>6606664</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福岡県自治振興組合（一般会計）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一般社団法人　有明環境整備公社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病院事業債管理特別会計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福岡県自治振興組合（公文書館事業特別会計）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公益財団法人　大牟田市文化振興財団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大牟田・荒尾清掃施設組合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公益財団法人　大牟田市地域活性化センター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福岡県後期高齢者医療広域連合（一般会計）</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大牟田市土地開発公社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〇</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福岡県後期高齢者医療広域連合（後期高齢者医療特別会計）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f t="shared" si="3"/>
        <v>18</v>
      </c>
      <c r="CP38" s="584"/>
      <c r="CQ38" s="585" t="str">
        <f>IF('各会計、関係団体の財政状況及び健全化判断比率'!BS11="","",'各会計、関係団体の財政状況及び健全化判断比率'!BS11)</f>
        <v>地方独立行政法人　大牟田市立病院</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〇</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福岡県南広域水道企業団</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w4tC8cgxf3olQT+qRHBUEkK57JW0mf8UY+0UJO6P2xZCFkEhMWgov+5+YT3A+WAna7JqOjI1gBHPy9FqJZzeQ==" saltValue="AIL6i4TESNOMtdyoZI/2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I44" sqref="I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7" t="s">
        <v>533</v>
      </c>
      <c r="D34" s="1137"/>
      <c r="E34" s="1138"/>
      <c r="F34" s="32">
        <v>10.220000000000001</v>
      </c>
      <c r="G34" s="33">
        <v>10.29</v>
      </c>
      <c r="H34" s="33">
        <v>11.71</v>
      </c>
      <c r="I34" s="33">
        <v>12.01</v>
      </c>
      <c r="J34" s="34">
        <v>12.43</v>
      </c>
      <c r="K34" s="22"/>
      <c r="L34" s="22"/>
      <c r="M34" s="22"/>
      <c r="N34" s="22"/>
      <c r="O34" s="22"/>
      <c r="P34" s="22"/>
    </row>
    <row r="35" spans="1:16" ht="39" customHeight="1" x14ac:dyDescent="0.15">
      <c r="A35" s="22"/>
      <c r="B35" s="35"/>
      <c r="C35" s="1133" t="s">
        <v>534</v>
      </c>
      <c r="D35" s="1133"/>
      <c r="E35" s="1134"/>
      <c r="F35" s="36">
        <v>3.75</v>
      </c>
      <c r="G35" s="37">
        <v>4.2699999999999996</v>
      </c>
      <c r="H35" s="37">
        <v>4.92</v>
      </c>
      <c r="I35" s="37">
        <v>4.99</v>
      </c>
      <c r="J35" s="38">
        <v>4.74</v>
      </c>
      <c r="K35" s="22"/>
      <c r="L35" s="22"/>
      <c r="M35" s="22"/>
      <c r="N35" s="22"/>
      <c r="O35" s="22"/>
      <c r="P35" s="22"/>
    </row>
    <row r="36" spans="1:16" ht="39" customHeight="1" x14ac:dyDescent="0.15">
      <c r="A36" s="22"/>
      <c r="B36" s="35"/>
      <c r="C36" s="1133" t="s">
        <v>535</v>
      </c>
      <c r="D36" s="1133"/>
      <c r="E36" s="1134"/>
      <c r="F36" s="36">
        <v>1.97</v>
      </c>
      <c r="G36" s="37">
        <v>2.46</v>
      </c>
      <c r="H36" s="37">
        <v>2.4700000000000002</v>
      </c>
      <c r="I36" s="37">
        <v>2.4700000000000002</v>
      </c>
      <c r="J36" s="38">
        <v>2.29</v>
      </c>
      <c r="K36" s="22"/>
      <c r="L36" s="22"/>
      <c r="M36" s="22"/>
      <c r="N36" s="22"/>
      <c r="O36" s="22"/>
      <c r="P36" s="22"/>
    </row>
    <row r="37" spans="1:16" ht="39" customHeight="1" x14ac:dyDescent="0.15">
      <c r="A37" s="22"/>
      <c r="B37" s="35"/>
      <c r="C37" s="1133" t="s">
        <v>536</v>
      </c>
      <c r="D37" s="1133"/>
      <c r="E37" s="1134"/>
      <c r="F37" s="36">
        <v>0.2</v>
      </c>
      <c r="G37" s="37">
        <v>1.91</v>
      </c>
      <c r="H37" s="37">
        <v>2.34</v>
      </c>
      <c r="I37" s="37">
        <v>0.75</v>
      </c>
      <c r="J37" s="38">
        <v>1.1399999999999999</v>
      </c>
      <c r="K37" s="22"/>
      <c r="L37" s="22"/>
      <c r="M37" s="22"/>
      <c r="N37" s="22"/>
      <c r="O37" s="22"/>
      <c r="P37" s="22"/>
    </row>
    <row r="38" spans="1:16" ht="39" customHeight="1" x14ac:dyDescent="0.15">
      <c r="A38" s="22"/>
      <c r="B38" s="35"/>
      <c r="C38" s="1133" t="s">
        <v>537</v>
      </c>
      <c r="D38" s="1133"/>
      <c r="E38" s="1134"/>
      <c r="F38" s="36">
        <v>1.65</v>
      </c>
      <c r="G38" s="37">
        <v>1.6</v>
      </c>
      <c r="H38" s="37">
        <v>1.66</v>
      </c>
      <c r="I38" s="37">
        <v>1.1299999999999999</v>
      </c>
      <c r="J38" s="38">
        <v>0.4</v>
      </c>
      <c r="K38" s="22"/>
      <c r="L38" s="22"/>
      <c r="M38" s="22"/>
      <c r="N38" s="22"/>
      <c r="O38" s="22"/>
      <c r="P38" s="22"/>
    </row>
    <row r="39" spans="1:16" ht="39" customHeight="1" x14ac:dyDescent="0.15">
      <c r="A39" s="22"/>
      <c r="B39" s="35"/>
      <c r="C39" s="1133" t="s">
        <v>538</v>
      </c>
      <c r="D39" s="1133"/>
      <c r="E39" s="1134"/>
      <c r="F39" s="36">
        <v>0.13</v>
      </c>
      <c r="G39" s="37">
        <v>0.13</v>
      </c>
      <c r="H39" s="37">
        <v>0.15</v>
      </c>
      <c r="I39" s="37">
        <v>0.17</v>
      </c>
      <c r="J39" s="38">
        <v>0.19</v>
      </c>
      <c r="K39" s="22"/>
      <c r="L39" s="22"/>
      <c r="M39" s="22"/>
      <c r="N39" s="22"/>
      <c r="O39" s="22"/>
      <c r="P39" s="22"/>
    </row>
    <row r="40" spans="1:16" ht="39" customHeight="1" x14ac:dyDescent="0.15">
      <c r="A40" s="22"/>
      <c r="B40" s="35"/>
      <c r="C40" s="1133" t="s">
        <v>539</v>
      </c>
      <c r="D40" s="1133"/>
      <c r="E40" s="1134"/>
      <c r="F40" s="36">
        <v>0</v>
      </c>
      <c r="G40" s="37">
        <v>0</v>
      </c>
      <c r="H40" s="37">
        <v>0</v>
      </c>
      <c r="I40" s="37">
        <v>0</v>
      </c>
      <c r="J40" s="38">
        <v>0</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540</v>
      </c>
      <c r="D42" s="1133"/>
      <c r="E42" s="1134"/>
      <c r="F42" s="36" t="s">
        <v>501</v>
      </c>
      <c r="G42" s="37" t="s">
        <v>501</v>
      </c>
      <c r="H42" s="37" t="s">
        <v>501</v>
      </c>
      <c r="I42" s="37" t="s">
        <v>501</v>
      </c>
      <c r="J42" s="38" t="s">
        <v>501</v>
      </c>
      <c r="K42" s="22"/>
      <c r="L42" s="22"/>
      <c r="M42" s="22"/>
      <c r="N42" s="22"/>
      <c r="O42" s="22"/>
      <c r="P42" s="22"/>
    </row>
    <row r="43" spans="1:16" ht="39" customHeight="1" thickBot="1" x14ac:dyDescent="0.2">
      <c r="A43" s="22"/>
      <c r="B43" s="40"/>
      <c r="C43" s="1135" t="s">
        <v>541</v>
      </c>
      <c r="D43" s="1135"/>
      <c r="E43" s="1136"/>
      <c r="F43" s="41" t="s">
        <v>501</v>
      </c>
      <c r="G43" s="42" t="s">
        <v>501</v>
      </c>
      <c r="H43" s="42" t="s">
        <v>501</v>
      </c>
      <c r="I43" s="42" t="s">
        <v>501</v>
      </c>
      <c r="J43" s="43" t="s">
        <v>501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p8CPYFuWNO3MCbbbHA39eoTSFfZgPdffsYRNfdEx1w6zYMTz05T3Zza1rbh93s+D2yxcb91h1te7pBn3UhFSA==" saltValue="4MG+asRF//LndZjV0CHx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4" zoomScaleSheetLayoutView="55" workbookViewId="0">
      <selection activeCell="O43" sqref="O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5908</v>
      </c>
      <c r="L45" s="58">
        <v>5685</v>
      </c>
      <c r="M45" s="58">
        <v>5726</v>
      </c>
      <c r="N45" s="58">
        <v>5814</v>
      </c>
      <c r="O45" s="59">
        <v>5375</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501</v>
      </c>
      <c r="L46" s="62" t="s">
        <v>501</v>
      </c>
      <c r="M46" s="62" t="s">
        <v>501</v>
      </c>
      <c r="N46" s="62" t="s">
        <v>501</v>
      </c>
      <c r="O46" s="63" t="s">
        <v>501</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501</v>
      </c>
      <c r="L47" s="62" t="s">
        <v>501</v>
      </c>
      <c r="M47" s="62" t="s">
        <v>501</v>
      </c>
      <c r="N47" s="62" t="s">
        <v>501</v>
      </c>
      <c r="O47" s="63" t="s">
        <v>501</v>
      </c>
      <c r="P47" s="46"/>
      <c r="Q47" s="46"/>
      <c r="R47" s="46"/>
      <c r="S47" s="46"/>
      <c r="T47" s="46"/>
      <c r="U47" s="46"/>
    </row>
    <row r="48" spans="1:21" ht="30.75" customHeight="1" x14ac:dyDescent="0.15">
      <c r="A48" s="46"/>
      <c r="B48" s="1141"/>
      <c r="C48" s="1142"/>
      <c r="D48" s="60"/>
      <c r="E48" s="1147" t="s">
        <v>13</v>
      </c>
      <c r="F48" s="1147"/>
      <c r="G48" s="1147"/>
      <c r="H48" s="1147"/>
      <c r="I48" s="1147"/>
      <c r="J48" s="1148"/>
      <c r="K48" s="61">
        <v>987</v>
      </c>
      <c r="L48" s="62">
        <v>950</v>
      </c>
      <c r="M48" s="62">
        <v>1018</v>
      </c>
      <c r="N48" s="62">
        <v>986</v>
      </c>
      <c r="O48" s="63">
        <v>1004</v>
      </c>
      <c r="P48" s="46"/>
      <c r="Q48" s="46"/>
      <c r="R48" s="46"/>
      <c r="S48" s="46"/>
      <c r="T48" s="46"/>
      <c r="U48" s="46"/>
    </row>
    <row r="49" spans="1:21" ht="30.75" customHeight="1" x14ac:dyDescent="0.15">
      <c r="A49" s="46"/>
      <c r="B49" s="1141"/>
      <c r="C49" s="1142"/>
      <c r="D49" s="60"/>
      <c r="E49" s="1147" t="s">
        <v>14</v>
      </c>
      <c r="F49" s="1147"/>
      <c r="G49" s="1147"/>
      <c r="H49" s="1147"/>
      <c r="I49" s="1147"/>
      <c r="J49" s="1148"/>
      <c r="K49" s="61" t="s">
        <v>501</v>
      </c>
      <c r="L49" s="62" t="s">
        <v>501</v>
      </c>
      <c r="M49" s="62" t="s">
        <v>501</v>
      </c>
      <c r="N49" s="62">
        <v>0</v>
      </c>
      <c r="O49" s="63">
        <v>6</v>
      </c>
      <c r="P49" s="46"/>
      <c r="Q49" s="46"/>
      <c r="R49" s="46"/>
      <c r="S49" s="46"/>
      <c r="T49" s="46"/>
      <c r="U49" s="46"/>
    </row>
    <row r="50" spans="1:21" ht="30.75" customHeight="1" x14ac:dyDescent="0.15">
      <c r="A50" s="46"/>
      <c r="B50" s="1141"/>
      <c r="C50" s="1142"/>
      <c r="D50" s="60"/>
      <c r="E50" s="1147" t="s">
        <v>15</v>
      </c>
      <c r="F50" s="1147"/>
      <c r="G50" s="1147"/>
      <c r="H50" s="1147"/>
      <c r="I50" s="1147"/>
      <c r="J50" s="1148"/>
      <c r="K50" s="61">
        <v>0</v>
      </c>
      <c r="L50" s="62">
        <v>0</v>
      </c>
      <c r="M50" s="62">
        <v>0</v>
      </c>
      <c r="N50" s="62">
        <v>0</v>
      </c>
      <c r="O50" s="63">
        <v>0</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501</v>
      </c>
      <c r="L51" s="62" t="s">
        <v>501</v>
      </c>
      <c r="M51" s="62" t="s">
        <v>501</v>
      </c>
      <c r="N51" s="62" t="s">
        <v>501</v>
      </c>
      <c r="O51" s="63" t="s">
        <v>501</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5218</v>
      </c>
      <c r="L52" s="62">
        <v>5142</v>
      </c>
      <c r="M52" s="62">
        <v>5162</v>
      </c>
      <c r="N52" s="62">
        <v>5254</v>
      </c>
      <c r="O52" s="63">
        <v>4868</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1677</v>
      </c>
      <c r="L53" s="67">
        <v>1493</v>
      </c>
      <c r="M53" s="67">
        <v>1582</v>
      </c>
      <c r="N53" s="67">
        <v>1546</v>
      </c>
      <c r="O53" s="68">
        <v>1517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RtPYoE1ugQOn80xouv8hm9WlKtVjSCyRoKc3f7VxVwPHD2pqXghoJ4UTJuO71FqkN939KYcBH6hGMGpm1b9kQ==" saltValue="mH8oPbxzaG7s2+PtXPgO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1" zoomScaleSheetLayoutView="100" workbookViewId="0">
      <selection activeCell="L39" sqref="L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70" t="s">
        <v>30</v>
      </c>
      <c r="C41" s="1171"/>
      <c r="D41" s="103"/>
      <c r="E41" s="1176" t="s">
        <v>31</v>
      </c>
      <c r="F41" s="1176"/>
      <c r="G41" s="1176"/>
      <c r="H41" s="1177"/>
      <c r="I41" s="330">
        <v>47394</v>
      </c>
      <c r="J41" s="331">
        <v>47611</v>
      </c>
      <c r="K41" s="331">
        <v>45611</v>
      </c>
      <c r="L41" s="331">
        <v>46708</v>
      </c>
      <c r="M41" s="332">
        <v>45410</v>
      </c>
    </row>
    <row r="42" spans="2:13" ht="27.75" customHeight="1" x14ac:dyDescent="0.15">
      <c r="B42" s="1172"/>
      <c r="C42" s="1173"/>
      <c r="D42" s="104"/>
      <c r="E42" s="1178" t="s">
        <v>32</v>
      </c>
      <c r="F42" s="1178"/>
      <c r="G42" s="1178"/>
      <c r="H42" s="1179"/>
      <c r="I42" s="333">
        <v>23</v>
      </c>
      <c r="J42" s="334">
        <v>23</v>
      </c>
      <c r="K42" s="334">
        <v>19</v>
      </c>
      <c r="L42" s="334">
        <v>19</v>
      </c>
      <c r="M42" s="335">
        <v>19</v>
      </c>
    </row>
    <row r="43" spans="2:13" ht="27.75" customHeight="1" x14ac:dyDescent="0.15">
      <c r="B43" s="1172"/>
      <c r="C43" s="1173"/>
      <c r="D43" s="104"/>
      <c r="E43" s="1178" t="s">
        <v>33</v>
      </c>
      <c r="F43" s="1178"/>
      <c r="G43" s="1178"/>
      <c r="H43" s="1179"/>
      <c r="I43" s="333">
        <v>13049</v>
      </c>
      <c r="J43" s="334">
        <v>13050</v>
      </c>
      <c r="K43" s="334">
        <v>12903</v>
      </c>
      <c r="L43" s="334">
        <v>12464</v>
      </c>
      <c r="M43" s="335">
        <v>12657</v>
      </c>
    </row>
    <row r="44" spans="2:13" ht="27.75" customHeight="1" x14ac:dyDescent="0.15">
      <c r="B44" s="1172"/>
      <c r="C44" s="1173"/>
      <c r="D44" s="104"/>
      <c r="E44" s="1178" t="s">
        <v>34</v>
      </c>
      <c r="F44" s="1178"/>
      <c r="G44" s="1178"/>
      <c r="H44" s="1179"/>
      <c r="I44" s="333" t="s">
        <v>501</v>
      </c>
      <c r="J44" s="334" t="s">
        <v>501</v>
      </c>
      <c r="K44" s="334" t="s">
        <v>501</v>
      </c>
      <c r="L44" s="334">
        <v>207</v>
      </c>
      <c r="M44" s="335">
        <v>205</v>
      </c>
    </row>
    <row r="45" spans="2:13" ht="27.75" customHeight="1" x14ac:dyDescent="0.15">
      <c r="B45" s="1172"/>
      <c r="C45" s="1173"/>
      <c r="D45" s="104"/>
      <c r="E45" s="1178" t="s">
        <v>35</v>
      </c>
      <c r="F45" s="1178"/>
      <c r="G45" s="1178"/>
      <c r="H45" s="1179"/>
      <c r="I45" s="333">
        <v>7779</v>
      </c>
      <c r="J45" s="334">
        <v>7616</v>
      </c>
      <c r="K45" s="334">
        <v>7294</v>
      </c>
      <c r="L45" s="334">
        <v>7234</v>
      </c>
      <c r="M45" s="335">
        <v>6878</v>
      </c>
    </row>
    <row r="46" spans="2:13" ht="27.75" customHeight="1" x14ac:dyDescent="0.15">
      <c r="B46" s="1172"/>
      <c r="C46" s="1173"/>
      <c r="D46" s="105"/>
      <c r="E46" s="1178" t="s">
        <v>36</v>
      </c>
      <c r="F46" s="1178"/>
      <c r="G46" s="1178"/>
      <c r="H46" s="1179"/>
      <c r="I46" s="333" t="s">
        <v>501</v>
      </c>
      <c r="J46" s="334" t="s">
        <v>501</v>
      </c>
      <c r="K46" s="334">
        <v>3</v>
      </c>
      <c r="L46" s="334" t="s">
        <v>501</v>
      </c>
      <c r="M46" s="335" t="s">
        <v>501</v>
      </c>
    </row>
    <row r="47" spans="2:13" ht="27.75" customHeight="1" x14ac:dyDescent="0.15">
      <c r="B47" s="1172"/>
      <c r="C47" s="1173"/>
      <c r="D47" s="106"/>
      <c r="E47" s="1180" t="s">
        <v>37</v>
      </c>
      <c r="F47" s="1181"/>
      <c r="G47" s="1181"/>
      <c r="H47" s="1182"/>
      <c r="I47" s="333" t="s">
        <v>501</v>
      </c>
      <c r="J47" s="334" t="s">
        <v>501</v>
      </c>
      <c r="K47" s="334" t="s">
        <v>501</v>
      </c>
      <c r="L47" s="334" t="s">
        <v>501</v>
      </c>
      <c r="M47" s="335" t="s">
        <v>501</v>
      </c>
    </row>
    <row r="48" spans="2:13" ht="27.75" customHeight="1" x14ac:dyDescent="0.15">
      <c r="B48" s="1172"/>
      <c r="C48" s="1173"/>
      <c r="D48" s="104"/>
      <c r="E48" s="1178" t="s">
        <v>38</v>
      </c>
      <c r="F48" s="1178"/>
      <c r="G48" s="1178"/>
      <c r="H48" s="1179"/>
      <c r="I48" s="333" t="s">
        <v>501</v>
      </c>
      <c r="J48" s="334" t="s">
        <v>501</v>
      </c>
      <c r="K48" s="334" t="s">
        <v>501</v>
      </c>
      <c r="L48" s="334" t="s">
        <v>501</v>
      </c>
      <c r="M48" s="335" t="s">
        <v>501</v>
      </c>
    </row>
    <row r="49" spans="2:13" ht="27.75" customHeight="1" x14ac:dyDescent="0.15">
      <c r="B49" s="1174"/>
      <c r="C49" s="1175"/>
      <c r="D49" s="104"/>
      <c r="E49" s="1178" t="s">
        <v>39</v>
      </c>
      <c r="F49" s="1178"/>
      <c r="G49" s="1178"/>
      <c r="H49" s="1179"/>
      <c r="I49" s="333" t="s">
        <v>501</v>
      </c>
      <c r="J49" s="334" t="s">
        <v>501</v>
      </c>
      <c r="K49" s="334" t="s">
        <v>501</v>
      </c>
      <c r="L49" s="334" t="s">
        <v>501</v>
      </c>
      <c r="M49" s="335" t="s">
        <v>501</v>
      </c>
    </row>
    <row r="50" spans="2:13" ht="27.75" customHeight="1" x14ac:dyDescent="0.15">
      <c r="B50" s="1183" t="s">
        <v>40</v>
      </c>
      <c r="C50" s="1184"/>
      <c r="D50" s="107"/>
      <c r="E50" s="1178" t="s">
        <v>41</v>
      </c>
      <c r="F50" s="1178"/>
      <c r="G50" s="1178"/>
      <c r="H50" s="1179"/>
      <c r="I50" s="333">
        <v>8592</v>
      </c>
      <c r="J50" s="334">
        <v>10904</v>
      </c>
      <c r="K50" s="334">
        <v>11396</v>
      </c>
      <c r="L50" s="334">
        <v>11444</v>
      </c>
      <c r="M50" s="335">
        <v>11684</v>
      </c>
    </row>
    <row r="51" spans="2:13" ht="27.75" customHeight="1" x14ac:dyDescent="0.15">
      <c r="B51" s="1172"/>
      <c r="C51" s="1173"/>
      <c r="D51" s="104"/>
      <c r="E51" s="1178" t="s">
        <v>42</v>
      </c>
      <c r="F51" s="1178"/>
      <c r="G51" s="1178"/>
      <c r="H51" s="1179"/>
      <c r="I51" s="333">
        <v>7693</v>
      </c>
      <c r="J51" s="334">
        <v>7209</v>
      </c>
      <c r="K51" s="334">
        <v>6389</v>
      </c>
      <c r="L51" s="334">
        <v>5706</v>
      </c>
      <c r="M51" s="335">
        <v>4890</v>
      </c>
    </row>
    <row r="52" spans="2:13" ht="27.75" customHeight="1" x14ac:dyDescent="0.15">
      <c r="B52" s="1174"/>
      <c r="C52" s="1175"/>
      <c r="D52" s="104"/>
      <c r="E52" s="1178" t="s">
        <v>43</v>
      </c>
      <c r="F52" s="1178"/>
      <c r="G52" s="1178"/>
      <c r="H52" s="1179"/>
      <c r="I52" s="333">
        <v>45109</v>
      </c>
      <c r="J52" s="334">
        <v>45550</v>
      </c>
      <c r="K52" s="334">
        <v>45155</v>
      </c>
      <c r="L52" s="334">
        <v>46451</v>
      </c>
      <c r="M52" s="335">
        <v>45693</v>
      </c>
    </row>
    <row r="53" spans="2:13" ht="27.75" customHeight="1" thickBot="1" x14ac:dyDescent="0.2">
      <c r="B53" s="1185" t="s">
        <v>19</v>
      </c>
      <c r="C53" s="1186"/>
      <c r="D53" s="108"/>
      <c r="E53" s="1187" t="s">
        <v>44</v>
      </c>
      <c r="F53" s="1187"/>
      <c r="G53" s="1187"/>
      <c r="H53" s="1188"/>
      <c r="I53" s="336">
        <v>6850</v>
      </c>
      <c r="J53" s="337">
        <v>4637</v>
      </c>
      <c r="K53" s="337">
        <v>2891</v>
      </c>
      <c r="L53" s="337">
        <v>3031</v>
      </c>
      <c r="M53" s="338">
        <v>2902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XMtb6rPmlo+P1QJI7UdOVyoaYcb1zzUv4pwd6fi8w6Bvd5sFWQ75//D+vkS1EOXJZrzwzeET8mqVQkJPcjt0g==" saltValue="SfJoG5jB50Fu/A1CHZiC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7" t="s">
        <v>46</v>
      </c>
      <c r="D55" s="1197"/>
      <c r="E55" s="1198"/>
      <c r="F55" s="339">
        <v>2677</v>
      </c>
      <c r="G55" s="339">
        <v>2677</v>
      </c>
      <c r="H55" s="340">
        <v>2788</v>
      </c>
    </row>
    <row r="56" spans="2:8" ht="52.5" customHeight="1" x14ac:dyDescent="0.15">
      <c r="B56" s="120"/>
      <c r="C56" s="1199" t="s">
        <v>47</v>
      </c>
      <c r="D56" s="1199"/>
      <c r="E56" s="1200"/>
      <c r="F56" s="341">
        <v>444</v>
      </c>
      <c r="G56" s="341">
        <v>445</v>
      </c>
      <c r="H56" s="342">
        <v>597</v>
      </c>
    </row>
    <row r="57" spans="2:8" ht="53.25" customHeight="1" x14ac:dyDescent="0.15">
      <c r="B57" s="120"/>
      <c r="C57" s="1201" t="s">
        <v>48</v>
      </c>
      <c r="D57" s="1201"/>
      <c r="E57" s="1202"/>
      <c r="F57" s="343">
        <v>6711</v>
      </c>
      <c r="G57" s="343">
        <v>6607</v>
      </c>
      <c r="H57" s="344">
        <v>6435</v>
      </c>
    </row>
    <row r="58" spans="2:8" ht="45.75" customHeight="1" x14ac:dyDescent="0.15">
      <c r="B58" s="121"/>
      <c r="C58" s="1189" t="s">
        <v>553</v>
      </c>
      <c r="D58" s="1190"/>
      <c r="E58" s="1191"/>
      <c r="F58" s="345">
        <v>2892</v>
      </c>
      <c r="G58" s="345">
        <v>2896</v>
      </c>
      <c r="H58" s="346">
        <v>3001</v>
      </c>
    </row>
    <row r="59" spans="2:8" ht="45.75" customHeight="1" x14ac:dyDescent="0.15">
      <c r="B59" s="121"/>
      <c r="C59" s="1189" t="s">
        <v>554</v>
      </c>
      <c r="D59" s="1190"/>
      <c r="E59" s="1191"/>
      <c r="F59" s="345">
        <v>1221</v>
      </c>
      <c r="G59" s="345">
        <v>1211</v>
      </c>
      <c r="H59" s="346">
        <v>1199</v>
      </c>
    </row>
    <row r="60" spans="2:8" ht="45.75" customHeight="1" x14ac:dyDescent="0.15">
      <c r="B60" s="121"/>
      <c r="C60" s="1189" t="s">
        <v>555</v>
      </c>
      <c r="D60" s="1190"/>
      <c r="E60" s="1191"/>
      <c r="F60" s="345">
        <v>1000</v>
      </c>
      <c r="G60" s="345">
        <v>1000</v>
      </c>
      <c r="H60" s="346">
        <v>1001</v>
      </c>
    </row>
    <row r="61" spans="2:8" ht="45.75" customHeight="1" x14ac:dyDescent="0.15">
      <c r="B61" s="121"/>
      <c r="C61" s="1189" t="s">
        <v>556</v>
      </c>
      <c r="D61" s="1190"/>
      <c r="E61" s="1191"/>
      <c r="F61" s="345">
        <v>491</v>
      </c>
      <c r="G61" s="345">
        <v>424</v>
      </c>
      <c r="H61" s="346">
        <v>422</v>
      </c>
    </row>
    <row r="62" spans="2:8" ht="45.75" customHeight="1" thickBot="1" x14ac:dyDescent="0.2">
      <c r="B62" s="122"/>
      <c r="C62" s="1192" t="s">
        <v>557</v>
      </c>
      <c r="D62" s="1193"/>
      <c r="E62" s="1194"/>
      <c r="F62" s="347">
        <v>262</v>
      </c>
      <c r="G62" s="347">
        <v>251</v>
      </c>
      <c r="H62" s="348">
        <v>228</v>
      </c>
    </row>
    <row r="63" spans="2:8" ht="52.5" customHeight="1" thickBot="1" x14ac:dyDescent="0.2">
      <c r="B63" s="123"/>
      <c r="C63" s="1195" t="s">
        <v>49</v>
      </c>
      <c r="D63" s="1195"/>
      <c r="E63" s="1196"/>
      <c r="F63" s="349">
        <v>9832</v>
      </c>
      <c r="G63" s="349">
        <v>9729</v>
      </c>
      <c r="H63" s="350">
        <v>9819</v>
      </c>
    </row>
    <row r="64" spans="2:8" x14ac:dyDescent="0.15"/>
  </sheetData>
  <sheetProtection algorithmName="SHA-512" hashValue="xYRNUz38TxhIeFbaIZP8uoABrgc5qn3oNPpmcfQnEuuPnIuFDMQgFyOw70Td3yBDMhkvySZSt+t3AdAQDJHQzw==" saltValue="1jwDX6RCdSvCyz+yVheE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31198</v>
      </c>
      <c r="E3" s="142"/>
      <c r="F3" s="143">
        <v>44161</v>
      </c>
      <c r="G3" s="144"/>
      <c r="H3" s="145"/>
    </row>
    <row r="4" spans="1:8" x14ac:dyDescent="0.15">
      <c r="A4" s="146"/>
      <c r="B4" s="147"/>
      <c r="C4" s="148"/>
      <c r="D4" s="149">
        <v>12472</v>
      </c>
      <c r="E4" s="150"/>
      <c r="F4" s="151">
        <v>23644</v>
      </c>
      <c r="G4" s="152"/>
      <c r="H4" s="153"/>
    </row>
    <row r="5" spans="1:8" x14ac:dyDescent="0.15">
      <c r="A5" s="134" t="s">
        <v>519</v>
      </c>
      <c r="B5" s="139"/>
      <c r="C5" s="140"/>
      <c r="D5" s="141">
        <v>46134</v>
      </c>
      <c r="E5" s="142"/>
      <c r="F5" s="143">
        <v>43955</v>
      </c>
      <c r="G5" s="144"/>
      <c r="H5" s="145"/>
    </row>
    <row r="6" spans="1:8" x14ac:dyDescent="0.15">
      <c r="A6" s="146"/>
      <c r="B6" s="147"/>
      <c r="C6" s="148"/>
      <c r="D6" s="149">
        <v>30565</v>
      </c>
      <c r="E6" s="150"/>
      <c r="F6" s="151">
        <v>21318</v>
      </c>
      <c r="G6" s="152"/>
      <c r="H6" s="153"/>
    </row>
    <row r="7" spans="1:8" x14ac:dyDescent="0.15">
      <c r="A7" s="134" t="s">
        <v>520</v>
      </c>
      <c r="B7" s="139"/>
      <c r="C7" s="140"/>
      <c r="D7" s="141">
        <v>56752</v>
      </c>
      <c r="E7" s="142"/>
      <c r="F7" s="143">
        <v>41921</v>
      </c>
      <c r="G7" s="144"/>
      <c r="H7" s="145"/>
    </row>
    <row r="8" spans="1:8" x14ac:dyDescent="0.15">
      <c r="A8" s="146"/>
      <c r="B8" s="147"/>
      <c r="C8" s="148"/>
      <c r="D8" s="149">
        <v>19307</v>
      </c>
      <c r="E8" s="150"/>
      <c r="F8" s="151">
        <v>21655</v>
      </c>
      <c r="G8" s="152"/>
      <c r="H8" s="153"/>
    </row>
    <row r="9" spans="1:8" x14ac:dyDescent="0.15">
      <c r="A9" s="134" t="s">
        <v>521</v>
      </c>
      <c r="B9" s="139"/>
      <c r="C9" s="140"/>
      <c r="D9" s="141">
        <v>96605</v>
      </c>
      <c r="E9" s="142"/>
      <c r="F9" s="143">
        <v>44585</v>
      </c>
      <c r="G9" s="144"/>
      <c r="H9" s="145"/>
    </row>
    <row r="10" spans="1:8" x14ac:dyDescent="0.15">
      <c r="A10" s="146"/>
      <c r="B10" s="147"/>
      <c r="C10" s="148"/>
      <c r="D10" s="149">
        <v>32855</v>
      </c>
      <c r="E10" s="150"/>
      <c r="F10" s="151">
        <v>23077</v>
      </c>
      <c r="G10" s="152"/>
      <c r="H10" s="153"/>
    </row>
    <row r="11" spans="1:8" x14ac:dyDescent="0.15">
      <c r="A11" s="134" t="s">
        <v>522</v>
      </c>
      <c r="B11" s="139"/>
      <c r="C11" s="140"/>
      <c r="D11" s="141">
        <v>50661</v>
      </c>
      <c r="E11" s="142"/>
      <c r="F11" s="143">
        <v>49779</v>
      </c>
      <c r="G11" s="144"/>
      <c r="H11" s="145"/>
    </row>
    <row r="12" spans="1:8" x14ac:dyDescent="0.15">
      <c r="A12" s="146"/>
      <c r="B12" s="147"/>
      <c r="C12" s="154"/>
      <c r="D12" s="149">
        <v>30972</v>
      </c>
      <c r="E12" s="150"/>
      <c r="F12" s="151">
        <v>28921</v>
      </c>
      <c r="G12" s="152"/>
      <c r="H12" s="153"/>
    </row>
    <row r="13" spans="1:8" x14ac:dyDescent="0.15">
      <c r="A13" s="134"/>
      <c r="B13" s="139"/>
      <c r="C13" s="140"/>
      <c r="D13" s="141">
        <v>56270</v>
      </c>
      <c r="E13" s="142"/>
      <c r="F13" s="143">
        <v>44880</v>
      </c>
      <c r="G13" s="155"/>
      <c r="H13" s="145"/>
    </row>
    <row r="14" spans="1:8" x14ac:dyDescent="0.15">
      <c r="A14" s="146"/>
      <c r="B14" s="147"/>
      <c r="C14" s="148"/>
      <c r="D14" s="149">
        <v>25234</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0.21</v>
      </c>
      <c r="C19" s="156">
        <f>ROUND(VALUE(SUBSTITUTE(実質収支比率等に係る経年分析!G$48,"▲","-")),2)</f>
        <v>1.91</v>
      </c>
      <c r="D19" s="156">
        <f>ROUND(VALUE(SUBSTITUTE(実質収支比率等に係る経年分析!H$48,"▲","-")),2)</f>
        <v>2.34</v>
      </c>
      <c r="E19" s="156">
        <f>ROUND(VALUE(SUBSTITUTE(実質収支比率等に係る経年分析!I$48,"▲","-")),2)</f>
        <v>0.76</v>
      </c>
      <c r="F19" s="156">
        <f>ROUND(VALUE(SUBSTITUTE(実質収支比率等に係る経年分析!J$48,"▲","-")),2)</f>
        <v>1.1499999999999999</v>
      </c>
    </row>
    <row r="20" spans="1:11" x14ac:dyDescent="0.15">
      <c r="A20" s="156" t="s">
        <v>53</v>
      </c>
      <c r="B20" s="156">
        <f>ROUND(VALUE(SUBSTITUTE(実質収支比率等に係る経年分析!F$47,"▲","-")),2)</f>
        <v>8.42</v>
      </c>
      <c r="C20" s="156">
        <f>ROUND(VALUE(SUBSTITUTE(実質収支比率等に係る経年分析!G$47,"▲","-")),2)</f>
        <v>10.1</v>
      </c>
      <c r="D20" s="156">
        <f>ROUND(VALUE(SUBSTITUTE(実質収支比率等に係る経年分析!H$47,"▲","-")),2)</f>
        <v>9.52</v>
      </c>
      <c r="E20" s="156">
        <f>ROUND(VALUE(SUBSTITUTE(実質収支比率等に係る経年分析!I$47,"▲","-")),2)</f>
        <v>9.3800000000000008</v>
      </c>
      <c r="F20" s="156">
        <f>ROUND(VALUE(SUBSTITUTE(実質収支比率等に係る経年分析!J$47,"▲","-")),2)</f>
        <v>9.69</v>
      </c>
    </row>
    <row r="21" spans="1:11" x14ac:dyDescent="0.15">
      <c r="A21" s="156" t="s">
        <v>54</v>
      </c>
      <c r="B21" s="156">
        <f>IF(ISNUMBER(VALUE(SUBSTITUTE(実質収支比率等に係る経年分析!F$49,"▲","-"))),ROUND(VALUE(SUBSTITUTE(実質収支比率等に係る経年分析!F$49,"▲","-")),2),NA())</f>
        <v>-0.59</v>
      </c>
      <c r="C21" s="156">
        <f>IF(ISNUMBER(VALUE(SUBSTITUTE(実質収支比率等に係る経年分析!G$49,"▲","-"))),ROUND(VALUE(SUBSTITUTE(実質収支比率等に係る経年分析!G$49,"▲","-")),2),NA())</f>
        <v>3.66</v>
      </c>
      <c r="D21" s="156">
        <f>IF(ISNUMBER(VALUE(SUBSTITUTE(実質収支比率等に係る経年分析!H$49,"▲","-"))),ROUND(VALUE(SUBSTITUTE(実質収支比率等に係る経年分析!H$49,"▲","-")),2),NA())</f>
        <v>-0.41</v>
      </c>
      <c r="E21" s="156">
        <f>IF(ISNUMBER(VALUE(SUBSTITUTE(実質収支比率等に係る経年分析!I$49,"▲","-"))),ROUND(VALUE(SUBSTITUTE(実質収支比率等に係る経年分析!I$49,"▲","-")),2),NA())</f>
        <v>-1.55</v>
      </c>
      <c r="F21" s="156">
        <f>IF(ISNUMBER(VALUE(SUBSTITUTE(実質収支比率等に係る経年分析!J$49,"▲","-"))),ROUND(VALUE(SUBSTITUTE(実質収支比率等に係る経年分析!J$49,"▲","-")),2),NA())</f>
        <v>0.78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病院事業債管理特別会計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0.19</v>
      </c>
    </row>
    <row r="32" spans="1:11" x14ac:dyDescent="0.15">
      <c r="A32" s="157" t="str">
        <f>IF(連結実質赤字比率に係る赤字・黒字の構成分析!C$38="",NA(),連結実質赤字比率に係る赤字・黒字の構成分析!C$38)</f>
        <v>介護保険事業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1.1299999999999999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1.1399999999999999</v>
      </c>
    </row>
    <row r="34" spans="1:16" x14ac:dyDescent="0.15">
      <c r="A34" s="157" t="str">
        <f>IF(連結実質赤字比率に係る赤字・黒字の構成分析!C$36="",NA(),連結実質赤字比率に係る赤字・黒字の構成分析!C$36)</f>
        <v>国民健康保険事業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2.4700000000000002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2.4700000000000002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2.29</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4.2699999999999996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10.220000000000001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10.29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12.43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5218</v>
      </c>
      <c r="E42" s="158"/>
      <c r="F42" s="158"/>
      <c r="G42" s="158">
        <f>'実質公債費比率（分子）の構造'!L$52</f>
        <v>5142</v>
      </c>
      <c r="H42" s="158"/>
      <c r="I42" s="158"/>
      <c r="J42" s="158">
        <f>'実質公債費比率（分子）の構造'!M$52</f>
        <v>5162</v>
      </c>
      <c r="K42" s="158"/>
      <c r="L42" s="158"/>
      <c r="M42" s="158">
        <f>'実質公債費比率（分子）の構造'!N$52</f>
        <v>5254</v>
      </c>
      <c r="N42" s="158"/>
      <c r="O42" s="158"/>
      <c r="P42" s="158">
        <f>'実質公債費比率（分子）の構造'!O$52</f>
        <v>4868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f>'実質公債費比率（分子）の構造'!N$49</f>
        <v>0</v>
      </c>
      <c r="L45" s="158"/>
      <c r="M45" s="158"/>
      <c r="N45" s="158">
        <f>'実質公債費比率（分子）の構造'!O$49</f>
        <v>6</v>
      </c>
      <c r="O45" s="158"/>
      <c r="P45" s="158"/>
    </row>
    <row r="46" spans="1:16" x14ac:dyDescent="0.15">
      <c r="A46" s="158" t="s">
        <v>64</v>
      </c>
      <c r="B46" s="158">
        <f>'実質公債費比率（分子）の構造'!K$48</f>
        <v>987</v>
      </c>
      <c r="C46" s="158"/>
      <c r="D46" s="158"/>
      <c r="E46" s="158">
        <f>'実質公債費比率（分子）の構造'!L$48</f>
        <v>950</v>
      </c>
      <c r="F46" s="158"/>
      <c r="G46" s="158"/>
      <c r="H46" s="158">
        <f>'実質公債費比率（分子）の構造'!M$48</f>
        <v>1018</v>
      </c>
      <c r="I46" s="158"/>
      <c r="J46" s="158"/>
      <c r="K46" s="158">
        <f>'実質公債費比率（分子）の構造'!N$48</f>
        <v>986</v>
      </c>
      <c r="L46" s="158"/>
      <c r="M46" s="158"/>
      <c r="N46" s="158">
        <f>'実質公債費比率（分子）の構造'!O$48</f>
        <v>1004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5908</v>
      </c>
      <c r="C49" s="158"/>
      <c r="D49" s="158"/>
      <c r="E49" s="158">
        <f>'実質公債費比率（分子）の構造'!L$45</f>
        <v>5685</v>
      </c>
      <c r="F49" s="158"/>
      <c r="G49" s="158"/>
      <c r="H49" s="158">
        <f>'実質公債費比率（分子）の構造'!M$45</f>
        <v>5726</v>
      </c>
      <c r="I49" s="158"/>
      <c r="J49" s="158"/>
      <c r="K49" s="158">
        <f>'実質公債費比率（分子）の構造'!N$45</f>
        <v>5814</v>
      </c>
      <c r="L49" s="158"/>
      <c r="M49" s="158"/>
      <c r="N49" s="158">
        <f>'実質公債費比率（分子）の構造'!O$45</f>
        <v>5375</v>
      </c>
      <c r="O49" s="158"/>
      <c r="P49" s="158"/>
    </row>
    <row r="50" spans="1:16" x14ac:dyDescent="0.15">
      <c r="A50" s="158" t="s">
        <v>67</v>
      </c>
      <c r="B50" s="158" t="e">
        <f>NA()</f>
        <v>#N/A</v>
      </c>
      <c r="C50" s="158">
        <f>IF(ISNUMBER('実質公債費比率（分子）の構造'!K$53),'実質公債費比率（分子）の構造'!K$53,NA())</f>
        <v>1677</v>
      </c>
      <c r="D50" s="158" t="e">
        <f>NA()</f>
        <v>#N/A</v>
      </c>
      <c r="E50" s="158" t="e">
        <f>NA()</f>
        <v>#N/A</v>
      </c>
      <c r="F50" s="158">
        <f>IF(ISNUMBER('実質公債費比率（分子）の構造'!L$53),'実質公債費比率（分子）の構造'!L$53,NA())</f>
        <v>1493</v>
      </c>
      <c r="G50" s="158" t="e">
        <f>NA()</f>
        <v>#N/A</v>
      </c>
      <c r="H50" s="158" t="e">
        <f>NA()</f>
        <v>#N/A</v>
      </c>
      <c r="I50" s="158">
        <f>IF(ISNUMBER('実質公債費比率（分子）の構造'!M$53),'実質公債費比率（分子）の構造'!M$53,NA())</f>
        <v>1582</v>
      </c>
      <c r="J50" s="158" t="e">
        <f>NA()</f>
        <v>#N/A</v>
      </c>
      <c r="K50" s="158" t="e">
        <f>NA()</f>
        <v>#N/A</v>
      </c>
      <c r="L50" s="158">
        <f>IF(ISNUMBER('実質公債費比率（分子）の構造'!N$53),'実質公債費比率（分子）の構造'!N$53,NA())</f>
        <v>1546</v>
      </c>
      <c r="M50" s="158" t="e">
        <f>NA()</f>
        <v>#N/A</v>
      </c>
      <c r="N50" s="158" t="e">
        <f>NA()</f>
        <v>#N/A</v>
      </c>
      <c r="O50" s="158">
        <f>IF(ISNUMBER('実質公債費比率（分子）の構造'!O$53),'実質公債費比率（分子）の構造'!O$53,NA())</f>
        <v>1517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45109</v>
      </c>
      <c r="E56" s="157"/>
      <c r="F56" s="157"/>
      <c r="G56" s="157">
        <f>'将来負担比率（分子）の構造'!J$52</f>
        <v>45550</v>
      </c>
      <c r="H56" s="157"/>
      <c r="I56" s="157"/>
      <c r="J56" s="157">
        <f>'将来負担比率（分子）の構造'!K$52</f>
        <v>45155</v>
      </c>
      <c r="K56" s="157"/>
      <c r="L56" s="157"/>
      <c r="M56" s="157">
        <f>'将来負担比率（分子）の構造'!L$52</f>
        <v>46451</v>
      </c>
      <c r="N56" s="157"/>
      <c r="O56" s="157"/>
      <c r="P56" s="157">
        <f>'将来負担比率（分子）の構造'!M$52</f>
        <v>45693</v>
      </c>
    </row>
    <row r="57" spans="1:16" x14ac:dyDescent="0.15">
      <c r="A57" s="157" t="s">
        <v>42</v>
      </c>
      <c r="B57" s="157"/>
      <c r="C57" s="157"/>
      <c r="D57" s="157">
        <f>'将来負担比率（分子）の構造'!I$51</f>
        <v>7693</v>
      </c>
      <c r="E57" s="157"/>
      <c r="F57" s="157"/>
      <c r="G57" s="157">
        <f>'将来負担比率（分子）の構造'!J$51</f>
        <v>7209</v>
      </c>
      <c r="H57" s="157"/>
      <c r="I57" s="157"/>
      <c r="J57" s="157">
        <f>'将来負担比率（分子）の構造'!K$51</f>
        <v>6389</v>
      </c>
      <c r="K57" s="157"/>
      <c r="L57" s="157"/>
      <c r="M57" s="157">
        <f>'将来負担比率（分子）の構造'!L$51</f>
        <v>5706</v>
      </c>
      <c r="N57" s="157"/>
      <c r="O57" s="157"/>
      <c r="P57" s="157">
        <f>'将来負担比率（分子）の構造'!M$51</f>
        <v>4890</v>
      </c>
    </row>
    <row r="58" spans="1:16" x14ac:dyDescent="0.15">
      <c r="A58" s="157" t="s">
        <v>41</v>
      </c>
      <c r="B58" s="157"/>
      <c r="C58" s="157"/>
      <c r="D58" s="157">
        <f>'将来負担比率（分子）の構造'!I$50</f>
        <v>8592</v>
      </c>
      <c r="E58" s="157"/>
      <c r="F58" s="157"/>
      <c r="G58" s="157">
        <f>'将来負担比率（分子）の構造'!J$50</f>
        <v>10904</v>
      </c>
      <c r="H58" s="157"/>
      <c r="I58" s="157"/>
      <c r="J58" s="157">
        <f>'将来負担比率（分子）の構造'!K$50</f>
        <v>11396</v>
      </c>
      <c r="K58" s="157"/>
      <c r="L58" s="157"/>
      <c r="M58" s="157">
        <f>'将来負担比率（分子）の構造'!L$50</f>
        <v>11444</v>
      </c>
      <c r="N58" s="157"/>
      <c r="O58" s="157"/>
      <c r="P58" s="157">
        <f>'将来負担比率（分子）の構造'!M$50</f>
        <v>11684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f>'将来負担比率（分子）の構造'!K$46</f>
        <v>3</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7779</v>
      </c>
      <c r="C62" s="157"/>
      <c r="D62" s="157"/>
      <c r="E62" s="157">
        <f>'将来負担比率（分子）の構造'!J$45</f>
        <v>7616</v>
      </c>
      <c r="F62" s="157"/>
      <c r="G62" s="157"/>
      <c r="H62" s="157">
        <f>'将来負担比率（分子）の構造'!K$45</f>
        <v>7294</v>
      </c>
      <c r="I62" s="157"/>
      <c r="J62" s="157"/>
      <c r="K62" s="157">
        <f>'将来負担比率（分子）の構造'!L$45</f>
        <v>7234</v>
      </c>
      <c r="L62" s="157"/>
      <c r="M62" s="157"/>
      <c r="N62" s="157">
        <f>'将来負担比率（分子）の構造'!M$45</f>
        <v>6878</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f>'将来負担比率（分子）の構造'!L$44</f>
        <v>207</v>
      </c>
      <c r="L63" s="157"/>
      <c r="M63" s="157"/>
      <c r="N63" s="157">
        <f>'将来負担比率（分子）の構造'!M$44</f>
        <v>205</v>
      </c>
      <c r="O63" s="157"/>
      <c r="P63" s="157"/>
    </row>
    <row r="64" spans="1:16" x14ac:dyDescent="0.15">
      <c r="A64" s="157" t="s">
        <v>33</v>
      </c>
      <c r="B64" s="157">
        <f>'将来負担比率（分子）の構造'!I$43</f>
        <v>13049</v>
      </c>
      <c r="C64" s="157"/>
      <c r="D64" s="157"/>
      <c r="E64" s="157">
        <f>'将来負担比率（分子）の構造'!J$43</f>
        <v>13050</v>
      </c>
      <c r="F64" s="157"/>
      <c r="G64" s="157"/>
      <c r="H64" s="157">
        <f>'将来負担比率（分子）の構造'!K$43</f>
        <v>12903</v>
      </c>
      <c r="I64" s="157"/>
      <c r="J64" s="157"/>
      <c r="K64" s="157">
        <f>'将来負担比率（分子）の構造'!L$43</f>
        <v>12464</v>
      </c>
      <c r="L64" s="157"/>
      <c r="M64" s="157"/>
      <c r="N64" s="157">
        <f>'将来負担比率（分子）の構造'!M$43</f>
        <v>12657</v>
      </c>
      <c r="O64" s="157"/>
      <c r="P64" s="157"/>
    </row>
    <row r="65" spans="1:16" x14ac:dyDescent="0.15">
      <c r="A65" s="157" t="s">
        <v>32</v>
      </c>
      <c r="B65" s="157">
        <f>'将来負担比率（分子）の構造'!I$42</f>
        <v>23</v>
      </c>
      <c r="C65" s="157"/>
      <c r="D65" s="157"/>
      <c r="E65" s="157">
        <f>'将来負担比率（分子）の構造'!J$42</f>
        <v>23</v>
      </c>
      <c r="F65" s="157"/>
      <c r="G65" s="157"/>
      <c r="H65" s="157">
        <f>'将来負担比率（分子）の構造'!K$42</f>
        <v>19</v>
      </c>
      <c r="I65" s="157"/>
      <c r="J65" s="157"/>
      <c r="K65" s="157">
        <f>'将来負担比率（分子）の構造'!L$42</f>
        <v>19</v>
      </c>
      <c r="L65" s="157"/>
      <c r="M65" s="157"/>
      <c r="N65" s="157">
        <f>'将来負担比率（分子）の構造'!M$42</f>
        <v>19</v>
      </c>
      <c r="O65" s="157"/>
      <c r="P65" s="157"/>
    </row>
    <row r="66" spans="1:16" x14ac:dyDescent="0.15">
      <c r="A66" s="157" t="s">
        <v>31</v>
      </c>
      <c r="B66" s="157">
        <f>'将来負担比率（分子）の構造'!I$41</f>
        <v>47394</v>
      </c>
      <c r="C66" s="157"/>
      <c r="D66" s="157"/>
      <c r="E66" s="157">
        <f>'将来負担比率（分子）の構造'!J$41</f>
        <v>47611</v>
      </c>
      <c r="F66" s="157"/>
      <c r="G66" s="157"/>
      <c r="H66" s="157">
        <f>'将来負担比率（分子）の構造'!K$41</f>
        <v>45611</v>
      </c>
      <c r="I66" s="157"/>
      <c r="J66" s="157"/>
      <c r="K66" s="157">
        <f>'将来負担比率（分子）の構造'!L$41</f>
        <v>46708</v>
      </c>
      <c r="L66" s="157"/>
      <c r="M66" s="157"/>
      <c r="N66" s="157">
        <f>'将来負担比率（分子）の構造'!M$41</f>
        <v>45410</v>
      </c>
      <c r="O66" s="157"/>
      <c r="P66" s="157"/>
    </row>
    <row r="67" spans="1:16" x14ac:dyDescent="0.15">
      <c r="A67" s="157" t="s">
        <v>71</v>
      </c>
      <c r="B67" s="157" t="e">
        <f>NA()</f>
        <v>#N/A</v>
      </c>
      <c r="C67" s="157">
        <f>IF(ISNUMBER('将来負担比率（分子）の構造'!I$53), IF('将来負担比率（分子）の構造'!I$53 &lt; 0, 0, '将来負担比率（分子）の構造'!I$53), NA())</f>
        <v>6850</v>
      </c>
      <c r="D67" s="157" t="e">
        <f>NA()</f>
        <v>#N/A</v>
      </c>
      <c r="E67" s="157" t="e">
        <f>NA()</f>
        <v>#N/A</v>
      </c>
      <c r="F67" s="157">
        <f>IF(ISNUMBER('将来負担比率（分子）の構造'!J$53), IF('将来負担比率（分子）の構造'!J$53 &lt; 0, 0, '将来負担比率（分子）の構造'!J$53), NA())</f>
        <v>4637</v>
      </c>
      <c r="G67" s="157" t="e">
        <f>NA()</f>
        <v>#N/A</v>
      </c>
      <c r="H67" s="157" t="e">
        <f>NA()</f>
        <v>#N/A</v>
      </c>
      <c r="I67" s="157">
        <f>IF(ISNUMBER('将来負担比率（分子）の構造'!K$53), IF('将来負担比率（分子）の構造'!K$53 &lt; 0, 0, '将来負担比率（分子）の構造'!K$53), NA())</f>
        <v>2891</v>
      </c>
      <c r="J67" s="157" t="e">
        <f>NA()</f>
        <v>#N/A</v>
      </c>
      <c r="K67" s="157" t="e">
        <f>NA()</f>
        <v>#N/A</v>
      </c>
      <c r="L67" s="157">
        <f>IF(ISNUMBER('将来負担比率（分子）の構造'!L$53), IF('将来負担比率（分子）の構造'!L$53 &lt; 0, 0, '将来負担比率（分子）の構造'!L$53), NA())</f>
        <v>3031</v>
      </c>
      <c r="M67" s="157" t="e">
        <f>NA()</f>
        <v>#N/A</v>
      </c>
      <c r="N67" s="157" t="e">
        <f>NA()</f>
        <v>#N/A</v>
      </c>
      <c r="O67" s="157">
        <f>IF(ISNUMBER('将来負担比率（分子）の構造'!M$53), IF('将来負担比率（分子）の構造'!M$53 &lt; 0, 0, '将来負担比率（分子）の構造'!M$53), NA())</f>
        <v>2902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2677</v>
      </c>
      <c r="C72" s="161">
        <f>基金残高に係る経年分析!G55</f>
        <v>2677</v>
      </c>
      <c r="D72" s="161">
        <f>基金残高に係る経年分析!H55</f>
        <v>2788</v>
      </c>
    </row>
    <row r="73" spans="1:16" x14ac:dyDescent="0.15">
      <c r="A73" s="160" t="s">
        <v>74</v>
      </c>
      <c r="B73" s="161">
        <f>基金残高に係る経年分析!F56</f>
        <v>444</v>
      </c>
      <c r="C73" s="161">
        <f>基金残高に係る経年分析!G56</f>
        <v>445</v>
      </c>
      <c r="D73" s="161">
        <f>基金残高に係る経年分析!H56</f>
        <v>597</v>
      </c>
    </row>
    <row r="74" spans="1:16" x14ac:dyDescent="0.15">
      <c r="A74" s="160" t="s">
        <v>75</v>
      </c>
      <c r="B74" s="161">
        <f>基金残高に係る経年分析!F57</f>
        <v>6711</v>
      </c>
      <c r="C74" s="161">
        <f>基金残高に係る経年分析!G57</f>
        <v>6607</v>
      </c>
      <c r="D74" s="161">
        <f>基金残高に係る経年分析!H57</f>
        <v>6435</v>
      </c>
    </row>
  </sheetData>
  <sheetProtection algorithmName="SHA-512" hashValue="ddFZ+92zbFy2zek+DVDHUABwa8J9ckBh339NmGU83D1x2zyjqZidMnoU0VfDtY+KC5jxQKRayIlR9Jo8WjmfQg==" saltValue="dSDX+kOm7Qh3pMZUNsqu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3" sqref="B13:Q13"/>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14530920</v>
      </c>
      <c r="S5" s="600"/>
      <c r="T5" s="600"/>
      <c r="U5" s="600"/>
      <c r="V5" s="600"/>
      <c r="W5" s="600"/>
      <c r="X5" s="600"/>
      <c r="Y5" s="601"/>
      <c r="Z5" s="602">
        <v>23.7</v>
      </c>
      <c r="AA5" s="602"/>
      <c r="AB5" s="602"/>
      <c r="AC5" s="602"/>
      <c r="AD5" s="603">
        <v>14186988</v>
      </c>
      <c r="AE5" s="603"/>
      <c r="AF5" s="603"/>
      <c r="AG5" s="603"/>
      <c r="AH5" s="603"/>
      <c r="AI5" s="603"/>
      <c r="AJ5" s="603"/>
      <c r="AK5" s="603"/>
      <c r="AL5" s="604">
        <v>46.4</v>
      </c>
      <c r="AM5" s="605"/>
      <c r="AN5" s="605"/>
      <c r="AO5" s="606"/>
      <c r="AP5" s="596" t="s">
        <v>216</v>
      </c>
      <c r="AQ5" s="597"/>
      <c r="AR5" s="597"/>
      <c r="AS5" s="597"/>
      <c r="AT5" s="597"/>
      <c r="AU5" s="597"/>
      <c r="AV5" s="597"/>
      <c r="AW5" s="597"/>
      <c r="AX5" s="597"/>
      <c r="AY5" s="597"/>
      <c r="AZ5" s="597"/>
      <c r="BA5" s="597"/>
      <c r="BB5" s="597"/>
      <c r="BC5" s="597"/>
      <c r="BD5" s="597"/>
      <c r="BE5" s="597"/>
      <c r="BF5" s="598"/>
      <c r="BG5" s="610">
        <v>14184456</v>
      </c>
      <c r="BH5" s="611"/>
      <c r="BI5" s="611"/>
      <c r="BJ5" s="611"/>
      <c r="BK5" s="611"/>
      <c r="BL5" s="611"/>
      <c r="BM5" s="611"/>
      <c r="BN5" s="612"/>
      <c r="BO5" s="613">
        <v>97.6</v>
      </c>
      <c r="BP5" s="613"/>
      <c r="BQ5" s="613"/>
      <c r="BR5" s="613"/>
      <c r="BS5" s="614">
        <v>1192716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307781</v>
      </c>
      <c r="S6" s="611"/>
      <c r="T6" s="611"/>
      <c r="U6" s="611"/>
      <c r="V6" s="611"/>
      <c r="W6" s="611"/>
      <c r="X6" s="611"/>
      <c r="Y6" s="612"/>
      <c r="Z6" s="613">
        <v>0.5</v>
      </c>
      <c r="AA6" s="613"/>
      <c r="AB6" s="613"/>
      <c r="AC6" s="613"/>
      <c r="AD6" s="614">
        <v>307781</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14184456</v>
      </c>
      <c r="BH6" s="611"/>
      <c r="BI6" s="611"/>
      <c r="BJ6" s="611"/>
      <c r="BK6" s="611"/>
      <c r="BL6" s="611"/>
      <c r="BM6" s="611"/>
      <c r="BN6" s="612"/>
      <c r="BO6" s="613">
        <v>97.6</v>
      </c>
      <c r="BP6" s="613"/>
      <c r="BQ6" s="613"/>
      <c r="BR6" s="613"/>
      <c r="BS6" s="614">
        <v>1192716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306808</v>
      </c>
      <c r="CS6" s="611"/>
      <c r="CT6" s="611"/>
      <c r="CU6" s="611"/>
      <c r="CV6" s="611"/>
      <c r="CW6" s="611"/>
      <c r="CX6" s="611"/>
      <c r="CY6" s="612"/>
      <c r="CZ6" s="604">
        <v>0.5</v>
      </c>
      <c r="DA6" s="605"/>
      <c r="DB6" s="605"/>
      <c r="DC6" s="621"/>
      <c r="DD6" s="619" t="s">
        <v>121</v>
      </c>
      <c r="DE6" s="611"/>
      <c r="DF6" s="611"/>
      <c r="DG6" s="611"/>
      <c r="DH6" s="611"/>
      <c r="DI6" s="611"/>
      <c r="DJ6" s="611"/>
      <c r="DK6" s="611"/>
      <c r="DL6" s="611"/>
      <c r="DM6" s="611"/>
      <c r="DN6" s="611"/>
      <c r="DO6" s="611"/>
      <c r="DP6" s="612"/>
      <c r="DQ6" s="619">
        <v>306783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4212</v>
      </c>
      <c r="S7" s="611"/>
      <c r="T7" s="611"/>
      <c r="U7" s="611"/>
      <c r="V7" s="611"/>
      <c r="W7" s="611"/>
      <c r="X7" s="611"/>
      <c r="Y7" s="612"/>
      <c r="Z7" s="613">
        <v>0</v>
      </c>
      <c r="AA7" s="613"/>
      <c r="AB7" s="613"/>
      <c r="AC7" s="613"/>
      <c r="AD7" s="614">
        <v>4212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5084624</v>
      </c>
      <c r="BH7" s="611"/>
      <c r="BI7" s="611"/>
      <c r="BJ7" s="611"/>
      <c r="BK7" s="611"/>
      <c r="BL7" s="611"/>
      <c r="BM7" s="611"/>
      <c r="BN7" s="612"/>
      <c r="BO7" s="613">
        <v>35</v>
      </c>
      <c r="BP7" s="613"/>
      <c r="BQ7" s="613"/>
      <c r="BR7" s="613"/>
      <c r="BS7" s="614">
        <v>229418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5903130</v>
      </c>
      <c r="CS7" s="611"/>
      <c r="CT7" s="611"/>
      <c r="CU7" s="611"/>
      <c r="CV7" s="611"/>
      <c r="CW7" s="611"/>
      <c r="CX7" s="611"/>
      <c r="CY7" s="612"/>
      <c r="CZ7" s="613">
        <v>9.6999999999999993</v>
      </c>
      <c r="DA7" s="613"/>
      <c r="DB7" s="613"/>
      <c r="DC7" s="613"/>
      <c r="DD7" s="619">
        <v>417951</v>
      </c>
      <c r="DE7" s="611"/>
      <c r="DF7" s="611"/>
      <c r="DG7" s="611"/>
      <c r="DH7" s="611"/>
      <c r="DI7" s="611"/>
      <c r="DJ7" s="611"/>
      <c r="DK7" s="611"/>
      <c r="DL7" s="611"/>
      <c r="DM7" s="611"/>
      <c r="DN7" s="611"/>
      <c r="DO7" s="611"/>
      <c r="DP7" s="612"/>
      <c r="DQ7" s="619">
        <v>4662461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86741</v>
      </c>
      <c r="S8" s="611"/>
      <c r="T8" s="611"/>
      <c r="U8" s="611"/>
      <c r="V8" s="611"/>
      <c r="W8" s="611"/>
      <c r="X8" s="611"/>
      <c r="Y8" s="612"/>
      <c r="Z8" s="613">
        <v>0.1</v>
      </c>
      <c r="AA8" s="613"/>
      <c r="AB8" s="613"/>
      <c r="AC8" s="613"/>
      <c r="AD8" s="614">
        <v>86741</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146053</v>
      </c>
      <c r="BH8" s="611"/>
      <c r="BI8" s="611"/>
      <c r="BJ8" s="611"/>
      <c r="BK8" s="611"/>
      <c r="BL8" s="611"/>
      <c r="BM8" s="611"/>
      <c r="BN8" s="612"/>
      <c r="BO8" s="613">
        <v>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29374863</v>
      </c>
      <c r="CS8" s="611"/>
      <c r="CT8" s="611"/>
      <c r="CU8" s="611"/>
      <c r="CV8" s="611"/>
      <c r="CW8" s="611"/>
      <c r="CX8" s="611"/>
      <c r="CY8" s="612"/>
      <c r="CZ8" s="613">
        <v>48.2</v>
      </c>
      <c r="DA8" s="613"/>
      <c r="DB8" s="613"/>
      <c r="DC8" s="613"/>
      <c r="DD8" s="619">
        <v>602208</v>
      </c>
      <c r="DE8" s="611"/>
      <c r="DF8" s="611"/>
      <c r="DG8" s="611"/>
      <c r="DH8" s="611"/>
      <c r="DI8" s="611"/>
      <c r="DJ8" s="611"/>
      <c r="DK8" s="611"/>
      <c r="DL8" s="611"/>
      <c r="DM8" s="611"/>
      <c r="DN8" s="611"/>
      <c r="DO8" s="611"/>
      <c r="DP8" s="612"/>
      <c r="DQ8" s="619">
        <v>13295069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121724</v>
      </c>
      <c r="S9" s="611"/>
      <c r="T9" s="611"/>
      <c r="U9" s="611"/>
      <c r="V9" s="611"/>
      <c r="W9" s="611"/>
      <c r="X9" s="611"/>
      <c r="Y9" s="612"/>
      <c r="Z9" s="613">
        <v>0.2</v>
      </c>
      <c r="AA9" s="613"/>
      <c r="AB9" s="613"/>
      <c r="AC9" s="613"/>
      <c r="AD9" s="614">
        <v>121724</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3940982</v>
      </c>
      <c r="BH9" s="611"/>
      <c r="BI9" s="611"/>
      <c r="BJ9" s="611"/>
      <c r="BK9" s="611"/>
      <c r="BL9" s="611"/>
      <c r="BM9" s="611"/>
      <c r="BN9" s="612"/>
      <c r="BO9" s="613">
        <v>27.1</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6621623</v>
      </c>
      <c r="CS9" s="611"/>
      <c r="CT9" s="611"/>
      <c r="CU9" s="611"/>
      <c r="CV9" s="611"/>
      <c r="CW9" s="611"/>
      <c r="CX9" s="611"/>
      <c r="CY9" s="612"/>
      <c r="CZ9" s="613">
        <v>10.9</v>
      </c>
      <c r="DA9" s="613"/>
      <c r="DB9" s="613"/>
      <c r="DC9" s="613"/>
      <c r="DD9" s="619">
        <v>831322</v>
      </c>
      <c r="DE9" s="611"/>
      <c r="DF9" s="611"/>
      <c r="DG9" s="611"/>
      <c r="DH9" s="611"/>
      <c r="DI9" s="611"/>
      <c r="DJ9" s="611"/>
      <c r="DK9" s="611"/>
      <c r="DL9" s="611"/>
      <c r="DM9" s="611"/>
      <c r="DN9" s="611"/>
      <c r="DO9" s="611"/>
      <c r="DP9" s="612"/>
      <c r="DQ9" s="619">
        <v>3918851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340732</v>
      </c>
      <c r="BH10" s="611"/>
      <c r="BI10" s="611"/>
      <c r="BJ10" s="611"/>
      <c r="BK10" s="611"/>
      <c r="BL10" s="611"/>
      <c r="BM10" s="611"/>
      <c r="BN10" s="612"/>
      <c r="BO10" s="613">
        <v>2.2999999999999998</v>
      </c>
      <c r="BP10" s="613"/>
      <c r="BQ10" s="613"/>
      <c r="BR10" s="613"/>
      <c r="BS10" s="614">
        <v>42026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24863</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24863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2863160</v>
      </c>
      <c r="S11" s="611"/>
      <c r="T11" s="611"/>
      <c r="U11" s="611"/>
      <c r="V11" s="611"/>
      <c r="W11" s="611"/>
      <c r="X11" s="611"/>
      <c r="Y11" s="612"/>
      <c r="Z11" s="615">
        <v>4.7</v>
      </c>
      <c r="AA11" s="616"/>
      <c r="AB11" s="616"/>
      <c r="AC11" s="622"/>
      <c r="AD11" s="619">
        <v>2863160</v>
      </c>
      <c r="AE11" s="611"/>
      <c r="AF11" s="611"/>
      <c r="AG11" s="611"/>
      <c r="AH11" s="611"/>
      <c r="AI11" s="611"/>
      <c r="AJ11" s="611"/>
      <c r="AK11" s="612"/>
      <c r="AL11" s="615">
        <v>9.4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656857</v>
      </c>
      <c r="BH11" s="611"/>
      <c r="BI11" s="611"/>
      <c r="BJ11" s="611"/>
      <c r="BK11" s="611"/>
      <c r="BL11" s="611"/>
      <c r="BM11" s="611"/>
      <c r="BN11" s="612"/>
      <c r="BO11" s="613">
        <v>4.5</v>
      </c>
      <c r="BP11" s="613"/>
      <c r="BQ11" s="613"/>
      <c r="BR11" s="613"/>
      <c r="BS11" s="614">
        <v>187392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684054</v>
      </c>
      <c r="CS11" s="611"/>
      <c r="CT11" s="611"/>
      <c r="CU11" s="611"/>
      <c r="CV11" s="611"/>
      <c r="CW11" s="611"/>
      <c r="CX11" s="611"/>
      <c r="CY11" s="612"/>
      <c r="CZ11" s="613">
        <v>1.1000000000000001</v>
      </c>
      <c r="DA11" s="613"/>
      <c r="DB11" s="613"/>
      <c r="DC11" s="613"/>
      <c r="DD11" s="619">
        <v>321027</v>
      </c>
      <c r="DE11" s="611"/>
      <c r="DF11" s="611"/>
      <c r="DG11" s="611"/>
      <c r="DH11" s="611"/>
      <c r="DI11" s="611"/>
      <c r="DJ11" s="611"/>
      <c r="DK11" s="611"/>
      <c r="DL11" s="611"/>
      <c r="DM11" s="611"/>
      <c r="DN11" s="611"/>
      <c r="DO11" s="611"/>
      <c r="DP11" s="612"/>
      <c r="DQ11" s="619">
        <v>332099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9233</v>
      </c>
      <c r="S12" s="611"/>
      <c r="T12" s="611"/>
      <c r="U12" s="611"/>
      <c r="V12" s="611"/>
      <c r="W12" s="611"/>
      <c r="X12" s="611"/>
      <c r="Y12" s="612"/>
      <c r="Z12" s="613">
        <v>0</v>
      </c>
      <c r="AA12" s="613"/>
      <c r="AB12" s="613"/>
      <c r="AC12" s="613"/>
      <c r="AD12" s="614">
        <v>9233</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7818826</v>
      </c>
      <c r="BH12" s="611"/>
      <c r="BI12" s="611"/>
      <c r="BJ12" s="611"/>
      <c r="BK12" s="611"/>
      <c r="BL12" s="611"/>
      <c r="BM12" s="611"/>
      <c r="BN12" s="612"/>
      <c r="BO12" s="613">
        <v>53.8</v>
      </c>
      <c r="BP12" s="613"/>
      <c r="BQ12" s="613"/>
      <c r="BR12" s="613"/>
      <c r="BS12" s="614">
        <v>963298</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1432487</v>
      </c>
      <c r="CS12" s="611"/>
      <c r="CT12" s="611"/>
      <c r="CU12" s="611"/>
      <c r="CV12" s="611"/>
      <c r="CW12" s="611"/>
      <c r="CX12" s="611"/>
      <c r="CY12" s="612"/>
      <c r="CZ12" s="613">
        <v>2.4</v>
      </c>
      <c r="DA12" s="613"/>
      <c r="DB12" s="613"/>
      <c r="DC12" s="613"/>
      <c r="DD12" s="619">
        <v>171546</v>
      </c>
      <c r="DE12" s="611"/>
      <c r="DF12" s="611"/>
      <c r="DG12" s="611"/>
      <c r="DH12" s="611"/>
      <c r="DI12" s="611"/>
      <c r="DJ12" s="611"/>
      <c r="DK12" s="611"/>
      <c r="DL12" s="611"/>
      <c r="DM12" s="611"/>
      <c r="DN12" s="611"/>
      <c r="DO12" s="611"/>
      <c r="DP12" s="612"/>
      <c r="DQ12" s="619">
        <v>754259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7765935</v>
      </c>
      <c r="BH13" s="611"/>
      <c r="BI13" s="611"/>
      <c r="BJ13" s="611"/>
      <c r="BK13" s="611"/>
      <c r="BL13" s="611"/>
      <c r="BM13" s="611"/>
      <c r="BN13" s="612"/>
      <c r="BO13" s="613">
        <v>53.4</v>
      </c>
      <c r="BP13" s="613"/>
      <c r="BQ13" s="613"/>
      <c r="BR13" s="613"/>
      <c r="BS13" s="614">
        <v>963298</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4469270</v>
      </c>
      <c r="CS13" s="611"/>
      <c r="CT13" s="611"/>
      <c r="CU13" s="611"/>
      <c r="CV13" s="611"/>
      <c r="CW13" s="611"/>
      <c r="CX13" s="611"/>
      <c r="CY13" s="612"/>
      <c r="CZ13" s="613">
        <v>7.3</v>
      </c>
      <c r="DA13" s="613"/>
      <c r="DB13" s="613"/>
      <c r="DC13" s="613"/>
      <c r="DD13" s="619">
        <v>1375173</v>
      </c>
      <c r="DE13" s="611"/>
      <c r="DF13" s="611"/>
      <c r="DG13" s="611"/>
      <c r="DH13" s="611"/>
      <c r="DI13" s="611"/>
      <c r="DJ13" s="611"/>
      <c r="DK13" s="611"/>
      <c r="DL13" s="611"/>
      <c r="DM13" s="611"/>
      <c r="DN13" s="611"/>
      <c r="DO13" s="611"/>
      <c r="DP13" s="612"/>
      <c r="DQ13" s="619">
        <v>2924140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386444</v>
      </c>
      <c r="BH14" s="611"/>
      <c r="BI14" s="611"/>
      <c r="BJ14" s="611"/>
      <c r="BK14" s="611"/>
      <c r="BL14" s="611"/>
      <c r="BM14" s="611"/>
      <c r="BN14" s="612"/>
      <c r="BO14" s="613">
        <v>2.7</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1404595</v>
      </c>
      <c r="CS14" s="611"/>
      <c r="CT14" s="611"/>
      <c r="CU14" s="611"/>
      <c r="CV14" s="611"/>
      <c r="CW14" s="611"/>
      <c r="CX14" s="611"/>
      <c r="CY14" s="612"/>
      <c r="CZ14" s="613">
        <v>2.2999999999999998</v>
      </c>
      <c r="DA14" s="613"/>
      <c r="DB14" s="613"/>
      <c r="DC14" s="613"/>
      <c r="DD14" s="619">
        <v>86292</v>
      </c>
      <c r="DE14" s="611"/>
      <c r="DF14" s="611"/>
      <c r="DG14" s="611"/>
      <c r="DH14" s="611"/>
      <c r="DI14" s="611"/>
      <c r="DJ14" s="611"/>
      <c r="DK14" s="611"/>
      <c r="DL14" s="611"/>
      <c r="DM14" s="611"/>
      <c r="DN14" s="611"/>
      <c r="DO14" s="611"/>
      <c r="DP14" s="612"/>
      <c r="DQ14" s="619">
        <v>1279278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56316</v>
      </c>
      <c r="S15" s="611"/>
      <c r="T15" s="611"/>
      <c r="U15" s="611"/>
      <c r="V15" s="611"/>
      <c r="W15" s="611"/>
      <c r="X15" s="611"/>
      <c r="Y15" s="612"/>
      <c r="Z15" s="613">
        <v>0.1</v>
      </c>
      <c r="AA15" s="613"/>
      <c r="AB15" s="613"/>
      <c r="AC15" s="613"/>
      <c r="AD15" s="614">
        <v>56316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894562</v>
      </c>
      <c r="BH15" s="611"/>
      <c r="BI15" s="611"/>
      <c r="BJ15" s="611"/>
      <c r="BK15" s="611"/>
      <c r="BL15" s="611"/>
      <c r="BM15" s="611"/>
      <c r="BN15" s="612"/>
      <c r="BO15" s="613">
        <v>6.2</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5402276</v>
      </c>
      <c r="CS15" s="611"/>
      <c r="CT15" s="611"/>
      <c r="CU15" s="611"/>
      <c r="CV15" s="611"/>
      <c r="CW15" s="611"/>
      <c r="CX15" s="611"/>
      <c r="CY15" s="612"/>
      <c r="CZ15" s="613">
        <v>8.9</v>
      </c>
      <c r="DA15" s="613"/>
      <c r="DB15" s="613"/>
      <c r="DC15" s="613"/>
      <c r="DD15" s="619">
        <v>1498098</v>
      </c>
      <c r="DE15" s="611"/>
      <c r="DF15" s="611"/>
      <c r="DG15" s="611"/>
      <c r="DH15" s="611"/>
      <c r="DI15" s="611"/>
      <c r="DJ15" s="611"/>
      <c r="DK15" s="611"/>
      <c r="DL15" s="611"/>
      <c r="DM15" s="611"/>
      <c r="DN15" s="611"/>
      <c r="DO15" s="611"/>
      <c r="DP15" s="612"/>
      <c r="DQ15" s="619">
        <v>3431810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319706</v>
      </c>
      <c r="S16" s="611"/>
      <c r="T16" s="611"/>
      <c r="U16" s="611"/>
      <c r="V16" s="611"/>
      <c r="W16" s="611"/>
      <c r="X16" s="611"/>
      <c r="Y16" s="612"/>
      <c r="Z16" s="613">
        <v>0.5</v>
      </c>
      <c r="AA16" s="613"/>
      <c r="AB16" s="613"/>
      <c r="AC16" s="613"/>
      <c r="AD16" s="614">
        <v>319706</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107011</v>
      </c>
      <c r="CS16" s="611"/>
      <c r="CT16" s="611"/>
      <c r="CU16" s="611"/>
      <c r="CV16" s="611"/>
      <c r="CW16" s="611"/>
      <c r="CX16" s="611"/>
      <c r="CY16" s="612"/>
      <c r="CZ16" s="613">
        <v>0.2</v>
      </c>
      <c r="DA16" s="613"/>
      <c r="DB16" s="613"/>
      <c r="DC16" s="613"/>
      <c r="DD16" s="619" t="s">
        <v>121</v>
      </c>
      <c r="DE16" s="611"/>
      <c r="DF16" s="611"/>
      <c r="DG16" s="611"/>
      <c r="DH16" s="611"/>
      <c r="DI16" s="611"/>
      <c r="DJ16" s="611"/>
      <c r="DK16" s="611"/>
      <c r="DL16" s="611"/>
      <c r="DM16" s="611"/>
      <c r="DN16" s="611"/>
      <c r="DO16" s="611"/>
      <c r="DP16" s="612"/>
      <c r="DQ16" s="619">
        <v>26589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483692</v>
      </c>
      <c r="S17" s="611"/>
      <c r="T17" s="611"/>
      <c r="U17" s="611"/>
      <c r="V17" s="611"/>
      <c r="W17" s="611"/>
      <c r="X17" s="611"/>
      <c r="Y17" s="612"/>
      <c r="Z17" s="613">
        <v>0.8</v>
      </c>
      <c r="AA17" s="613"/>
      <c r="AB17" s="613"/>
      <c r="AC17" s="613"/>
      <c r="AD17" s="614">
        <v>483692</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5161456</v>
      </c>
      <c r="CS17" s="611"/>
      <c r="CT17" s="611"/>
      <c r="CU17" s="611"/>
      <c r="CV17" s="611"/>
      <c r="CW17" s="611"/>
      <c r="CX17" s="611"/>
      <c r="CY17" s="612"/>
      <c r="CZ17" s="613">
        <v>8.5</v>
      </c>
      <c r="DA17" s="613"/>
      <c r="DB17" s="613"/>
      <c r="DC17" s="613"/>
      <c r="DD17" s="619" t="s">
        <v>121</v>
      </c>
      <c r="DE17" s="611"/>
      <c r="DF17" s="611"/>
      <c r="DG17" s="611"/>
      <c r="DH17" s="611"/>
      <c r="DI17" s="611"/>
      <c r="DJ17" s="611"/>
      <c r="DK17" s="611"/>
      <c r="DL17" s="611"/>
      <c r="DM17" s="611"/>
      <c r="DN17" s="611"/>
      <c r="DO17" s="611"/>
      <c r="DP17" s="612"/>
      <c r="DQ17" s="619">
        <v>4738705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77825</v>
      </c>
      <c r="S18" s="611"/>
      <c r="T18" s="611"/>
      <c r="U18" s="611"/>
      <c r="V18" s="611"/>
      <c r="W18" s="611"/>
      <c r="X18" s="611"/>
      <c r="Y18" s="612"/>
      <c r="Z18" s="613">
        <v>0.1</v>
      </c>
      <c r="AA18" s="613"/>
      <c r="AB18" s="613"/>
      <c r="AC18" s="613"/>
      <c r="AD18" s="614">
        <v>77825</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399188</v>
      </c>
      <c r="S19" s="611"/>
      <c r="T19" s="611"/>
      <c r="U19" s="611"/>
      <c r="V19" s="611"/>
      <c r="W19" s="611"/>
      <c r="X19" s="611"/>
      <c r="Y19" s="612"/>
      <c r="Z19" s="613">
        <v>0.7</v>
      </c>
      <c r="AA19" s="613"/>
      <c r="AB19" s="613"/>
      <c r="AC19" s="613"/>
      <c r="AD19" s="614">
        <v>399188</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346464</v>
      </c>
      <c r="BH19" s="611"/>
      <c r="BI19" s="611"/>
      <c r="BJ19" s="611"/>
      <c r="BK19" s="611"/>
      <c r="BL19" s="611"/>
      <c r="BM19" s="611"/>
      <c r="BN19" s="612"/>
      <c r="BO19" s="613">
        <v>2.4</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6679</v>
      </c>
      <c r="S20" s="611"/>
      <c r="T20" s="611"/>
      <c r="U20" s="611"/>
      <c r="V20" s="611"/>
      <c r="W20" s="611"/>
      <c r="X20" s="611"/>
      <c r="Y20" s="612"/>
      <c r="Z20" s="613">
        <v>0</v>
      </c>
      <c r="AA20" s="613"/>
      <c r="AB20" s="613"/>
      <c r="AC20" s="613"/>
      <c r="AD20" s="614">
        <v>6679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346464</v>
      </c>
      <c r="BH20" s="611"/>
      <c r="BI20" s="611"/>
      <c r="BJ20" s="611"/>
      <c r="BK20" s="611"/>
      <c r="BL20" s="611"/>
      <c r="BM20" s="611"/>
      <c r="BN20" s="612"/>
      <c r="BO20" s="613">
        <v>2.4</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60892436</v>
      </c>
      <c r="CS20" s="611"/>
      <c r="CT20" s="611"/>
      <c r="CU20" s="611"/>
      <c r="CV20" s="611"/>
      <c r="CW20" s="611"/>
      <c r="CX20" s="611"/>
      <c r="CY20" s="612"/>
      <c r="CZ20" s="613">
        <v>100</v>
      </c>
      <c r="DA20" s="613"/>
      <c r="DB20" s="613"/>
      <c r="DC20" s="613"/>
      <c r="DD20" s="619">
        <v>5303617</v>
      </c>
      <c r="DE20" s="611"/>
      <c r="DF20" s="611"/>
      <c r="DG20" s="611"/>
      <c r="DH20" s="611"/>
      <c r="DI20" s="611"/>
      <c r="DJ20" s="611"/>
      <c r="DK20" s="611"/>
      <c r="DL20" s="611"/>
      <c r="DM20" s="611"/>
      <c r="DN20" s="611"/>
      <c r="DO20" s="611"/>
      <c r="DP20" s="612"/>
      <c r="DQ20" s="619">
        <v>35694907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13611708</v>
      </c>
      <c r="S21" s="611"/>
      <c r="T21" s="611"/>
      <c r="U21" s="611"/>
      <c r="V21" s="611"/>
      <c r="W21" s="611"/>
      <c r="X21" s="611"/>
      <c r="Y21" s="612"/>
      <c r="Z21" s="613">
        <v>22.2</v>
      </c>
      <c r="AA21" s="613"/>
      <c r="AB21" s="613"/>
      <c r="AC21" s="613"/>
      <c r="AD21" s="614">
        <v>11868918</v>
      </c>
      <c r="AE21" s="614"/>
      <c r="AF21" s="614"/>
      <c r="AG21" s="614"/>
      <c r="AH21" s="614"/>
      <c r="AI21" s="614"/>
      <c r="AJ21" s="614"/>
      <c r="AK21" s="614"/>
      <c r="AL21" s="615">
        <v>38.799999999999997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2532</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11868918</v>
      </c>
      <c r="S22" s="611"/>
      <c r="T22" s="611"/>
      <c r="U22" s="611"/>
      <c r="V22" s="611"/>
      <c r="W22" s="611"/>
      <c r="X22" s="611"/>
      <c r="Y22" s="612"/>
      <c r="Z22" s="613">
        <v>19.399999999999999</v>
      </c>
      <c r="AA22" s="613"/>
      <c r="AB22" s="613"/>
      <c r="AC22" s="613"/>
      <c r="AD22" s="614">
        <v>11868918</v>
      </c>
      <c r="AE22" s="614"/>
      <c r="AF22" s="614"/>
      <c r="AG22" s="614"/>
      <c r="AH22" s="614"/>
      <c r="AI22" s="614"/>
      <c r="AJ22" s="614"/>
      <c r="AK22" s="614"/>
      <c r="AL22" s="615">
        <v>38.799999999999997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1742790</v>
      </c>
      <c r="S23" s="611"/>
      <c r="T23" s="611"/>
      <c r="U23" s="611"/>
      <c r="V23" s="611"/>
      <c r="W23" s="611"/>
      <c r="X23" s="611"/>
      <c r="Y23" s="612"/>
      <c r="Z23" s="613">
        <v>2.8</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343932</v>
      </c>
      <c r="BH23" s="611"/>
      <c r="BI23" s="611"/>
      <c r="BJ23" s="611"/>
      <c r="BK23" s="611"/>
      <c r="BL23" s="611"/>
      <c r="BM23" s="611"/>
      <c r="BN23" s="612"/>
      <c r="BO23" s="613">
        <v>2.4</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35191032</v>
      </c>
      <c r="CS24" s="600"/>
      <c r="CT24" s="600"/>
      <c r="CU24" s="600"/>
      <c r="CV24" s="600"/>
      <c r="CW24" s="600"/>
      <c r="CX24" s="600"/>
      <c r="CY24" s="601"/>
      <c r="CZ24" s="604">
        <v>57.8</v>
      </c>
      <c r="DA24" s="605"/>
      <c r="DB24" s="605"/>
      <c r="DC24" s="621"/>
      <c r="DD24" s="645">
        <v>20140315</v>
      </c>
      <c r="DE24" s="600"/>
      <c r="DF24" s="600"/>
      <c r="DG24" s="600"/>
      <c r="DH24" s="600"/>
      <c r="DI24" s="600"/>
      <c r="DJ24" s="600"/>
      <c r="DK24" s="601"/>
      <c r="DL24" s="645">
        <v>17528737</v>
      </c>
      <c r="DM24" s="600"/>
      <c r="DN24" s="600"/>
      <c r="DO24" s="600"/>
      <c r="DP24" s="600"/>
      <c r="DQ24" s="600"/>
      <c r="DR24" s="600"/>
      <c r="DS24" s="600"/>
      <c r="DT24" s="600"/>
      <c r="DU24" s="600"/>
      <c r="DV24" s="601"/>
      <c r="DW24" s="604">
        <v>57.2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32395193</v>
      </c>
      <c r="S25" s="611"/>
      <c r="T25" s="611"/>
      <c r="U25" s="611"/>
      <c r="V25" s="611"/>
      <c r="W25" s="611"/>
      <c r="X25" s="611"/>
      <c r="Y25" s="612"/>
      <c r="Z25" s="613">
        <v>52.9</v>
      </c>
      <c r="AA25" s="613"/>
      <c r="AB25" s="613"/>
      <c r="AC25" s="613"/>
      <c r="AD25" s="614">
        <v>30308471</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9194915</v>
      </c>
      <c r="CS25" s="642"/>
      <c r="CT25" s="642"/>
      <c r="CU25" s="642"/>
      <c r="CV25" s="642"/>
      <c r="CW25" s="642"/>
      <c r="CX25" s="642"/>
      <c r="CY25" s="643"/>
      <c r="CZ25" s="615">
        <v>15.1</v>
      </c>
      <c r="DA25" s="640"/>
      <c r="DB25" s="640"/>
      <c r="DC25" s="644"/>
      <c r="DD25" s="619">
        <v>8652108</v>
      </c>
      <c r="DE25" s="642"/>
      <c r="DF25" s="642"/>
      <c r="DG25" s="642"/>
      <c r="DH25" s="642"/>
      <c r="DI25" s="642"/>
      <c r="DJ25" s="642"/>
      <c r="DK25" s="643"/>
      <c r="DL25" s="619">
        <v>8015462</v>
      </c>
      <c r="DM25" s="642"/>
      <c r="DN25" s="642"/>
      <c r="DO25" s="642"/>
      <c r="DP25" s="642"/>
      <c r="DQ25" s="642"/>
      <c r="DR25" s="642"/>
      <c r="DS25" s="642"/>
      <c r="DT25" s="642"/>
      <c r="DU25" s="642"/>
      <c r="DV25" s="643"/>
      <c r="DW25" s="615">
        <v>26.1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14021</v>
      </c>
      <c r="S26" s="611"/>
      <c r="T26" s="611"/>
      <c r="U26" s="611"/>
      <c r="V26" s="611"/>
      <c r="W26" s="611"/>
      <c r="X26" s="611"/>
      <c r="Y26" s="612"/>
      <c r="Z26" s="613">
        <v>0</v>
      </c>
      <c r="AA26" s="613"/>
      <c r="AB26" s="613"/>
      <c r="AC26" s="613"/>
      <c r="AD26" s="614">
        <v>14021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5250166</v>
      </c>
      <c r="CS26" s="611"/>
      <c r="CT26" s="611"/>
      <c r="CU26" s="611"/>
      <c r="CV26" s="611"/>
      <c r="CW26" s="611"/>
      <c r="CX26" s="611"/>
      <c r="CY26" s="612"/>
      <c r="CZ26" s="615">
        <v>8.6</v>
      </c>
      <c r="DA26" s="640"/>
      <c r="DB26" s="640"/>
      <c r="DC26" s="644"/>
      <c r="DD26" s="619">
        <v>4961320</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277610</v>
      </c>
      <c r="S27" s="611"/>
      <c r="T27" s="611"/>
      <c r="U27" s="611"/>
      <c r="V27" s="611"/>
      <c r="W27" s="611"/>
      <c r="X27" s="611"/>
      <c r="Y27" s="612"/>
      <c r="Z27" s="613">
        <v>0.5</v>
      </c>
      <c r="AA27" s="613"/>
      <c r="AB27" s="613"/>
      <c r="AC27" s="613"/>
      <c r="AD27" s="614">
        <v>171</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14530920</v>
      </c>
      <c r="BH27" s="611"/>
      <c r="BI27" s="611"/>
      <c r="BJ27" s="611"/>
      <c r="BK27" s="611"/>
      <c r="BL27" s="611"/>
      <c r="BM27" s="611"/>
      <c r="BN27" s="612"/>
      <c r="BO27" s="613">
        <v>100</v>
      </c>
      <c r="BP27" s="613"/>
      <c r="BQ27" s="613"/>
      <c r="BR27" s="613"/>
      <c r="BS27" s="614">
        <v>1192716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20834661</v>
      </c>
      <c r="CS27" s="642"/>
      <c r="CT27" s="642"/>
      <c r="CU27" s="642"/>
      <c r="CV27" s="642"/>
      <c r="CW27" s="642"/>
      <c r="CX27" s="642"/>
      <c r="CY27" s="643"/>
      <c r="CZ27" s="615">
        <v>34.200000000000003</v>
      </c>
      <c r="DA27" s="640"/>
      <c r="DB27" s="640"/>
      <c r="DC27" s="644"/>
      <c r="DD27" s="619">
        <v>6749502</v>
      </c>
      <c r="DE27" s="642"/>
      <c r="DF27" s="642"/>
      <c r="DG27" s="642"/>
      <c r="DH27" s="642"/>
      <c r="DI27" s="642"/>
      <c r="DJ27" s="642"/>
      <c r="DK27" s="643"/>
      <c r="DL27" s="619">
        <v>4774570</v>
      </c>
      <c r="DM27" s="642"/>
      <c r="DN27" s="642"/>
      <c r="DO27" s="642"/>
      <c r="DP27" s="642"/>
      <c r="DQ27" s="642"/>
      <c r="DR27" s="642"/>
      <c r="DS27" s="642"/>
      <c r="DT27" s="642"/>
      <c r="DU27" s="642"/>
      <c r="DV27" s="643"/>
      <c r="DW27" s="615">
        <v>15.6</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656189</v>
      </c>
      <c r="S28" s="611"/>
      <c r="T28" s="611"/>
      <c r="U28" s="611"/>
      <c r="V28" s="611"/>
      <c r="W28" s="611"/>
      <c r="X28" s="611"/>
      <c r="Y28" s="612"/>
      <c r="Z28" s="613">
        <v>1.1000000000000001</v>
      </c>
      <c r="AA28" s="613"/>
      <c r="AB28" s="613"/>
      <c r="AC28" s="613"/>
      <c r="AD28" s="614">
        <v>168237</v>
      </c>
      <c r="AE28" s="614"/>
      <c r="AF28" s="614"/>
      <c r="AG28" s="614"/>
      <c r="AH28" s="614"/>
      <c r="AI28" s="614"/>
      <c r="AJ28" s="614"/>
      <c r="AK28" s="614"/>
      <c r="AL28" s="615">
        <v>0.6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5161456</v>
      </c>
      <c r="CS28" s="611"/>
      <c r="CT28" s="611"/>
      <c r="CU28" s="611"/>
      <c r="CV28" s="611"/>
      <c r="CW28" s="611"/>
      <c r="CX28" s="611"/>
      <c r="CY28" s="612"/>
      <c r="CZ28" s="615">
        <v>8.5</v>
      </c>
      <c r="DA28" s="640"/>
      <c r="DB28" s="640"/>
      <c r="DC28" s="644"/>
      <c r="DD28" s="619">
        <v>4738705</v>
      </c>
      <c r="DE28" s="611"/>
      <c r="DF28" s="611"/>
      <c r="DG28" s="611"/>
      <c r="DH28" s="611"/>
      <c r="DI28" s="611"/>
      <c r="DJ28" s="611"/>
      <c r="DK28" s="612"/>
      <c r="DL28" s="619">
        <v>4738705</v>
      </c>
      <c r="DM28" s="611"/>
      <c r="DN28" s="611"/>
      <c r="DO28" s="611"/>
      <c r="DP28" s="611"/>
      <c r="DQ28" s="611"/>
      <c r="DR28" s="611"/>
      <c r="DS28" s="611"/>
      <c r="DT28" s="611"/>
      <c r="DU28" s="611"/>
      <c r="DV28" s="612"/>
      <c r="DW28" s="615">
        <v>15.5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840935</v>
      </c>
      <c r="S29" s="611"/>
      <c r="T29" s="611"/>
      <c r="U29" s="611"/>
      <c r="V29" s="611"/>
      <c r="W29" s="611"/>
      <c r="X29" s="611"/>
      <c r="Y29" s="612"/>
      <c r="Z29" s="613">
        <v>1.4</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5161456</v>
      </c>
      <c r="CS29" s="642"/>
      <c r="CT29" s="642"/>
      <c r="CU29" s="642"/>
      <c r="CV29" s="642"/>
      <c r="CW29" s="642"/>
      <c r="CX29" s="642"/>
      <c r="CY29" s="643"/>
      <c r="CZ29" s="615">
        <v>8.5</v>
      </c>
      <c r="DA29" s="640"/>
      <c r="DB29" s="640"/>
      <c r="DC29" s="644"/>
      <c r="DD29" s="619">
        <v>4738705</v>
      </c>
      <c r="DE29" s="642"/>
      <c r="DF29" s="642"/>
      <c r="DG29" s="642"/>
      <c r="DH29" s="642"/>
      <c r="DI29" s="642"/>
      <c r="DJ29" s="642"/>
      <c r="DK29" s="643"/>
      <c r="DL29" s="619">
        <v>4738705</v>
      </c>
      <c r="DM29" s="642"/>
      <c r="DN29" s="642"/>
      <c r="DO29" s="642"/>
      <c r="DP29" s="642"/>
      <c r="DQ29" s="642"/>
      <c r="DR29" s="642"/>
      <c r="DS29" s="642"/>
      <c r="DT29" s="642"/>
      <c r="DU29" s="642"/>
      <c r="DV29" s="643"/>
      <c r="DW29" s="615">
        <v>15.5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15006630</v>
      </c>
      <c r="S30" s="611"/>
      <c r="T30" s="611"/>
      <c r="U30" s="611"/>
      <c r="V30" s="611"/>
      <c r="W30" s="611"/>
      <c r="X30" s="611"/>
      <c r="Y30" s="612"/>
      <c r="Z30" s="613">
        <v>24.5</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4983622</v>
      </c>
      <c r="CS30" s="611"/>
      <c r="CT30" s="611"/>
      <c r="CU30" s="611"/>
      <c r="CV30" s="611"/>
      <c r="CW30" s="611"/>
      <c r="CX30" s="611"/>
      <c r="CY30" s="612"/>
      <c r="CZ30" s="615">
        <v>8.1999999999999993</v>
      </c>
      <c r="DA30" s="640"/>
      <c r="DB30" s="640"/>
      <c r="DC30" s="644"/>
      <c r="DD30" s="619">
        <v>4562316</v>
      </c>
      <c r="DE30" s="611"/>
      <c r="DF30" s="611"/>
      <c r="DG30" s="611"/>
      <c r="DH30" s="611"/>
      <c r="DI30" s="611"/>
      <c r="DJ30" s="611"/>
      <c r="DK30" s="612"/>
      <c r="DL30" s="619">
        <v>4562316</v>
      </c>
      <c r="DM30" s="611"/>
      <c r="DN30" s="611"/>
      <c r="DO30" s="611"/>
      <c r="DP30" s="611"/>
      <c r="DQ30" s="611"/>
      <c r="DR30" s="611"/>
      <c r="DS30" s="611"/>
      <c r="DT30" s="611"/>
      <c r="DU30" s="611"/>
      <c r="DV30" s="612"/>
      <c r="DW30" s="615">
        <v>14.9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96.4</v>
      </c>
      <c r="BN31" s="654"/>
      <c r="BO31" s="654"/>
      <c r="BP31" s="654"/>
      <c r="BQ31" s="655"/>
      <c r="BR31" s="666">
        <v>99.2</v>
      </c>
      <c r="BS31" s="654"/>
      <c r="BT31" s="654"/>
      <c r="BU31" s="654"/>
      <c r="BV31" s="654"/>
      <c r="BW31" s="654"/>
      <c r="BX31" s="605">
        <v>96.3</v>
      </c>
      <c r="BY31" s="654"/>
      <c r="BZ31" s="654"/>
      <c r="CA31" s="654"/>
      <c r="CB31" s="655"/>
      <c r="CD31" s="648"/>
      <c r="CE31" s="649"/>
      <c r="CF31" s="607" t="s">
        <v>300</v>
      </c>
      <c r="CG31" s="608"/>
      <c r="CH31" s="608"/>
      <c r="CI31" s="608"/>
      <c r="CJ31" s="608"/>
      <c r="CK31" s="608"/>
      <c r="CL31" s="608"/>
      <c r="CM31" s="608"/>
      <c r="CN31" s="608"/>
      <c r="CO31" s="608"/>
      <c r="CP31" s="608"/>
      <c r="CQ31" s="609"/>
      <c r="CR31" s="610">
        <v>177834</v>
      </c>
      <c r="CS31" s="642"/>
      <c r="CT31" s="642"/>
      <c r="CU31" s="642"/>
      <c r="CV31" s="642"/>
      <c r="CW31" s="642"/>
      <c r="CX31" s="642"/>
      <c r="CY31" s="643"/>
      <c r="CZ31" s="615">
        <v>0.3</v>
      </c>
      <c r="DA31" s="640"/>
      <c r="DB31" s="640"/>
      <c r="DC31" s="644"/>
      <c r="DD31" s="619">
        <v>176389</v>
      </c>
      <c r="DE31" s="642"/>
      <c r="DF31" s="642"/>
      <c r="DG31" s="642"/>
      <c r="DH31" s="642"/>
      <c r="DI31" s="642"/>
      <c r="DJ31" s="642"/>
      <c r="DK31" s="643"/>
      <c r="DL31" s="619">
        <v>176389</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4373560</v>
      </c>
      <c r="S32" s="611"/>
      <c r="T32" s="611"/>
      <c r="U32" s="611"/>
      <c r="V32" s="611"/>
      <c r="W32" s="611"/>
      <c r="X32" s="611"/>
      <c r="Y32" s="612"/>
      <c r="Z32" s="613">
        <v>7.1</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98.9</v>
      </c>
      <c r="BH32" s="642"/>
      <c r="BI32" s="642"/>
      <c r="BJ32" s="642"/>
      <c r="BK32" s="642"/>
      <c r="BL32" s="642"/>
      <c r="BM32" s="616">
        <v>95.7</v>
      </c>
      <c r="BN32" s="642"/>
      <c r="BO32" s="642"/>
      <c r="BP32" s="642"/>
      <c r="BQ32" s="665"/>
      <c r="BR32" s="667">
        <v>99.1</v>
      </c>
      <c r="BS32" s="642"/>
      <c r="BT32" s="642"/>
      <c r="BU32" s="642"/>
      <c r="BV32" s="642"/>
      <c r="BW32" s="642"/>
      <c r="BX32" s="616">
        <v>95.7</v>
      </c>
      <c r="BY32" s="642"/>
      <c r="BZ32" s="642"/>
      <c r="CA32" s="642"/>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238482</v>
      </c>
      <c r="S33" s="611"/>
      <c r="T33" s="611"/>
      <c r="U33" s="611"/>
      <c r="V33" s="611"/>
      <c r="W33" s="611"/>
      <c r="X33" s="611"/>
      <c r="Y33" s="612"/>
      <c r="Z33" s="613">
        <v>0.4</v>
      </c>
      <c r="AA33" s="613"/>
      <c r="AB33" s="613"/>
      <c r="AC33" s="613"/>
      <c r="AD33" s="614">
        <v>14474</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99.2</v>
      </c>
      <c r="BH33" s="669"/>
      <c r="BI33" s="669"/>
      <c r="BJ33" s="669"/>
      <c r="BK33" s="669"/>
      <c r="BL33" s="669"/>
      <c r="BM33" s="670">
        <v>96.6</v>
      </c>
      <c r="BN33" s="669"/>
      <c r="BO33" s="669"/>
      <c r="BP33" s="669"/>
      <c r="BQ33" s="671"/>
      <c r="BR33" s="668">
        <v>99.2</v>
      </c>
      <c r="BS33" s="669"/>
      <c r="BT33" s="669"/>
      <c r="BU33" s="669"/>
      <c r="BV33" s="669"/>
      <c r="BW33" s="669"/>
      <c r="BX33" s="670">
        <v>96.4</v>
      </c>
      <c r="BY33" s="669"/>
      <c r="BZ33" s="669"/>
      <c r="CA33" s="669"/>
      <c r="CB33" s="671"/>
      <c r="CD33" s="607" t="s">
        <v>307</v>
      </c>
      <c r="CE33" s="608"/>
      <c r="CF33" s="608"/>
      <c r="CG33" s="608"/>
      <c r="CH33" s="608"/>
      <c r="CI33" s="608"/>
      <c r="CJ33" s="608"/>
      <c r="CK33" s="608"/>
      <c r="CL33" s="608"/>
      <c r="CM33" s="608"/>
      <c r="CN33" s="608"/>
      <c r="CO33" s="608"/>
      <c r="CP33" s="608"/>
      <c r="CQ33" s="609"/>
      <c r="CR33" s="610">
        <v>20290776</v>
      </c>
      <c r="CS33" s="642"/>
      <c r="CT33" s="642"/>
      <c r="CU33" s="642"/>
      <c r="CV33" s="642"/>
      <c r="CW33" s="642"/>
      <c r="CX33" s="642"/>
      <c r="CY33" s="643"/>
      <c r="CZ33" s="615">
        <v>33.299999999999997</v>
      </c>
      <c r="DA33" s="640"/>
      <c r="DB33" s="640"/>
      <c r="DC33" s="644"/>
      <c r="DD33" s="619">
        <v>15053685</v>
      </c>
      <c r="DE33" s="642"/>
      <c r="DF33" s="642"/>
      <c r="DG33" s="642"/>
      <c r="DH33" s="642"/>
      <c r="DI33" s="642"/>
      <c r="DJ33" s="642"/>
      <c r="DK33" s="643"/>
      <c r="DL33" s="619">
        <v>12099350</v>
      </c>
      <c r="DM33" s="642"/>
      <c r="DN33" s="642"/>
      <c r="DO33" s="642"/>
      <c r="DP33" s="642"/>
      <c r="DQ33" s="642"/>
      <c r="DR33" s="642"/>
      <c r="DS33" s="642"/>
      <c r="DT33" s="642"/>
      <c r="DU33" s="642"/>
      <c r="DV33" s="643"/>
      <c r="DW33" s="615">
        <v>39.4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273121</v>
      </c>
      <c r="S34" s="611"/>
      <c r="T34" s="611"/>
      <c r="U34" s="611"/>
      <c r="V34" s="611"/>
      <c r="W34" s="611"/>
      <c r="X34" s="611"/>
      <c r="Y34" s="612"/>
      <c r="Z34" s="613">
        <v>0.4</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7108291</v>
      </c>
      <c r="CS34" s="611"/>
      <c r="CT34" s="611"/>
      <c r="CU34" s="611"/>
      <c r="CV34" s="611"/>
      <c r="CW34" s="611"/>
      <c r="CX34" s="611"/>
      <c r="CY34" s="612"/>
      <c r="CZ34" s="615">
        <v>11.7</v>
      </c>
      <c r="DA34" s="640"/>
      <c r="DB34" s="640"/>
      <c r="DC34" s="644"/>
      <c r="DD34" s="619">
        <v>5268457</v>
      </c>
      <c r="DE34" s="611"/>
      <c r="DF34" s="611"/>
      <c r="DG34" s="611"/>
      <c r="DH34" s="611"/>
      <c r="DI34" s="611"/>
      <c r="DJ34" s="611"/>
      <c r="DK34" s="612"/>
      <c r="DL34" s="619">
        <v>4537250</v>
      </c>
      <c r="DM34" s="611"/>
      <c r="DN34" s="611"/>
      <c r="DO34" s="611"/>
      <c r="DP34" s="611"/>
      <c r="DQ34" s="611"/>
      <c r="DR34" s="611"/>
      <c r="DS34" s="611"/>
      <c r="DT34" s="611"/>
      <c r="DU34" s="611"/>
      <c r="DV34" s="612"/>
      <c r="DW34" s="615">
        <v>14.8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635302</v>
      </c>
      <c r="S35" s="611"/>
      <c r="T35" s="611"/>
      <c r="U35" s="611"/>
      <c r="V35" s="611"/>
      <c r="W35" s="611"/>
      <c r="X35" s="611"/>
      <c r="Y35" s="612"/>
      <c r="Z35" s="613">
        <v>1</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378805</v>
      </c>
      <c r="CS35" s="642"/>
      <c r="CT35" s="642"/>
      <c r="CU35" s="642"/>
      <c r="CV35" s="642"/>
      <c r="CW35" s="642"/>
      <c r="CX35" s="642"/>
      <c r="CY35" s="643"/>
      <c r="CZ35" s="615">
        <v>0.6</v>
      </c>
      <c r="DA35" s="640"/>
      <c r="DB35" s="640"/>
      <c r="DC35" s="644"/>
      <c r="DD35" s="619">
        <v>314641</v>
      </c>
      <c r="DE35" s="642"/>
      <c r="DF35" s="642"/>
      <c r="DG35" s="642"/>
      <c r="DH35" s="642"/>
      <c r="DI35" s="642"/>
      <c r="DJ35" s="642"/>
      <c r="DK35" s="643"/>
      <c r="DL35" s="619">
        <v>314527</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430164</v>
      </c>
      <c r="S36" s="611"/>
      <c r="T36" s="611"/>
      <c r="U36" s="611"/>
      <c r="V36" s="611"/>
      <c r="W36" s="611"/>
      <c r="X36" s="611"/>
      <c r="Y36" s="612"/>
      <c r="Z36" s="613">
        <v>0.7</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7983393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659270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5536012</v>
      </c>
      <c r="CS36" s="611"/>
      <c r="CT36" s="611"/>
      <c r="CU36" s="611"/>
      <c r="CV36" s="611"/>
      <c r="CW36" s="611"/>
      <c r="CX36" s="611"/>
      <c r="CY36" s="612"/>
      <c r="CZ36" s="615">
        <v>9.1</v>
      </c>
      <c r="DA36" s="640"/>
      <c r="DB36" s="640"/>
      <c r="DC36" s="644"/>
      <c r="DD36" s="619">
        <v>4067338</v>
      </c>
      <c r="DE36" s="611"/>
      <c r="DF36" s="611"/>
      <c r="DG36" s="611"/>
      <c r="DH36" s="611"/>
      <c r="DI36" s="611"/>
      <c r="DJ36" s="611"/>
      <c r="DK36" s="612"/>
      <c r="DL36" s="619">
        <v>2511831</v>
      </c>
      <c r="DM36" s="611"/>
      <c r="DN36" s="611"/>
      <c r="DO36" s="611"/>
      <c r="DP36" s="611"/>
      <c r="DQ36" s="611"/>
      <c r="DR36" s="611"/>
      <c r="DS36" s="611"/>
      <c r="DT36" s="611"/>
      <c r="DU36" s="611"/>
      <c r="DV36" s="612"/>
      <c r="DW36" s="615">
        <v>8.1999999999999993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2252484</v>
      </c>
      <c r="S37" s="611"/>
      <c r="T37" s="611"/>
      <c r="U37" s="611"/>
      <c r="V37" s="611"/>
      <c r="W37" s="611"/>
      <c r="X37" s="611"/>
      <c r="Y37" s="612"/>
      <c r="Z37" s="613">
        <v>3.7</v>
      </c>
      <c r="AA37" s="613"/>
      <c r="AB37" s="613"/>
      <c r="AC37" s="613"/>
      <c r="AD37" s="614">
        <v>65422</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1694660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435450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832317</v>
      </c>
      <c r="CS37" s="642"/>
      <c r="CT37" s="642"/>
      <c r="CU37" s="642"/>
      <c r="CV37" s="642"/>
      <c r="CW37" s="642"/>
      <c r="CX37" s="642"/>
      <c r="CY37" s="643"/>
      <c r="CZ37" s="615">
        <v>1.4</v>
      </c>
      <c r="DA37" s="640"/>
      <c r="DB37" s="640"/>
      <c r="DC37" s="644"/>
      <c r="DD37" s="619">
        <v>579869</v>
      </c>
      <c r="DE37" s="642"/>
      <c r="DF37" s="642"/>
      <c r="DG37" s="642"/>
      <c r="DH37" s="642"/>
      <c r="DI37" s="642"/>
      <c r="DJ37" s="642"/>
      <c r="DK37" s="643"/>
      <c r="DL37" s="619">
        <v>554935</v>
      </c>
      <c r="DM37" s="642"/>
      <c r="DN37" s="642"/>
      <c r="DO37" s="642"/>
      <c r="DP37" s="642"/>
      <c r="DQ37" s="642"/>
      <c r="DR37" s="642"/>
      <c r="DS37" s="642"/>
      <c r="DT37" s="642"/>
      <c r="DU37" s="642"/>
      <c r="DV37" s="643"/>
      <c r="DW37" s="615">
        <v>1.8</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3893979</v>
      </c>
      <c r="S38" s="611"/>
      <c r="T38" s="611"/>
      <c r="U38" s="611"/>
      <c r="V38" s="611"/>
      <c r="W38" s="611"/>
      <c r="X38" s="611"/>
      <c r="Y38" s="612"/>
      <c r="Z38" s="613">
        <v>6.4</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217479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14430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6071254</v>
      </c>
      <c r="CS38" s="611"/>
      <c r="CT38" s="611"/>
      <c r="CU38" s="611"/>
      <c r="CV38" s="611"/>
      <c r="CW38" s="611"/>
      <c r="CX38" s="611"/>
      <c r="CY38" s="612"/>
      <c r="CZ38" s="615">
        <v>10</v>
      </c>
      <c r="DA38" s="640"/>
      <c r="DB38" s="640"/>
      <c r="DC38" s="644"/>
      <c r="DD38" s="619">
        <v>4977889</v>
      </c>
      <c r="DE38" s="611"/>
      <c r="DF38" s="611"/>
      <c r="DG38" s="611"/>
      <c r="DH38" s="611"/>
      <c r="DI38" s="611"/>
      <c r="DJ38" s="611"/>
      <c r="DK38" s="612"/>
      <c r="DL38" s="619">
        <v>4735742</v>
      </c>
      <c r="DM38" s="611"/>
      <c r="DN38" s="611"/>
      <c r="DO38" s="611"/>
      <c r="DP38" s="611"/>
      <c r="DQ38" s="611"/>
      <c r="DR38" s="611"/>
      <c r="DS38" s="611"/>
      <c r="DT38" s="611"/>
      <c r="DU38" s="611"/>
      <c r="DV38" s="612"/>
      <c r="DW38" s="615">
        <v>15.4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20595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660490</v>
      </c>
      <c r="CS39" s="642"/>
      <c r="CT39" s="642"/>
      <c r="CU39" s="642"/>
      <c r="CV39" s="642"/>
      <c r="CW39" s="642"/>
      <c r="CX39" s="642"/>
      <c r="CY39" s="643"/>
      <c r="CZ39" s="615">
        <v>1.1000000000000001</v>
      </c>
      <c r="DA39" s="640"/>
      <c r="DB39" s="640"/>
      <c r="DC39" s="644"/>
      <c r="DD39" s="619">
        <v>387536</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99679</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80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535924</v>
      </c>
      <c r="CS40" s="611"/>
      <c r="CT40" s="611"/>
      <c r="CU40" s="611"/>
      <c r="CV40" s="611"/>
      <c r="CW40" s="611"/>
      <c r="CX40" s="611"/>
      <c r="CY40" s="612"/>
      <c r="CZ40" s="615">
        <v>0.9</v>
      </c>
      <c r="DA40" s="640"/>
      <c r="DB40" s="640"/>
      <c r="DC40" s="644"/>
      <c r="DD40" s="619">
        <v>37824</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61287670</v>
      </c>
      <c r="S41" s="683"/>
      <c r="T41" s="683"/>
      <c r="U41" s="683"/>
      <c r="V41" s="683"/>
      <c r="W41" s="683"/>
      <c r="X41" s="683"/>
      <c r="Y41" s="687"/>
      <c r="Z41" s="688">
        <v>100</v>
      </c>
      <c r="AA41" s="688"/>
      <c r="AB41" s="688"/>
      <c r="AC41" s="688"/>
      <c r="AD41" s="689">
        <v>30570796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1117272</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4953982</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480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5410628</v>
      </c>
      <c r="CS42" s="642"/>
      <c r="CT42" s="642"/>
      <c r="CU42" s="642"/>
      <c r="CV42" s="642"/>
      <c r="CW42" s="642"/>
      <c r="CX42" s="642"/>
      <c r="CY42" s="643"/>
      <c r="CZ42" s="615">
        <v>8.9</v>
      </c>
      <c r="DA42" s="640"/>
      <c r="DB42" s="640"/>
      <c r="DC42" s="644"/>
      <c r="DD42" s="619">
        <v>500907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128288</v>
      </c>
      <c r="CS43" s="642"/>
      <c r="CT43" s="642"/>
      <c r="CU43" s="642"/>
      <c r="CV43" s="642"/>
      <c r="CW43" s="642"/>
      <c r="CX43" s="642"/>
      <c r="CY43" s="643"/>
      <c r="CZ43" s="615">
        <v>0.2</v>
      </c>
      <c r="DA43" s="640"/>
      <c r="DB43" s="640"/>
      <c r="DC43" s="644"/>
      <c r="DD43" s="619">
        <v>8533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5303617</v>
      </c>
      <c r="CS44" s="611"/>
      <c r="CT44" s="611"/>
      <c r="CU44" s="611"/>
      <c r="CV44" s="611"/>
      <c r="CW44" s="611"/>
      <c r="CX44" s="611"/>
      <c r="CY44" s="612"/>
      <c r="CZ44" s="615">
        <v>8.6999999999999993</v>
      </c>
      <c r="DA44" s="616"/>
      <c r="DB44" s="616"/>
      <c r="DC44" s="622"/>
      <c r="DD44" s="619">
        <v>474318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1937805</v>
      </c>
      <c r="CS45" s="642"/>
      <c r="CT45" s="642"/>
      <c r="CU45" s="642"/>
      <c r="CV45" s="642"/>
      <c r="CW45" s="642"/>
      <c r="CX45" s="642"/>
      <c r="CY45" s="643"/>
      <c r="CZ45" s="615">
        <v>3.2</v>
      </c>
      <c r="DA45" s="640"/>
      <c r="DB45" s="640"/>
      <c r="DC45" s="644"/>
      <c r="DD45" s="619">
        <v>114486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3242370</v>
      </c>
      <c r="CS46" s="611"/>
      <c r="CT46" s="611"/>
      <c r="CU46" s="611"/>
      <c r="CV46" s="611"/>
      <c r="CW46" s="611"/>
      <c r="CX46" s="611"/>
      <c r="CY46" s="612"/>
      <c r="CZ46" s="615">
        <v>5.3</v>
      </c>
      <c r="DA46" s="616"/>
      <c r="DB46" s="616"/>
      <c r="DC46" s="622"/>
      <c r="DD46" s="619">
        <v>358090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107011</v>
      </c>
      <c r="CS47" s="642"/>
      <c r="CT47" s="642"/>
      <c r="CU47" s="642"/>
      <c r="CV47" s="642"/>
      <c r="CW47" s="642"/>
      <c r="CX47" s="642"/>
      <c r="CY47" s="643"/>
      <c r="CZ47" s="615">
        <v>0.2</v>
      </c>
      <c r="DA47" s="640"/>
      <c r="DB47" s="640"/>
      <c r="DC47" s="644"/>
      <c r="DD47" s="619">
        <v>26589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60892436</v>
      </c>
      <c r="CS49" s="669"/>
      <c r="CT49" s="669"/>
      <c r="CU49" s="669"/>
      <c r="CV49" s="669"/>
      <c r="CW49" s="669"/>
      <c r="CX49" s="669"/>
      <c r="CY49" s="698"/>
      <c r="CZ49" s="690">
        <v>100</v>
      </c>
      <c r="DA49" s="699"/>
      <c r="DB49" s="699"/>
      <c r="DC49" s="700"/>
      <c r="DD49" s="701">
        <v>35694907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8hQf2QdZ07oKvxVs78Ss883HI2Fo6BZ2TGgEzhiKTn2u0RkTJzw3X6r0J8beScbeWyhxw6x3F02c2tIbdNMWng==" saltValue="5O11SWb7y2ZwlUvtLkjA9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61056</v>
      </c>
      <c r="R7" s="740"/>
      <c r="S7" s="740"/>
      <c r="T7" s="740"/>
      <c r="U7" s="740"/>
      <c r="V7" s="740">
        <v>60661</v>
      </c>
      <c r="W7" s="740"/>
      <c r="X7" s="740"/>
      <c r="Y7" s="740"/>
      <c r="Z7" s="740"/>
      <c r="AA7" s="740">
        <v>395</v>
      </c>
      <c r="AB7" s="740"/>
      <c r="AC7" s="740"/>
      <c r="AD7" s="740"/>
      <c r="AE7" s="741"/>
      <c r="AF7" s="742">
        <v>330</v>
      </c>
      <c r="AG7" s="743"/>
      <c r="AH7" s="743"/>
      <c r="AI7" s="743"/>
      <c r="AJ7" s="744"/>
      <c r="AK7" s="745">
        <v>635</v>
      </c>
      <c r="AL7" s="746"/>
      <c r="AM7" s="746"/>
      <c r="AN7" s="746"/>
      <c r="AO7" s="746"/>
      <c r="AP7" s="746">
        <v>45410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547</v>
      </c>
      <c r="BT7" s="734"/>
      <c r="BU7" s="734"/>
      <c r="BV7" s="734"/>
      <c r="BW7" s="734"/>
      <c r="BX7" s="734"/>
      <c r="BY7" s="734"/>
      <c r="BZ7" s="734"/>
      <c r="CA7" s="734"/>
      <c r="CB7" s="734"/>
      <c r="CC7" s="734"/>
      <c r="CD7" s="734"/>
      <c r="CE7" s="734"/>
      <c r="CF7" s="734"/>
      <c r="CG7" s="749"/>
      <c r="CH7" s="730">
        <v>2</v>
      </c>
      <c r="CI7" s="731"/>
      <c r="CJ7" s="731"/>
      <c r="CK7" s="731"/>
      <c r="CL7" s="732"/>
      <c r="CM7" s="730">
        <v>143</v>
      </c>
      <c r="CN7" s="731"/>
      <c r="CO7" s="731"/>
      <c r="CP7" s="731"/>
      <c r="CQ7" s="732"/>
      <c r="CR7" s="730">
        <v>3</v>
      </c>
      <c r="CS7" s="731"/>
      <c r="CT7" s="731"/>
      <c r="CU7" s="731"/>
      <c r="CV7" s="732"/>
      <c r="CW7" s="730" t="s">
        <v>558</v>
      </c>
      <c r="CX7" s="731"/>
      <c r="CY7" s="731"/>
      <c r="CZ7" s="731"/>
      <c r="DA7" s="732"/>
      <c r="DB7" s="730" t="s">
        <v>501</v>
      </c>
      <c r="DC7" s="731"/>
      <c r="DD7" s="731"/>
      <c r="DE7" s="731"/>
      <c r="DF7" s="732"/>
      <c r="DG7" s="730" t="s">
        <v>501</v>
      </c>
      <c r="DH7" s="731"/>
      <c r="DI7" s="731"/>
      <c r="DJ7" s="731"/>
      <c r="DK7" s="732"/>
      <c r="DL7" s="730" t="s">
        <v>501</v>
      </c>
      <c r="DM7" s="731"/>
      <c r="DN7" s="731"/>
      <c r="DO7" s="731"/>
      <c r="DP7" s="732"/>
      <c r="DQ7" s="730" t="s">
        <v>501</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437</v>
      </c>
      <c r="R8" s="771"/>
      <c r="S8" s="771"/>
      <c r="T8" s="771"/>
      <c r="U8" s="771"/>
      <c r="V8" s="771">
        <v>437</v>
      </c>
      <c r="W8" s="771"/>
      <c r="X8" s="771"/>
      <c r="Y8" s="771"/>
      <c r="Z8" s="771"/>
      <c r="AA8" s="771" t="s">
        <v>558</v>
      </c>
      <c r="AB8" s="771"/>
      <c r="AC8" s="771"/>
      <c r="AD8" s="771"/>
      <c r="AE8" s="772"/>
      <c r="AF8" s="773" t="s">
        <v>121</v>
      </c>
      <c r="AG8" s="774"/>
      <c r="AH8" s="774"/>
      <c r="AI8" s="774"/>
      <c r="AJ8" s="775"/>
      <c r="AK8" s="756" t="s">
        <v>558</v>
      </c>
      <c r="AL8" s="757"/>
      <c r="AM8" s="757"/>
      <c r="AN8" s="757"/>
      <c r="AO8" s="757"/>
      <c r="AP8" s="757" t="s">
        <v>558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548</v>
      </c>
      <c r="BT8" s="761"/>
      <c r="BU8" s="761"/>
      <c r="BV8" s="761"/>
      <c r="BW8" s="761"/>
      <c r="BX8" s="761"/>
      <c r="BY8" s="761"/>
      <c r="BZ8" s="761"/>
      <c r="CA8" s="761"/>
      <c r="CB8" s="761"/>
      <c r="CC8" s="761"/>
      <c r="CD8" s="761"/>
      <c r="CE8" s="761"/>
      <c r="CF8" s="761"/>
      <c r="CG8" s="762"/>
      <c r="CH8" s="763">
        <v>-5</v>
      </c>
      <c r="CI8" s="764"/>
      <c r="CJ8" s="764"/>
      <c r="CK8" s="764"/>
      <c r="CL8" s="765"/>
      <c r="CM8" s="763">
        <v>71</v>
      </c>
      <c r="CN8" s="764"/>
      <c r="CO8" s="764"/>
      <c r="CP8" s="764"/>
      <c r="CQ8" s="765"/>
      <c r="CR8" s="763">
        <v>10</v>
      </c>
      <c r="CS8" s="764"/>
      <c r="CT8" s="764"/>
      <c r="CU8" s="764"/>
      <c r="CV8" s="765"/>
      <c r="CW8" s="763" t="s">
        <v>501</v>
      </c>
      <c r="CX8" s="764"/>
      <c r="CY8" s="764"/>
      <c r="CZ8" s="764"/>
      <c r="DA8" s="765"/>
      <c r="DB8" s="763" t="s">
        <v>501</v>
      </c>
      <c r="DC8" s="764"/>
      <c r="DD8" s="764"/>
      <c r="DE8" s="764"/>
      <c r="DF8" s="765"/>
      <c r="DG8" s="763" t="s">
        <v>501</v>
      </c>
      <c r="DH8" s="764"/>
      <c r="DI8" s="764"/>
      <c r="DJ8" s="764"/>
      <c r="DK8" s="765"/>
      <c r="DL8" s="763" t="s">
        <v>501</v>
      </c>
      <c r="DM8" s="764"/>
      <c r="DN8" s="764"/>
      <c r="DO8" s="764"/>
      <c r="DP8" s="765"/>
      <c r="DQ8" s="763" t="s">
        <v>501</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549</v>
      </c>
      <c r="BT9" s="761"/>
      <c r="BU9" s="761"/>
      <c r="BV9" s="761"/>
      <c r="BW9" s="761"/>
      <c r="BX9" s="761"/>
      <c r="BY9" s="761"/>
      <c r="BZ9" s="761"/>
      <c r="CA9" s="761"/>
      <c r="CB9" s="761"/>
      <c r="CC9" s="761"/>
      <c r="CD9" s="761"/>
      <c r="CE9" s="761"/>
      <c r="CF9" s="761"/>
      <c r="CG9" s="762"/>
      <c r="CH9" s="763">
        <v>-1</v>
      </c>
      <c r="CI9" s="764"/>
      <c r="CJ9" s="764"/>
      <c r="CK9" s="764"/>
      <c r="CL9" s="765"/>
      <c r="CM9" s="763">
        <v>30</v>
      </c>
      <c r="CN9" s="764"/>
      <c r="CO9" s="764"/>
      <c r="CP9" s="764"/>
      <c r="CQ9" s="765"/>
      <c r="CR9" s="763">
        <v>28</v>
      </c>
      <c r="CS9" s="764"/>
      <c r="CT9" s="764"/>
      <c r="CU9" s="764"/>
      <c r="CV9" s="765"/>
      <c r="CW9" s="763">
        <v>13</v>
      </c>
      <c r="CX9" s="764"/>
      <c r="CY9" s="764"/>
      <c r="CZ9" s="764"/>
      <c r="DA9" s="765"/>
      <c r="DB9" s="763" t="s">
        <v>501</v>
      </c>
      <c r="DC9" s="764"/>
      <c r="DD9" s="764"/>
      <c r="DE9" s="764"/>
      <c r="DF9" s="765"/>
      <c r="DG9" s="763" t="s">
        <v>501</v>
      </c>
      <c r="DH9" s="764"/>
      <c r="DI9" s="764"/>
      <c r="DJ9" s="764"/>
      <c r="DK9" s="765"/>
      <c r="DL9" s="763" t="s">
        <v>501</v>
      </c>
      <c r="DM9" s="764"/>
      <c r="DN9" s="764"/>
      <c r="DO9" s="764"/>
      <c r="DP9" s="765"/>
      <c r="DQ9" s="763" t="s">
        <v>501</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t="s">
        <v>552</v>
      </c>
      <c r="BS10" s="760" t="s">
        <v>550</v>
      </c>
      <c r="BT10" s="761"/>
      <c r="BU10" s="761"/>
      <c r="BV10" s="761"/>
      <c r="BW10" s="761"/>
      <c r="BX10" s="761"/>
      <c r="BY10" s="761"/>
      <c r="BZ10" s="761"/>
      <c r="CA10" s="761"/>
      <c r="CB10" s="761"/>
      <c r="CC10" s="761"/>
      <c r="CD10" s="761"/>
      <c r="CE10" s="761"/>
      <c r="CF10" s="761"/>
      <c r="CG10" s="762"/>
      <c r="CH10" s="763">
        <v>5</v>
      </c>
      <c r="CI10" s="764"/>
      <c r="CJ10" s="764"/>
      <c r="CK10" s="764"/>
      <c r="CL10" s="765"/>
      <c r="CM10" s="763">
        <v>398</v>
      </c>
      <c r="CN10" s="764"/>
      <c r="CO10" s="764"/>
      <c r="CP10" s="764"/>
      <c r="CQ10" s="765"/>
      <c r="CR10" s="763">
        <v>5</v>
      </c>
      <c r="CS10" s="764"/>
      <c r="CT10" s="764"/>
      <c r="CU10" s="764"/>
      <c r="CV10" s="765"/>
      <c r="CW10" s="763" t="s">
        <v>501</v>
      </c>
      <c r="CX10" s="764"/>
      <c r="CY10" s="764"/>
      <c r="CZ10" s="764"/>
      <c r="DA10" s="765"/>
      <c r="DB10" s="763" t="s">
        <v>501</v>
      </c>
      <c r="DC10" s="764"/>
      <c r="DD10" s="764"/>
      <c r="DE10" s="764"/>
      <c r="DF10" s="765"/>
      <c r="DG10" s="763" t="s">
        <v>501</v>
      </c>
      <c r="DH10" s="764"/>
      <c r="DI10" s="764"/>
      <c r="DJ10" s="764"/>
      <c r="DK10" s="765"/>
      <c r="DL10" s="763" t="s">
        <v>501</v>
      </c>
      <c r="DM10" s="764"/>
      <c r="DN10" s="764"/>
      <c r="DO10" s="764"/>
      <c r="DP10" s="765"/>
      <c r="DQ10" s="763" t="s">
        <v>501</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t="s">
        <v>552</v>
      </c>
      <c r="BS11" s="760" t="s">
        <v>551</v>
      </c>
      <c r="BT11" s="761"/>
      <c r="BU11" s="761"/>
      <c r="BV11" s="761"/>
      <c r="BW11" s="761"/>
      <c r="BX11" s="761"/>
      <c r="BY11" s="761"/>
      <c r="BZ11" s="761"/>
      <c r="CA11" s="761"/>
      <c r="CB11" s="761"/>
      <c r="CC11" s="761"/>
      <c r="CD11" s="761"/>
      <c r="CE11" s="761"/>
      <c r="CF11" s="761"/>
      <c r="CG11" s="762"/>
      <c r="CH11" s="763">
        <v>-375</v>
      </c>
      <c r="CI11" s="764"/>
      <c r="CJ11" s="764"/>
      <c r="CK11" s="764"/>
      <c r="CL11" s="765"/>
      <c r="CM11" s="763">
        <v>5414</v>
      </c>
      <c r="CN11" s="764"/>
      <c r="CO11" s="764"/>
      <c r="CP11" s="764"/>
      <c r="CQ11" s="765"/>
      <c r="CR11" s="763">
        <v>100</v>
      </c>
      <c r="CS11" s="764"/>
      <c r="CT11" s="764"/>
      <c r="CU11" s="764"/>
      <c r="CV11" s="765"/>
      <c r="CW11" s="763" t="s">
        <v>501</v>
      </c>
      <c r="CX11" s="764"/>
      <c r="CY11" s="764"/>
      <c r="CZ11" s="764"/>
      <c r="DA11" s="765"/>
      <c r="DB11" s="763">
        <v>482</v>
      </c>
      <c r="DC11" s="764"/>
      <c r="DD11" s="764"/>
      <c r="DE11" s="764"/>
      <c r="DF11" s="765"/>
      <c r="DG11" s="763" t="s">
        <v>501</v>
      </c>
      <c r="DH11" s="764"/>
      <c r="DI11" s="764"/>
      <c r="DJ11" s="764"/>
      <c r="DK11" s="765"/>
      <c r="DL11" s="763" t="s">
        <v>501</v>
      </c>
      <c r="DM11" s="764"/>
      <c r="DN11" s="764"/>
      <c r="DO11" s="764"/>
      <c r="DP11" s="765"/>
      <c r="DQ11" s="763" t="s">
        <v>501</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61493</v>
      </c>
      <c r="R23" s="780"/>
      <c r="S23" s="780"/>
      <c r="T23" s="780"/>
      <c r="U23" s="780"/>
      <c r="V23" s="780">
        <v>61098</v>
      </c>
      <c r="W23" s="780"/>
      <c r="X23" s="780"/>
      <c r="Y23" s="780"/>
      <c r="Z23" s="780"/>
      <c r="AA23" s="780">
        <v>395</v>
      </c>
      <c r="AB23" s="780"/>
      <c r="AC23" s="780"/>
      <c r="AD23" s="780"/>
      <c r="AE23" s="781"/>
      <c r="AF23" s="782">
        <v>330</v>
      </c>
      <c r="AG23" s="780"/>
      <c r="AH23" s="780"/>
      <c r="AI23" s="780"/>
      <c r="AJ23" s="783"/>
      <c r="AK23" s="784"/>
      <c r="AL23" s="785"/>
      <c r="AM23" s="785"/>
      <c r="AN23" s="785"/>
      <c r="AO23" s="785"/>
      <c r="AP23" s="780">
        <v>45410</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13987</v>
      </c>
      <c r="R28" s="810"/>
      <c r="S28" s="810"/>
      <c r="T28" s="810"/>
      <c r="U28" s="810"/>
      <c r="V28" s="810">
        <v>13328</v>
      </c>
      <c r="W28" s="810"/>
      <c r="X28" s="810"/>
      <c r="Y28" s="810"/>
      <c r="Z28" s="810"/>
      <c r="AA28" s="810">
        <v>659</v>
      </c>
      <c r="AB28" s="810"/>
      <c r="AC28" s="810"/>
      <c r="AD28" s="810"/>
      <c r="AE28" s="811"/>
      <c r="AF28" s="812">
        <v>659</v>
      </c>
      <c r="AG28" s="810"/>
      <c r="AH28" s="810"/>
      <c r="AI28" s="810"/>
      <c r="AJ28" s="813"/>
      <c r="AK28" s="814">
        <v>1117</v>
      </c>
      <c r="AL28" s="815"/>
      <c r="AM28" s="815"/>
      <c r="AN28" s="815"/>
      <c r="AO28" s="815"/>
      <c r="AP28" s="815" t="s">
        <v>558</v>
      </c>
      <c r="AQ28" s="815"/>
      <c r="AR28" s="815"/>
      <c r="AS28" s="815"/>
      <c r="AT28" s="815"/>
      <c r="AU28" s="815" t="s">
        <v>501</v>
      </c>
      <c r="AV28" s="815"/>
      <c r="AW28" s="815"/>
      <c r="AX28" s="815"/>
      <c r="AY28" s="815"/>
      <c r="AZ28" s="816" t="s">
        <v>501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13438</v>
      </c>
      <c r="R29" s="771"/>
      <c r="S29" s="771"/>
      <c r="T29" s="771"/>
      <c r="U29" s="771"/>
      <c r="V29" s="771">
        <v>13321</v>
      </c>
      <c r="W29" s="771"/>
      <c r="X29" s="771"/>
      <c r="Y29" s="771"/>
      <c r="Z29" s="771"/>
      <c r="AA29" s="771">
        <v>116</v>
      </c>
      <c r="AB29" s="771"/>
      <c r="AC29" s="771"/>
      <c r="AD29" s="771"/>
      <c r="AE29" s="772"/>
      <c r="AF29" s="773">
        <v>116</v>
      </c>
      <c r="AG29" s="774"/>
      <c r="AH29" s="774"/>
      <c r="AI29" s="774"/>
      <c r="AJ29" s="775"/>
      <c r="AK29" s="821">
        <v>2015</v>
      </c>
      <c r="AL29" s="817"/>
      <c r="AM29" s="817"/>
      <c r="AN29" s="817"/>
      <c r="AO29" s="817"/>
      <c r="AP29" s="817" t="s">
        <v>558</v>
      </c>
      <c r="AQ29" s="817"/>
      <c r="AR29" s="817"/>
      <c r="AS29" s="817"/>
      <c r="AT29" s="817"/>
      <c r="AU29" s="817" t="s">
        <v>501</v>
      </c>
      <c r="AV29" s="817"/>
      <c r="AW29" s="817"/>
      <c r="AX29" s="817"/>
      <c r="AY29" s="817"/>
      <c r="AZ29" s="818" t="s">
        <v>501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2366</v>
      </c>
      <c r="R30" s="771"/>
      <c r="S30" s="771"/>
      <c r="T30" s="771"/>
      <c r="U30" s="771"/>
      <c r="V30" s="771">
        <v>2310</v>
      </c>
      <c r="W30" s="771"/>
      <c r="X30" s="771"/>
      <c r="Y30" s="771"/>
      <c r="Z30" s="771"/>
      <c r="AA30" s="771">
        <v>56</v>
      </c>
      <c r="AB30" s="771"/>
      <c r="AC30" s="771"/>
      <c r="AD30" s="771"/>
      <c r="AE30" s="772"/>
      <c r="AF30" s="773">
        <v>56</v>
      </c>
      <c r="AG30" s="774"/>
      <c r="AH30" s="774"/>
      <c r="AI30" s="774"/>
      <c r="AJ30" s="775"/>
      <c r="AK30" s="821">
        <v>693</v>
      </c>
      <c r="AL30" s="817"/>
      <c r="AM30" s="817"/>
      <c r="AN30" s="817"/>
      <c r="AO30" s="817"/>
      <c r="AP30" s="817" t="s">
        <v>558</v>
      </c>
      <c r="AQ30" s="817"/>
      <c r="AR30" s="817"/>
      <c r="AS30" s="817"/>
      <c r="AT30" s="817"/>
      <c r="AU30" s="817" t="s">
        <v>501</v>
      </c>
      <c r="AV30" s="817"/>
      <c r="AW30" s="817"/>
      <c r="AX30" s="817"/>
      <c r="AY30" s="817"/>
      <c r="AZ30" s="818" t="s">
        <v>501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2538</v>
      </c>
      <c r="R31" s="771"/>
      <c r="S31" s="771"/>
      <c r="T31" s="771"/>
      <c r="U31" s="771"/>
      <c r="V31" s="771">
        <v>2341</v>
      </c>
      <c r="W31" s="771"/>
      <c r="X31" s="771"/>
      <c r="Y31" s="771"/>
      <c r="Z31" s="771"/>
      <c r="AA31" s="771">
        <v>196</v>
      </c>
      <c r="AB31" s="771"/>
      <c r="AC31" s="771"/>
      <c r="AD31" s="771"/>
      <c r="AE31" s="772"/>
      <c r="AF31" s="773">
        <v>3578</v>
      </c>
      <c r="AG31" s="774"/>
      <c r="AH31" s="774"/>
      <c r="AI31" s="774"/>
      <c r="AJ31" s="775"/>
      <c r="AK31" s="821">
        <v>165</v>
      </c>
      <c r="AL31" s="817"/>
      <c r="AM31" s="817"/>
      <c r="AN31" s="817"/>
      <c r="AO31" s="817"/>
      <c r="AP31" s="817">
        <v>7507</v>
      </c>
      <c r="AQ31" s="817"/>
      <c r="AR31" s="817"/>
      <c r="AS31" s="817"/>
      <c r="AT31" s="817"/>
      <c r="AU31" s="817">
        <v>571</v>
      </c>
      <c r="AV31" s="817"/>
      <c r="AW31" s="817"/>
      <c r="AX31" s="817"/>
      <c r="AY31" s="817"/>
      <c r="AZ31" s="818" t="s">
        <v>501</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3965</v>
      </c>
      <c r="R32" s="771"/>
      <c r="S32" s="771"/>
      <c r="T32" s="771"/>
      <c r="U32" s="771"/>
      <c r="V32" s="771">
        <v>3416</v>
      </c>
      <c r="W32" s="771"/>
      <c r="X32" s="771"/>
      <c r="Y32" s="771"/>
      <c r="Z32" s="771"/>
      <c r="AA32" s="771">
        <v>549</v>
      </c>
      <c r="AB32" s="771"/>
      <c r="AC32" s="771"/>
      <c r="AD32" s="771"/>
      <c r="AE32" s="772"/>
      <c r="AF32" s="773">
        <v>1365</v>
      </c>
      <c r="AG32" s="774"/>
      <c r="AH32" s="774"/>
      <c r="AI32" s="774"/>
      <c r="AJ32" s="775"/>
      <c r="AK32" s="821">
        <v>1695</v>
      </c>
      <c r="AL32" s="817"/>
      <c r="AM32" s="817"/>
      <c r="AN32" s="817"/>
      <c r="AO32" s="817"/>
      <c r="AP32" s="817">
        <v>22425</v>
      </c>
      <c r="AQ32" s="817"/>
      <c r="AR32" s="817"/>
      <c r="AS32" s="817"/>
      <c r="AT32" s="817"/>
      <c r="AU32" s="817">
        <v>12087</v>
      </c>
      <c r="AV32" s="817"/>
      <c r="AW32" s="817"/>
      <c r="AX32" s="817"/>
      <c r="AY32" s="817"/>
      <c r="AZ32" s="818" t="s">
        <v>501</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5775</v>
      </c>
      <c r="AG63" s="831"/>
      <c r="AH63" s="831"/>
      <c r="AI63" s="831"/>
      <c r="AJ63" s="832"/>
      <c r="AK63" s="833"/>
      <c r="AL63" s="828"/>
      <c r="AM63" s="828"/>
      <c r="AN63" s="828"/>
      <c r="AO63" s="828"/>
      <c r="AP63" s="831">
        <v>29931</v>
      </c>
      <c r="AQ63" s="831"/>
      <c r="AR63" s="831"/>
      <c r="AS63" s="831"/>
      <c r="AT63" s="831"/>
      <c r="AU63" s="831">
        <v>12657</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560</v>
      </c>
      <c r="C68" s="857"/>
      <c r="D68" s="857"/>
      <c r="E68" s="857"/>
      <c r="F68" s="857"/>
      <c r="G68" s="857"/>
      <c r="H68" s="857"/>
      <c r="I68" s="857"/>
      <c r="J68" s="857"/>
      <c r="K68" s="857"/>
      <c r="L68" s="857"/>
      <c r="M68" s="857"/>
      <c r="N68" s="857"/>
      <c r="O68" s="857"/>
      <c r="P68" s="858"/>
      <c r="Q68" s="859">
        <v>257</v>
      </c>
      <c r="R68" s="853"/>
      <c r="S68" s="853"/>
      <c r="T68" s="853"/>
      <c r="U68" s="853"/>
      <c r="V68" s="853">
        <v>256</v>
      </c>
      <c r="W68" s="853"/>
      <c r="X68" s="853"/>
      <c r="Y68" s="853"/>
      <c r="Z68" s="853"/>
      <c r="AA68" s="853">
        <v>1</v>
      </c>
      <c r="AB68" s="853"/>
      <c r="AC68" s="853"/>
      <c r="AD68" s="853"/>
      <c r="AE68" s="853"/>
      <c r="AF68" s="853">
        <v>1</v>
      </c>
      <c r="AG68" s="853"/>
      <c r="AH68" s="853"/>
      <c r="AI68" s="853"/>
      <c r="AJ68" s="853"/>
      <c r="AK68" s="853">
        <v>57</v>
      </c>
      <c r="AL68" s="853"/>
      <c r="AM68" s="853"/>
      <c r="AN68" s="853"/>
      <c r="AO68" s="853"/>
      <c r="AP68" s="853" t="s">
        <v>558</v>
      </c>
      <c r="AQ68" s="853"/>
      <c r="AR68" s="853"/>
      <c r="AS68" s="853"/>
      <c r="AT68" s="853"/>
      <c r="AU68" s="853" t="s">
        <v>558</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561</v>
      </c>
      <c r="C69" s="861"/>
      <c r="D69" s="861"/>
      <c r="E69" s="861"/>
      <c r="F69" s="861"/>
      <c r="G69" s="861"/>
      <c r="H69" s="861"/>
      <c r="I69" s="861"/>
      <c r="J69" s="861"/>
      <c r="K69" s="861"/>
      <c r="L69" s="861"/>
      <c r="M69" s="861"/>
      <c r="N69" s="861"/>
      <c r="O69" s="861"/>
      <c r="P69" s="862"/>
      <c r="Q69" s="863">
        <v>73</v>
      </c>
      <c r="R69" s="817"/>
      <c r="S69" s="817"/>
      <c r="T69" s="817"/>
      <c r="U69" s="817"/>
      <c r="V69" s="817">
        <v>73</v>
      </c>
      <c r="W69" s="817"/>
      <c r="X69" s="817"/>
      <c r="Y69" s="817"/>
      <c r="Z69" s="817"/>
      <c r="AA69" s="817" t="s">
        <v>558</v>
      </c>
      <c r="AB69" s="817"/>
      <c r="AC69" s="817"/>
      <c r="AD69" s="817"/>
      <c r="AE69" s="817"/>
      <c r="AF69" s="817" t="s">
        <v>558</v>
      </c>
      <c r="AG69" s="817"/>
      <c r="AH69" s="817"/>
      <c r="AI69" s="817"/>
      <c r="AJ69" s="817"/>
      <c r="AK69" s="817" t="s">
        <v>558</v>
      </c>
      <c r="AL69" s="817"/>
      <c r="AM69" s="817"/>
      <c r="AN69" s="817"/>
      <c r="AO69" s="817"/>
      <c r="AP69" s="817" t="s">
        <v>558</v>
      </c>
      <c r="AQ69" s="817"/>
      <c r="AR69" s="817"/>
      <c r="AS69" s="817"/>
      <c r="AT69" s="817"/>
      <c r="AU69" s="817" t="s">
        <v>558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562</v>
      </c>
      <c r="C70" s="861"/>
      <c r="D70" s="861"/>
      <c r="E70" s="861"/>
      <c r="F70" s="861"/>
      <c r="G70" s="861"/>
      <c r="H70" s="861"/>
      <c r="I70" s="861"/>
      <c r="J70" s="861"/>
      <c r="K70" s="861"/>
      <c r="L70" s="861"/>
      <c r="M70" s="861"/>
      <c r="N70" s="861"/>
      <c r="O70" s="861"/>
      <c r="P70" s="862"/>
      <c r="Q70" s="863">
        <v>1652</v>
      </c>
      <c r="R70" s="817"/>
      <c r="S70" s="817"/>
      <c r="T70" s="817"/>
      <c r="U70" s="817"/>
      <c r="V70" s="817">
        <v>1621</v>
      </c>
      <c r="W70" s="817"/>
      <c r="X70" s="817"/>
      <c r="Y70" s="817"/>
      <c r="Z70" s="817"/>
      <c r="AA70" s="817">
        <v>31</v>
      </c>
      <c r="AB70" s="817"/>
      <c r="AC70" s="817"/>
      <c r="AD70" s="817"/>
      <c r="AE70" s="817"/>
      <c r="AF70" s="817">
        <v>10</v>
      </c>
      <c r="AG70" s="817"/>
      <c r="AH70" s="817"/>
      <c r="AI70" s="817"/>
      <c r="AJ70" s="817"/>
      <c r="AK70" s="817" t="s">
        <v>558</v>
      </c>
      <c r="AL70" s="817"/>
      <c r="AM70" s="817"/>
      <c r="AN70" s="817"/>
      <c r="AO70" s="817"/>
      <c r="AP70" s="817">
        <v>305</v>
      </c>
      <c r="AQ70" s="817"/>
      <c r="AR70" s="817"/>
      <c r="AS70" s="817"/>
      <c r="AT70" s="817"/>
      <c r="AU70" s="817">
        <v>205</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563</v>
      </c>
      <c r="C71" s="861"/>
      <c r="D71" s="861"/>
      <c r="E71" s="861"/>
      <c r="F71" s="861"/>
      <c r="G71" s="861"/>
      <c r="H71" s="861"/>
      <c r="I71" s="861"/>
      <c r="J71" s="861"/>
      <c r="K71" s="861"/>
      <c r="L71" s="861"/>
      <c r="M71" s="861"/>
      <c r="N71" s="861"/>
      <c r="O71" s="861"/>
      <c r="P71" s="862"/>
      <c r="Q71" s="863">
        <v>295</v>
      </c>
      <c r="R71" s="817"/>
      <c r="S71" s="817"/>
      <c r="T71" s="817"/>
      <c r="U71" s="817"/>
      <c r="V71" s="817">
        <v>258</v>
      </c>
      <c r="W71" s="817"/>
      <c r="X71" s="817"/>
      <c r="Y71" s="817"/>
      <c r="Z71" s="817"/>
      <c r="AA71" s="817">
        <v>37</v>
      </c>
      <c r="AB71" s="817"/>
      <c r="AC71" s="817"/>
      <c r="AD71" s="817"/>
      <c r="AE71" s="817"/>
      <c r="AF71" s="817">
        <v>37</v>
      </c>
      <c r="AG71" s="817"/>
      <c r="AH71" s="817"/>
      <c r="AI71" s="817"/>
      <c r="AJ71" s="817"/>
      <c r="AK71" s="864" t="s">
        <v>558</v>
      </c>
      <c r="AL71" s="817"/>
      <c r="AM71" s="817"/>
      <c r="AN71" s="817"/>
      <c r="AO71" s="817"/>
      <c r="AP71" s="817" t="s">
        <v>558</v>
      </c>
      <c r="AQ71" s="817"/>
      <c r="AR71" s="817"/>
      <c r="AS71" s="817"/>
      <c r="AT71" s="817"/>
      <c r="AU71" s="817" t="s">
        <v>558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564</v>
      </c>
      <c r="C72" s="861"/>
      <c r="D72" s="861"/>
      <c r="E72" s="861"/>
      <c r="F72" s="861"/>
      <c r="G72" s="861"/>
      <c r="H72" s="861"/>
      <c r="I72" s="861"/>
      <c r="J72" s="861"/>
      <c r="K72" s="861"/>
      <c r="L72" s="861"/>
      <c r="M72" s="861"/>
      <c r="N72" s="861"/>
      <c r="O72" s="861"/>
      <c r="P72" s="862"/>
      <c r="Q72" s="863">
        <v>881857</v>
      </c>
      <c r="R72" s="817"/>
      <c r="S72" s="817"/>
      <c r="T72" s="817"/>
      <c r="U72" s="817"/>
      <c r="V72" s="817">
        <v>868577</v>
      </c>
      <c r="W72" s="817"/>
      <c r="X72" s="817"/>
      <c r="Y72" s="817"/>
      <c r="Z72" s="817"/>
      <c r="AA72" s="817">
        <v>13281</v>
      </c>
      <c r="AB72" s="817"/>
      <c r="AC72" s="817"/>
      <c r="AD72" s="817"/>
      <c r="AE72" s="817"/>
      <c r="AF72" s="817">
        <v>13281</v>
      </c>
      <c r="AG72" s="817"/>
      <c r="AH72" s="817"/>
      <c r="AI72" s="817"/>
      <c r="AJ72" s="817"/>
      <c r="AK72" s="817" t="s">
        <v>558</v>
      </c>
      <c r="AL72" s="817"/>
      <c r="AM72" s="817"/>
      <c r="AN72" s="817"/>
      <c r="AO72" s="817"/>
      <c r="AP72" s="817" t="s">
        <v>558</v>
      </c>
      <c r="AQ72" s="817"/>
      <c r="AR72" s="817"/>
      <c r="AS72" s="817"/>
      <c r="AT72" s="817"/>
      <c r="AU72" s="817" t="s">
        <v>558</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565</v>
      </c>
      <c r="C73" s="861"/>
      <c r="D73" s="861"/>
      <c r="E73" s="861"/>
      <c r="F73" s="861"/>
      <c r="G73" s="861"/>
      <c r="H73" s="861"/>
      <c r="I73" s="861"/>
      <c r="J73" s="861"/>
      <c r="K73" s="861"/>
      <c r="L73" s="861"/>
      <c r="M73" s="861"/>
      <c r="N73" s="861"/>
      <c r="O73" s="861"/>
      <c r="P73" s="862"/>
      <c r="Q73" s="863">
        <v>4605</v>
      </c>
      <c r="R73" s="817"/>
      <c r="S73" s="817"/>
      <c r="T73" s="817"/>
      <c r="U73" s="817"/>
      <c r="V73" s="817">
        <v>3961</v>
      </c>
      <c r="W73" s="817"/>
      <c r="X73" s="817"/>
      <c r="Y73" s="817"/>
      <c r="Z73" s="817"/>
      <c r="AA73" s="817">
        <v>644</v>
      </c>
      <c r="AB73" s="817"/>
      <c r="AC73" s="817"/>
      <c r="AD73" s="817"/>
      <c r="AE73" s="817"/>
      <c r="AF73" s="817">
        <v>2292</v>
      </c>
      <c r="AG73" s="817"/>
      <c r="AH73" s="817"/>
      <c r="AI73" s="817"/>
      <c r="AJ73" s="817"/>
      <c r="AK73" s="817">
        <v>453</v>
      </c>
      <c r="AL73" s="817"/>
      <c r="AM73" s="817"/>
      <c r="AN73" s="817"/>
      <c r="AO73" s="817"/>
      <c r="AP73" s="817">
        <v>5271</v>
      </c>
      <c r="AQ73" s="817"/>
      <c r="AR73" s="817"/>
      <c r="AS73" s="817"/>
      <c r="AT73" s="817"/>
      <c r="AU73" s="817" t="s">
        <v>558</v>
      </c>
      <c r="AV73" s="817"/>
      <c r="AW73" s="817"/>
      <c r="AX73" s="817"/>
      <c r="AY73" s="817"/>
      <c r="AZ73" s="819" t="s">
        <v>559</v>
      </c>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5"/>
      <c r="R75" s="866"/>
      <c r="S75" s="866"/>
      <c r="T75" s="866"/>
      <c r="U75" s="821"/>
      <c r="V75" s="867"/>
      <c r="W75" s="866"/>
      <c r="X75" s="866"/>
      <c r="Y75" s="866"/>
      <c r="Z75" s="821"/>
      <c r="AA75" s="867"/>
      <c r="AB75" s="866"/>
      <c r="AC75" s="866"/>
      <c r="AD75" s="866"/>
      <c r="AE75" s="821"/>
      <c r="AF75" s="867"/>
      <c r="AG75" s="866"/>
      <c r="AH75" s="866"/>
      <c r="AI75" s="866"/>
      <c r="AJ75" s="821"/>
      <c r="AK75" s="867"/>
      <c r="AL75" s="866"/>
      <c r="AM75" s="866"/>
      <c r="AN75" s="866"/>
      <c r="AO75" s="821"/>
      <c r="AP75" s="867"/>
      <c r="AQ75" s="866"/>
      <c r="AR75" s="866"/>
      <c r="AS75" s="866"/>
      <c r="AT75" s="821"/>
      <c r="AU75" s="867"/>
      <c r="AV75" s="866"/>
      <c r="AW75" s="866"/>
      <c r="AX75" s="866"/>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5"/>
      <c r="R76" s="866"/>
      <c r="S76" s="866"/>
      <c r="T76" s="866"/>
      <c r="U76" s="821"/>
      <c r="V76" s="867"/>
      <c r="W76" s="866"/>
      <c r="X76" s="866"/>
      <c r="Y76" s="866"/>
      <c r="Z76" s="821"/>
      <c r="AA76" s="867"/>
      <c r="AB76" s="866"/>
      <c r="AC76" s="866"/>
      <c r="AD76" s="866"/>
      <c r="AE76" s="821"/>
      <c r="AF76" s="867"/>
      <c r="AG76" s="866"/>
      <c r="AH76" s="866"/>
      <c r="AI76" s="866"/>
      <c r="AJ76" s="821"/>
      <c r="AK76" s="867"/>
      <c r="AL76" s="866"/>
      <c r="AM76" s="866"/>
      <c r="AN76" s="866"/>
      <c r="AO76" s="821"/>
      <c r="AP76" s="867"/>
      <c r="AQ76" s="866"/>
      <c r="AR76" s="866"/>
      <c r="AS76" s="866"/>
      <c r="AT76" s="821"/>
      <c r="AU76" s="867"/>
      <c r="AV76" s="866"/>
      <c r="AW76" s="866"/>
      <c r="AX76" s="866"/>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5"/>
      <c r="R77" s="866"/>
      <c r="S77" s="866"/>
      <c r="T77" s="866"/>
      <c r="U77" s="821"/>
      <c r="V77" s="867"/>
      <c r="W77" s="866"/>
      <c r="X77" s="866"/>
      <c r="Y77" s="866"/>
      <c r="Z77" s="821"/>
      <c r="AA77" s="867"/>
      <c r="AB77" s="866"/>
      <c r="AC77" s="866"/>
      <c r="AD77" s="866"/>
      <c r="AE77" s="821"/>
      <c r="AF77" s="867"/>
      <c r="AG77" s="866"/>
      <c r="AH77" s="866"/>
      <c r="AI77" s="866"/>
      <c r="AJ77" s="821"/>
      <c r="AK77" s="867"/>
      <c r="AL77" s="866"/>
      <c r="AM77" s="866"/>
      <c r="AN77" s="866"/>
      <c r="AO77" s="821"/>
      <c r="AP77" s="867"/>
      <c r="AQ77" s="866"/>
      <c r="AR77" s="866"/>
      <c r="AS77" s="866"/>
      <c r="AT77" s="821"/>
      <c r="AU77" s="867"/>
      <c r="AV77" s="866"/>
      <c r="AW77" s="866"/>
      <c r="AX77" s="866"/>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15621</v>
      </c>
      <c r="AG88" s="831"/>
      <c r="AH88" s="831"/>
      <c r="AI88" s="831"/>
      <c r="AJ88" s="831"/>
      <c r="AK88" s="828"/>
      <c r="AL88" s="828"/>
      <c r="AM88" s="828"/>
      <c r="AN88" s="828"/>
      <c r="AO88" s="828"/>
      <c r="AP88" s="831">
        <v>5576</v>
      </c>
      <c r="AQ88" s="831"/>
      <c r="AR88" s="831"/>
      <c r="AS88" s="831"/>
      <c r="AT88" s="831"/>
      <c r="AU88" s="831">
        <v>205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146</v>
      </c>
      <c r="CS102" s="839"/>
      <c r="CT102" s="839"/>
      <c r="CU102" s="839"/>
      <c r="CV102" s="879"/>
      <c r="CW102" s="878">
        <v>13</v>
      </c>
      <c r="CX102" s="839"/>
      <c r="CY102" s="839"/>
      <c r="CZ102" s="839"/>
      <c r="DA102" s="879"/>
      <c r="DB102" s="878">
        <v>482</v>
      </c>
      <c r="DC102" s="839"/>
      <c r="DD102" s="839"/>
      <c r="DE102" s="839"/>
      <c r="DF102" s="879"/>
      <c r="DG102" s="878" t="s">
        <v>558</v>
      </c>
      <c r="DH102" s="839"/>
      <c r="DI102" s="839"/>
      <c r="DJ102" s="839"/>
      <c r="DK102" s="879"/>
      <c r="DL102" s="878" t="s">
        <v>558</v>
      </c>
      <c r="DM102" s="839"/>
      <c r="DN102" s="839"/>
      <c r="DO102" s="839"/>
      <c r="DP102" s="879"/>
      <c r="DQ102" s="878" t="s">
        <v>558</v>
      </c>
      <c r="DR102" s="839"/>
      <c r="DS102" s="839"/>
      <c r="DT102" s="839"/>
      <c r="DU102" s="879"/>
      <c r="DV102" s="776"/>
      <c r="DW102" s="777"/>
      <c r="DX102" s="777"/>
      <c r="DY102" s="777"/>
      <c r="DZ102" s="90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409</v>
      </c>
      <c r="AB109" s="881"/>
      <c r="AC109" s="881"/>
      <c r="AD109" s="881"/>
      <c r="AE109" s="882"/>
      <c r="AF109" s="880" t="s">
        <v>410</v>
      </c>
      <c r="AG109" s="881"/>
      <c r="AH109" s="881"/>
      <c r="AI109" s="881"/>
      <c r="AJ109" s="882"/>
      <c r="AK109" s="880" t="s">
        <v>294</v>
      </c>
      <c r="AL109" s="881"/>
      <c r="AM109" s="881"/>
      <c r="AN109" s="881"/>
      <c r="AO109" s="882"/>
      <c r="AP109" s="880" t="s">
        <v>411</v>
      </c>
      <c r="AQ109" s="881"/>
      <c r="AR109" s="881"/>
      <c r="AS109" s="881"/>
      <c r="AT109" s="883"/>
      <c r="AU109" s="900" t="s">
        <v>408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409</v>
      </c>
      <c r="BR109" s="881"/>
      <c r="BS109" s="881"/>
      <c r="BT109" s="881"/>
      <c r="BU109" s="882"/>
      <c r="BV109" s="880" t="s">
        <v>410</v>
      </c>
      <c r="BW109" s="881"/>
      <c r="BX109" s="881"/>
      <c r="BY109" s="881"/>
      <c r="BZ109" s="882"/>
      <c r="CA109" s="880" t="s">
        <v>294</v>
      </c>
      <c r="CB109" s="881"/>
      <c r="CC109" s="881"/>
      <c r="CD109" s="881"/>
      <c r="CE109" s="882"/>
      <c r="CF109" s="901" t="s">
        <v>411</v>
      </c>
      <c r="CG109" s="901"/>
      <c r="CH109" s="901"/>
      <c r="CI109" s="901"/>
      <c r="CJ109" s="901"/>
      <c r="CK109" s="880" t="s">
        <v>412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409</v>
      </c>
      <c r="DH109" s="881"/>
      <c r="DI109" s="881"/>
      <c r="DJ109" s="881"/>
      <c r="DK109" s="882"/>
      <c r="DL109" s="880" t="s">
        <v>410</v>
      </c>
      <c r="DM109" s="881"/>
      <c r="DN109" s="881"/>
      <c r="DO109" s="881"/>
      <c r="DP109" s="882"/>
      <c r="DQ109" s="880" t="s">
        <v>294</v>
      </c>
      <c r="DR109" s="881"/>
      <c r="DS109" s="881"/>
      <c r="DT109" s="881"/>
      <c r="DU109" s="882"/>
      <c r="DV109" s="880" t="s">
        <v>411</v>
      </c>
      <c r="DW109" s="881"/>
      <c r="DX109" s="881"/>
      <c r="DY109" s="881"/>
      <c r="DZ109" s="883"/>
    </row>
    <row r="110" spans="1:131" s="212" customFormat="1" ht="26.25" customHeight="1" x14ac:dyDescent="0.15">
      <c r="A110" s="884" t="s">
        <v>413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5725774</v>
      </c>
      <c r="AB110" s="888"/>
      <c r="AC110" s="888"/>
      <c r="AD110" s="888"/>
      <c r="AE110" s="889"/>
      <c r="AF110" s="890">
        <v>5813847</v>
      </c>
      <c r="AG110" s="888"/>
      <c r="AH110" s="888"/>
      <c r="AI110" s="888"/>
      <c r="AJ110" s="889"/>
      <c r="AK110" s="890">
        <v>5374567</v>
      </c>
      <c r="AL110" s="888"/>
      <c r="AM110" s="888"/>
      <c r="AN110" s="888"/>
      <c r="AO110" s="889"/>
      <c r="AP110" s="891">
        <v>21.9</v>
      </c>
      <c r="AQ110" s="892"/>
      <c r="AR110" s="892"/>
      <c r="AS110" s="892"/>
      <c r="AT110" s="893"/>
      <c r="AU110" s="894" t="s">
        <v>69</v>
      </c>
      <c r="AV110" s="895"/>
      <c r="AW110" s="895"/>
      <c r="AX110" s="895"/>
      <c r="AY110" s="895"/>
      <c r="AZ110" s="917" t="s">
        <v>414</v>
      </c>
      <c r="BA110" s="885"/>
      <c r="BB110" s="885"/>
      <c r="BC110" s="885"/>
      <c r="BD110" s="885"/>
      <c r="BE110" s="885"/>
      <c r="BF110" s="885"/>
      <c r="BG110" s="885"/>
      <c r="BH110" s="885"/>
      <c r="BI110" s="885"/>
      <c r="BJ110" s="885"/>
      <c r="BK110" s="885"/>
      <c r="BL110" s="885"/>
      <c r="BM110" s="885"/>
      <c r="BN110" s="885"/>
      <c r="BO110" s="885"/>
      <c r="BP110" s="886"/>
      <c r="BQ110" s="918">
        <v>45610887</v>
      </c>
      <c r="BR110" s="919"/>
      <c r="BS110" s="919"/>
      <c r="BT110" s="919"/>
      <c r="BU110" s="919"/>
      <c r="BV110" s="919">
        <v>46707903</v>
      </c>
      <c r="BW110" s="919"/>
      <c r="BX110" s="919"/>
      <c r="BY110" s="919"/>
      <c r="BZ110" s="919"/>
      <c r="CA110" s="919">
        <v>45409991</v>
      </c>
      <c r="CB110" s="919"/>
      <c r="CC110" s="919"/>
      <c r="CD110" s="919"/>
      <c r="CE110" s="919"/>
      <c r="CF110" s="932">
        <v>184.8</v>
      </c>
      <c r="CG110" s="933"/>
      <c r="CH110" s="933"/>
      <c r="CI110" s="933"/>
      <c r="CJ110" s="933"/>
      <c r="CK110" s="934" t="s">
        <v>415</v>
      </c>
      <c r="CL110" s="935"/>
      <c r="CM110" s="917" t="s">
        <v>416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121</v>
      </c>
      <c r="DH110" s="919"/>
      <c r="DI110" s="919"/>
      <c r="DJ110" s="919"/>
      <c r="DK110" s="919"/>
      <c r="DL110" s="919" t="s">
        <v>121</v>
      </c>
      <c r="DM110" s="919"/>
      <c r="DN110" s="919"/>
      <c r="DO110" s="919"/>
      <c r="DP110" s="919"/>
      <c r="DQ110" s="919" t="s">
        <v>121</v>
      </c>
      <c r="DR110" s="919"/>
      <c r="DS110" s="919"/>
      <c r="DT110" s="919"/>
      <c r="DU110" s="919"/>
      <c r="DV110" s="920" t="s">
        <v>121</v>
      </c>
      <c r="DW110" s="920"/>
      <c r="DX110" s="920"/>
      <c r="DY110" s="920"/>
      <c r="DZ110" s="921"/>
    </row>
    <row r="111" spans="1:131" s="212" customFormat="1" ht="26.25" customHeight="1" x14ac:dyDescent="0.15">
      <c r="A111" s="922" t="s">
        <v>417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121</v>
      </c>
      <c r="AB111" s="926"/>
      <c r="AC111" s="926"/>
      <c r="AD111" s="926"/>
      <c r="AE111" s="927"/>
      <c r="AF111" s="928" t="s">
        <v>121</v>
      </c>
      <c r="AG111" s="926"/>
      <c r="AH111" s="926"/>
      <c r="AI111" s="926"/>
      <c r="AJ111" s="927"/>
      <c r="AK111" s="928" t="s">
        <v>121</v>
      </c>
      <c r="AL111" s="926"/>
      <c r="AM111" s="926"/>
      <c r="AN111" s="926"/>
      <c r="AO111" s="927"/>
      <c r="AP111" s="929" t="s">
        <v>121</v>
      </c>
      <c r="AQ111" s="930"/>
      <c r="AR111" s="930"/>
      <c r="AS111" s="930"/>
      <c r="AT111" s="931"/>
      <c r="AU111" s="896"/>
      <c r="AV111" s="897"/>
      <c r="AW111" s="897"/>
      <c r="AX111" s="897"/>
      <c r="AY111" s="897"/>
      <c r="AZ111" s="910" t="s">
        <v>418</v>
      </c>
      <c r="BA111" s="911"/>
      <c r="BB111" s="911"/>
      <c r="BC111" s="911"/>
      <c r="BD111" s="911"/>
      <c r="BE111" s="911"/>
      <c r="BF111" s="911"/>
      <c r="BG111" s="911"/>
      <c r="BH111" s="911"/>
      <c r="BI111" s="911"/>
      <c r="BJ111" s="911"/>
      <c r="BK111" s="911"/>
      <c r="BL111" s="911"/>
      <c r="BM111" s="911"/>
      <c r="BN111" s="911"/>
      <c r="BO111" s="911"/>
      <c r="BP111" s="912"/>
      <c r="BQ111" s="913">
        <v>19146</v>
      </c>
      <c r="BR111" s="914"/>
      <c r="BS111" s="914"/>
      <c r="BT111" s="914"/>
      <c r="BU111" s="914"/>
      <c r="BV111" s="914">
        <v>19146</v>
      </c>
      <c r="BW111" s="914"/>
      <c r="BX111" s="914"/>
      <c r="BY111" s="914"/>
      <c r="BZ111" s="914"/>
      <c r="CA111" s="914">
        <v>19146</v>
      </c>
      <c r="CB111" s="914"/>
      <c r="CC111" s="914"/>
      <c r="CD111" s="914"/>
      <c r="CE111" s="914"/>
      <c r="CF111" s="908">
        <v>0.1</v>
      </c>
      <c r="CG111" s="909"/>
      <c r="CH111" s="909"/>
      <c r="CI111" s="909"/>
      <c r="CJ111" s="909"/>
      <c r="CK111" s="936"/>
      <c r="CL111" s="937"/>
      <c r="CM111" s="910" t="s">
        <v>419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121</v>
      </c>
      <c r="DH111" s="914"/>
      <c r="DI111" s="914"/>
      <c r="DJ111" s="914"/>
      <c r="DK111" s="914"/>
      <c r="DL111" s="914" t="s">
        <v>121</v>
      </c>
      <c r="DM111" s="914"/>
      <c r="DN111" s="914"/>
      <c r="DO111" s="914"/>
      <c r="DP111" s="914"/>
      <c r="DQ111" s="914" t="s">
        <v>121</v>
      </c>
      <c r="DR111" s="914"/>
      <c r="DS111" s="914"/>
      <c r="DT111" s="914"/>
      <c r="DU111" s="914"/>
      <c r="DV111" s="915" t="s">
        <v>121</v>
      </c>
      <c r="DW111" s="915"/>
      <c r="DX111" s="915"/>
      <c r="DY111" s="915"/>
      <c r="DZ111" s="916"/>
    </row>
    <row r="112" spans="1:131" s="212" customFormat="1" ht="26.25" customHeight="1" x14ac:dyDescent="0.15">
      <c r="A112" s="940" t="s">
        <v>420</v>
      </c>
      <c r="B112" s="941"/>
      <c r="C112" s="911" t="s">
        <v>421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121</v>
      </c>
      <c r="AB112" s="947"/>
      <c r="AC112" s="947"/>
      <c r="AD112" s="947"/>
      <c r="AE112" s="948"/>
      <c r="AF112" s="949" t="s">
        <v>121</v>
      </c>
      <c r="AG112" s="947"/>
      <c r="AH112" s="947"/>
      <c r="AI112" s="947"/>
      <c r="AJ112" s="948"/>
      <c r="AK112" s="949" t="s">
        <v>121</v>
      </c>
      <c r="AL112" s="947"/>
      <c r="AM112" s="947"/>
      <c r="AN112" s="947"/>
      <c r="AO112" s="948"/>
      <c r="AP112" s="950" t="s">
        <v>121</v>
      </c>
      <c r="AQ112" s="951"/>
      <c r="AR112" s="951"/>
      <c r="AS112" s="951"/>
      <c r="AT112" s="952"/>
      <c r="AU112" s="896"/>
      <c r="AV112" s="897"/>
      <c r="AW112" s="897"/>
      <c r="AX112" s="897"/>
      <c r="AY112" s="897"/>
      <c r="AZ112" s="910" t="s">
        <v>422</v>
      </c>
      <c r="BA112" s="911"/>
      <c r="BB112" s="911"/>
      <c r="BC112" s="911"/>
      <c r="BD112" s="911"/>
      <c r="BE112" s="911"/>
      <c r="BF112" s="911"/>
      <c r="BG112" s="911"/>
      <c r="BH112" s="911"/>
      <c r="BI112" s="911"/>
      <c r="BJ112" s="911"/>
      <c r="BK112" s="911"/>
      <c r="BL112" s="911"/>
      <c r="BM112" s="911"/>
      <c r="BN112" s="911"/>
      <c r="BO112" s="911"/>
      <c r="BP112" s="912"/>
      <c r="BQ112" s="913">
        <v>12902853</v>
      </c>
      <c r="BR112" s="914"/>
      <c r="BS112" s="914"/>
      <c r="BT112" s="914"/>
      <c r="BU112" s="914"/>
      <c r="BV112" s="914">
        <v>12463852</v>
      </c>
      <c r="BW112" s="914"/>
      <c r="BX112" s="914"/>
      <c r="BY112" s="914"/>
      <c r="BZ112" s="914"/>
      <c r="CA112" s="914">
        <v>12657487</v>
      </c>
      <c r="CB112" s="914"/>
      <c r="CC112" s="914"/>
      <c r="CD112" s="914"/>
      <c r="CE112" s="914"/>
      <c r="CF112" s="908">
        <v>51.5</v>
      </c>
      <c r="CG112" s="909"/>
      <c r="CH112" s="909"/>
      <c r="CI112" s="909"/>
      <c r="CJ112" s="909"/>
      <c r="CK112" s="936"/>
      <c r="CL112" s="937"/>
      <c r="CM112" s="910" t="s">
        <v>423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121</v>
      </c>
      <c r="DH112" s="914"/>
      <c r="DI112" s="914"/>
      <c r="DJ112" s="914"/>
      <c r="DK112" s="914"/>
      <c r="DL112" s="914" t="s">
        <v>121</v>
      </c>
      <c r="DM112" s="914"/>
      <c r="DN112" s="914"/>
      <c r="DO112" s="914"/>
      <c r="DP112" s="914"/>
      <c r="DQ112" s="914" t="s">
        <v>121</v>
      </c>
      <c r="DR112" s="914"/>
      <c r="DS112" s="914"/>
      <c r="DT112" s="914"/>
      <c r="DU112" s="914"/>
      <c r="DV112" s="915" t="s">
        <v>121</v>
      </c>
      <c r="DW112" s="915"/>
      <c r="DX112" s="915"/>
      <c r="DY112" s="915"/>
      <c r="DZ112" s="916"/>
    </row>
    <row r="113" spans="1:130" s="212" customFormat="1" ht="26.25" customHeight="1" x14ac:dyDescent="0.15">
      <c r="A113" s="942"/>
      <c r="B113" s="943"/>
      <c r="C113" s="911" t="s">
        <v>424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1018187</v>
      </c>
      <c r="AB113" s="926"/>
      <c r="AC113" s="926"/>
      <c r="AD113" s="926"/>
      <c r="AE113" s="927"/>
      <c r="AF113" s="928">
        <v>986029</v>
      </c>
      <c r="AG113" s="926"/>
      <c r="AH113" s="926"/>
      <c r="AI113" s="926"/>
      <c r="AJ113" s="927"/>
      <c r="AK113" s="928">
        <v>1004434</v>
      </c>
      <c r="AL113" s="926"/>
      <c r="AM113" s="926"/>
      <c r="AN113" s="926"/>
      <c r="AO113" s="927"/>
      <c r="AP113" s="929">
        <v>4.0999999999999996</v>
      </c>
      <c r="AQ113" s="930"/>
      <c r="AR113" s="930"/>
      <c r="AS113" s="930"/>
      <c r="AT113" s="931"/>
      <c r="AU113" s="896"/>
      <c r="AV113" s="897"/>
      <c r="AW113" s="897"/>
      <c r="AX113" s="897"/>
      <c r="AY113" s="897"/>
      <c r="AZ113" s="910" t="s">
        <v>425</v>
      </c>
      <c r="BA113" s="911"/>
      <c r="BB113" s="911"/>
      <c r="BC113" s="911"/>
      <c r="BD113" s="911"/>
      <c r="BE113" s="911"/>
      <c r="BF113" s="911"/>
      <c r="BG113" s="911"/>
      <c r="BH113" s="911"/>
      <c r="BI113" s="911"/>
      <c r="BJ113" s="911"/>
      <c r="BK113" s="911"/>
      <c r="BL113" s="911"/>
      <c r="BM113" s="911"/>
      <c r="BN113" s="911"/>
      <c r="BO113" s="911"/>
      <c r="BP113" s="912"/>
      <c r="BQ113" s="913" t="s">
        <v>121</v>
      </c>
      <c r="BR113" s="914"/>
      <c r="BS113" s="914"/>
      <c r="BT113" s="914"/>
      <c r="BU113" s="914"/>
      <c r="BV113" s="914">
        <v>206630</v>
      </c>
      <c r="BW113" s="914"/>
      <c r="BX113" s="914"/>
      <c r="BY113" s="914"/>
      <c r="BZ113" s="914"/>
      <c r="CA113" s="914">
        <v>205114</v>
      </c>
      <c r="CB113" s="914"/>
      <c r="CC113" s="914"/>
      <c r="CD113" s="914"/>
      <c r="CE113" s="914"/>
      <c r="CF113" s="908">
        <v>0.8</v>
      </c>
      <c r="CG113" s="909"/>
      <c r="CH113" s="909"/>
      <c r="CI113" s="909"/>
      <c r="CJ113" s="909"/>
      <c r="CK113" s="936"/>
      <c r="CL113" s="937"/>
      <c r="CM113" s="910" t="s">
        <v>426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121</v>
      </c>
      <c r="DH113" s="947"/>
      <c r="DI113" s="947"/>
      <c r="DJ113" s="947"/>
      <c r="DK113" s="948"/>
      <c r="DL113" s="949" t="s">
        <v>121</v>
      </c>
      <c r="DM113" s="947"/>
      <c r="DN113" s="947"/>
      <c r="DO113" s="947"/>
      <c r="DP113" s="948"/>
      <c r="DQ113" s="949" t="s">
        <v>121</v>
      </c>
      <c r="DR113" s="947"/>
      <c r="DS113" s="947"/>
      <c r="DT113" s="947"/>
      <c r="DU113" s="948"/>
      <c r="DV113" s="950" t="s">
        <v>121</v>
      </c>
      <c r="DW113" s="951"/>
      <c r="DX113" s="951"/>
      <c r="DY113" s="951"/>
      <c r="DZ113" s="952"/>
    </row>
    <row r="114" spans="1:130" s="212" customFormat="1" ht="26.25" customHeight="1" x14ac:dyDescent="0.15">
      <c r="A114" s="942"/>
      <c r="B114" s="943"/>
      <c r="C114" s="911" t="s">
        <v>427</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121</v>
      </c>
      <c r="AB114" s="947"/>
      <c r="AC114" s="947"/>
      <c r="AD114" s="947"/>
      <c r="AE114" s="948"/>
      <c r="AF114" s="949">
        <v>190</v>
      </c>
      <c r="AG114" s="947"/>
      <c r="AH114" s="947"/>
      <c r="AI114" s="947"/>
      <c r="AJ114" s="948"/>
      <c r="AK114" s="949">
        <v>6250</v>
      </c>
      <c r="AL114" s="947"/>
      <c r="AM114" s="947"/>
      <c r="AN114" s="947"/>
      <c r="AO114" s="948"/>
      <c r="AP114" s="950">
        <v>0</v>
      </c>
      <c r="AQ114" s="951"/>
      <c r="AR114" s="951"/>
      <c r="AS114" s="951"/>
      <c r="AT114" s="952"/>
      <c r="AU114" s="896"/>
      <c r="AV114" s="897"/>
      <c r="AW114" s="897"/>
      <c r="AX114" s="897"/>
      <c r="AY114" s="897"/>
      <c r="AZ114" s="910" t="s">
        <v>428</v>
      </c>
      <c r="BA114" s="911"/>
      <c r="BB114" s="911"/>
      <c r="BC114" s="911"/>
      <c r="BD114" s="911"/>
      <c r="BE114" s="911"/>
      <c r="BF114" s="911"/>
      <c r="BG114" s="911"/>
      <c r="BH114" s="911"/>
      <c r="BI114" s="911"/>
      <c r="BJ114" s="911"/>
      <c r="BK114" s="911"/>
      <c r="BL114" s="911"/>
      <c r="BM114" s="911"/>
      <c r="BN114" s="911"/>
      <c r="BO114" s="911"/>
      <c r="BP114" s="912"/>
      <c r="BQ114" s="913">
        <v>7294222</v>
      </c>
      <c r="BR114" s="914"/>
      <c r="BS114" s="914"/>
      <c r="BT114" s="914"/>
      <c r="BU114" s="914"/>
      <c r="BV114" s="914">
        <v>7234454</v>
      </c>
      <c r="BW114" s="914"/>
      <c r="BX114" s="914"/>
      <c r="BY114" s="914"/>
      <c r="BZ114" s="914"/>
      <c r="CA114" s="914">
        <v>6877621</v>
      </c>
      <c r="CB114" s="914"/>
      <c r="CC114" s="914"/>
      <c r="CD114" s="914"/>
      <c r="CE114" s="914"/>
      <c r="CF114" s="908">
        <v>28</v>
      </c>
      <c r="CG114" s="909"/>
      <c r="CH114" s="909"/>
      <c r="CI114" s="909"/>
      <c r="CJ114" s="909"/>
      <c r="CK114" s="936"/>
      <c r="CL114" s="937"/>
      <c r="CM114" s="910" t="s">
        <v>429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121</v>
      </c>
      <c r="DH114" s="947"/>
      <c r="DI114" s="947"/>
      <c r="DJ114" s="947"/>
      <c r="DK114" s="948"/>
      <c r="DL114" s="949" t="s">
        <v>121</v>
      </c>
      <c r="DM114" s="947"/>
      <c r="DN114" s="947"/>
      <c r="DO114" s="947"/>
      <c r="DP114" s="948"/>
      <c r="DQ114" s="949" t="s">
        <v>121</v>
      </c>
      <c r="DR114" s="947"/>
      <c r="DS114" s="947"/>
      <c r="DT114" s="947"/>
      <c r="DU114" s="948"/>
      <c r="DV114" s="950" t="s">
        <v>121</v>
      </c>
      <c r="DW114" s="951"/>
      <c r="DX114" s="951"/>
      <c r="DY114" s="951"/>
      <c r="DZ114" s="952"/>
    </row>
    <row r="115" spans="1:130" s="212" customFormat="1" ht="26.25" customHeight="1" x14ac:dyDescent="0.15">
      <c r="A115" s="942"/>
      <c r="B115" s="943"/>
      <c r="C115" s="911" t="s">
        <v>430</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134</v>
      </c>
      <c r="AB115" s="926"/>
      <c r="AC115" s="926"/>
      <c r="AD115" s="926"/>
      <c r="AE115" s="927"/>
      <c r="AF115" s="928">
        <v>122</v>
      </c>
      <c r="AG115" s="926"/>
      <c r="AH115" s="926"/>
      <c r="AI115" s="926"/>
      <c r="AJ115" s="927"/>
      <c r="AK115" s="928">
        <v>97</v>
      </c>
      <c r="AL115" s="926"/>
      <c r="AM115" s="926"/>
      <c r="AN115" s="926"/>
      <c r="AO115" s="927"/>
      <c r="AP115" s="929">
        <v>0</v>
      </c>
      <c r="AQ115" s="930"/>
      <c r="AR115" s="930"/>
      <c r="AS115" s="930"/>
      <c r="AT115" s="931"/>
      <c r="AU115" s="896"/>
      <c r="AV115" s="897"/>
      <c r="AW115" s="897"/>
      <c r="AX115" s="897"/>
      <c r="AY115" s="897"/>
      <c r="AZ115" s="910" t="s">
        <v>431</v>
      </c>
      <c r="BA115" s="911"/>
      <c r="BB115" s="911"/>
      <c r="BC115" s="911"/>
      <c r="BD115" s="911"/>
      <c r="BE115" s="911"/>
      <c r="BF115" s="911"/>
      <c r="BG115" s="911"/>
      <c r="BH115" s="911"/>
      <c r="BI115" s="911"/>
      <c r="BJ115" s="911"/>
      <c r="BK115" s="911"/>
      <c r="BL115" s="911"/>
      <c r="BM115" s="911"/>
      <c r="BN115" s="911"/>
      <c r="BO115" s="911"/>
      <c r="BP115" s="912"/>
      <c r="BQ115" s="913">
        <v>3230</v>
      </c>
      <c r="BR115" s="914"/>
      <c r="BS115" s="914"/>
      <c r="BT115" s="914"/>
      <c r="BU115" s="914"/>
      <c r="BV115" s="914" t="s">
        <v>121</v>
      </c>
      <c r="BW115" s="914"/>
      <c r="BX115" s="914"/>
      <c r="BY115" s="914"/>
      <c r="BZ115" s="914"/>
      <c r="CA115" s="914" t="s">
        <v>121</v>
      </c>
      <c r="CB115" s="914"/>
      <c r="CC115" s="914"/>
      <c r="CD115" s="914"/>
      <c r="CE115" s="914"/>
      <c r="CF115" s="908" t="s">
        <v>121</v>
      </c>
      <c r="CG115" s="909"/>
      <c r="CH115" s="909"/>
      <c r="CI115" s="909"/>
      <c r="CJ115" s="909"/>
      <c r="CK115" s="936"/>
      <c r="CL115" s="937"/>
      <c r="CM115" s="910" t="s">
        <v>432</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v>19146</v>
      </c>
      <c r="DH115" s="947"/>
      <c r="DI115" s="947"/>
      <c r="DJ115" s="947"/>
      <c r="DK115" s="948"/>
      <c r="DL115" s="949">
        <v>19146</v>
      </c>
      <c r="DM115" s="947"/>
      <c r="DN115" s="947"/>
      <c r="DO115" s="947"/>
      <c r="DP115" s="948"/>
      <c r="DQ115" s="949">
        <v>19146</v>
      </c>
      <c r="DR115" s="947"/>
      <c r="DS115" s="947"/>
      <c r="DT115" s="947"/>
      <c r="DU115" s="948"/>
      <c r="DV115" s="950">
        <v>0.1</v>
      </c>
      <c r="DW115" s="951"/>
      <c r="DX115" s="951"/>
      <c r="DY115" s="951"/>
      <c r="DZ115" s="952"/>
    </row>
    <row r="116" spans="1:130" s="212" customFormat="1" ht="26.25" customHeight="1" x14ac:dyDescent="0.15">
      <c r="A116" s="944"/>
      <c r="B116" s="945"/>
      <c r="C116" s="953" t="s">
        <v>433</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121</v>
      </c>
      <c r="AB116" s="947"/>
      <c r="AC116" s="947"/>
      <c r="AD116" s="947"/>
      <c r="AE116" s="948"/>
      <c r="AF116" s="949" t="s">
        <v>121</v>
      </c>
      <c r="AG116" s="947"/>
      <c r="AH116" s="947"/>
      <c r="AI116" s="947"/>
      <c r="AJ116" s="948"/>
      <c r="AK116" s="949" t="s">
        <v>121</v>
      </c>
      <c r="AL116" s="947"/>
      <c r="AM116" s="947"/>
      <c r="AN116" s="947"/>
      <c r="AO116" s="948"/>
      <c r="AP116" s="950" t="s">
        <v>121</v>
      </c>
      <c r="AQ116" s="951"/>
      <c r="AR116" s="951"/>
      <c r="AS116" s="951"/>
      <c r="AT116" s="952"/>
      <c r="AU116" s="896"/>
      <c r="AV116" s="897"/>
      <c r="AW116" s="897"/>
      <c r="AX116" s="897"/>
      <c r="AY116" s="897"/>
      <c r="AZ116" s="955" t="s">
        <v>434</v>
      </c>
      <c r="BA116" s="956"/>
      <c r="BB116" s="956"/>
      <c r="BC116" s="956"/>
      <c r="BD116" s="956"/>
      <c r="BE116" s="956"/>
      <c r="BF116" s="956"/>
      <c r="BG116" s="956"/>
      <c r="BH116" s="956"/>
      <c r="BI116" s="956"/>
      <c r="BJ116" s="956"/>
      <c r="BK116" s="956"/>
      <c r="BL116" s="956"/>
      <c r="BM116" s="956"/>
      <c r="BN116" s="956"/>
      <c r="BO116" s="956"/>
      <c r="BP116" s="957"/>
      <c r="BQ116" s="913" t="s">
        <v>121</v>
      </c>
      <c r="BR116" s="914"/>
      <c r="BS116" s="914"/>
      <c r="BT116" s="914"/>
      <c r="BU116" s="914"/>
      <c r="BV116" s="914" t="s">
        <v>121</v>
      </c>
      <c r="BW116" s="914"/>
      <c r="BX116" s="914"/>
      <c r="BY116" s="914"/>
      <c r="BZ116" s="914"/>
      <c r="CA116" s="914" t="s">
        <v>121</v>
      </c>
      <c r="CB116" s="914"/>
      <c r="CC116" s="914"/>
      <c r="CD116" s="914"/>
      <c r="CE116" s="914"/>
      <c r="CF116" s="908" t="s">
        <v>121</v>
      </c>
      <c r="CG116" s="909"/>
      <c r="CH116" s="909"/>
      <c r="CI116" s="909"/>
      <c r="CJ116" s="909"/>
      <c r="CK116" s="936"/>
      <c r="CL116" s="937"/>
      <c r="CM116" s="910" t="s">
        <v>435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121</v>
      </c>
      <c r="DH116" s="947"/>
      <c r="DI116" s="947"/>
      <c r="DJ116" s="947"/>
      <c r="DK116" s="948"/>
      <c r="DL116" s="949" t="s">
        <v>121</v>
      </c>
      <c r="DM116" s="947"/>
      <c r="DN116" s="947"/>
      <c r="DO116" s="947"/>
      <c r="DP116" s="948"/>
      <c r="DQ116" s="949" t="s">
        <v>121</v>
      </c>
      <c r="DR116" s="947"/>
      <c r="DS116" s="947"/>
      <c r="DT116" s="947"/>
      <c r="DU116" s="948"/>
      <c r="DV116" s="950" t="s">
        <v>121</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436</v>
      </c>
      <c r="Z117" s="882"/>
      <c r="AA117" s="966">
        <v>6744095</v>
      </c>
      <c r="AB117" s="967"/>
      <c r="AC117" s="967"/>
      <c r="AD117" s="967"/>
      <c r="AE117" s="968"/>
      <c r="AF117" s="969">
        <v>6800188</v>
      </c>
      <c r="AG117" s="967"/>
      <c r="AH117" s="967"/>
      <c r="AI117" s="967"/>
      <c r="AJ117" s="968"/>
      <c r="AK117" s="969">
        <v>6385348</v>
      </c>
      <c r="AL117" s="967"/>
      <c r="AM117" s="967"/>
      <c r="AN117" s="967"/>
      <c r="AO117" s="968"/>
      <c r="AP117" s="970"/>
      <c r="AQ117" s="971"/>
      <c r="AR117" s="971"/>
      <c r="AS117" s="971"/>
      <c r="AT117" s="972"/>
      <c r="AU117" s="896"/>
      <c r="AV117" s="897"/>
      <c r="AW117" s="897"/>
      <c r="AX117" s="897"/>
      <c r="AY117" s="897"/>
      <c r="AZ117" s="962" t="s">
        <v>437</v>
      </c>
      <c r="BA117" s="963"/>
      <c r="BB117" s="963"/>
      <c r="BC117" s="963"/>
      <c r="BD117" s="963"/>
      <c r="BE117" s="963"/>
      <c r="BF117" s="963"/>
      <c r="BG117" s="963"/>
      <c r="BH117" s="963"/>
      <c r="BI117" s="963"/>
      <c r="BJ117" s="963"/>
      <c r="BK117" s="963"/>
      <c r="BL117" s="963"/>
      <c r="BM117" s="963"/>
      <c r="BN117" s="963"/>
      <c r="BO117" s="963"/>
      <c r="BP117" s="964"/>
      <c r="BQ117" s="913" t="s">
        <v>121</v>
      </c>
      <c r="BR117" s="914"/>
      <c r="BS117" s="914"/>
      <c r="BT117" s="914"/>
      <c r="BU117" s="914"/>
      <c r="BV117" s="914" t="s">
        <v>121</v>
      </c>
      <c r="BW117" s="914"/>
      <c r="BX117" s="914"/>
      <c r="BY117" s="914"/>
      <c r="BZ117" s="914"/>
      <c r="CA117" s="914" t="s">
        <v>121</v>
      </c>
      <c r="CB117" s="914"/>
      <c r="CC117" s="914"/>
      <c r="CD117" s="914"/>
      <c r="CE117" s="914"/>
      <c r="CF117" s="908" t="s">
        <v>121</v>
      </c>
      <c r="CG117" s="909"/>
      <c r="CH117" s="909"/>
      <c r="CI117" s="909"/>
      <c r="CJ117" s="909"/>
      <c r="CK117" s="936"/>
      <c r="CL117" s="937"/>
      <c r="CM117" s="910" t="s">
        <v>438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121</v>
      </c>
      <c r="DH117" s="947"/>
      <c r="DI117" s="947"/>
      <c r="DJ117" s="947"/>
      <c r="DK117" s="948"/>
      <c r="DL117" s="949" t="s">
        <v>121</v>
      </c>
      <c r="DM117" s="947"/>
      <c r="DN117" s="947"/>
      <c r="DO117" s="947"/>
      <c r="DP117" s="948"/>
      <c r="DQ117" s="949" t="s">
        <v>121</v>
      </c>
      <c r="DR117" s="947"/>
      <c r="DS117" s="947"/>
      <c r="DT117" s="947"/>
      <c r="DU117" s="948"/>
      <c r="DV117" s="950" t="s">
        <v>121</v>
      </c>
      <c r="DW117" s="951"/>
      <c r="DX117" s="951"/>
      <c r="DY117" s="951"/>
      <c r="DZ117" s="952"/>
    </row>
    <row r="118" spans="1:130" s="212" customFormat="1" ht="26.25" customHeight="1" x14ac:dyDescent="0.15">
      <c r="A118" s="900" t="s">
        <v>412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409</v>
      </c>
      <c r="AB118" s="881"/>
      <c r="AC118" s="881"/>
      <c r="AD118" s="881"/>
      <c r="AE118" s="882"/>
      <c r="AF118" s="880" t="s">
        <v>410</v>
      </c>
      <c r="AG118" s="881"/>
      <c r="AH118" s="881"/>
      <c r="AI118" s="881"/>
      <c r="AJ118" s="882"/>
      <c r="AK118" s="880" t="s">
        <v>294</v>
      </c>
      <c r="AL118" s="881"/>
      <c r="AM118" s="881"/>
      <c r="AN118" s="881"/>
      <c r="AO118" s="882"/>
      <c r="AP118" s="958" t="s">
        <v>411</v>
      </c>
      <c r="AQ118" s="959"/>
      <c r="AR118" s="959"/>
      <c r="AS118" s="959"/>
      <c r="AT118" s="960"/>
      <c r="AU118" s="896"/>
      <c r="AV118" s="897"/>
      <c r="AW118" s="897"/>
      <c r="AX118" s="897"/>
      <c r="AY118" s="897"/>
      <c r="AZ118" s="961" t="s">
        <v>439</v>
      </c>
      <c r="BA118" s="953"/>
      <c r="BB118" s="953"/>
      <c r="BC118" s="953"/>
      <c r="BD118" s="953"/>
      <c r="BE118" s="953"/>
      <c r="BF118" s="953"/>
      <c r="BG118" s="953"/>
      <c r="BH118" s="953"/>
      <c r="BI118" s="953"/>
      <c r="BJ118" s="953"/>
      <c r="BK118" s="953"/>
      <c r="BL118" s="953"/>
      <c r="BM118" s="953"/>
      <c r="BN118" s="953"/>
      <c r="BO118" s="953"/>
      <c r="BP118" s="954"/>
      <c r="BQ118" s="987" t="s">
        <v>121</v>
      </c>
      <c r="BR118" s="988"/>
      <c r="BS118" s="988"/>
      <c r="BT118" s="988"/>
      <c r="BU118" s="988"/>
      <c r="BV118" s="988" t="s">
        <v>121</v>
      </c>
      <c r="BW118" s="988"/>
      <c r="BX118" s="988"/>
      <c r="BY118" s="988"/>
      <c r="BZ118" s="988"/>
      <c r="CA118" s="988" t="s">
        <v>121</v>
      </c>
      <c r="CB118" s="988"/>
      <c r="CC118" s="988"/>
      <c r="CD118" s="988"/>
      <c r="CE118" s="988"/>
      <c r="CF118" s="908" t="s">
        <v>121</v>
      </c>
      <c r="CG118" s="909"/>
      <c r="CH118" s="909"/>
      <c r="CI118" s="909"/>
      <c r="CJ118" s="909"/>
      <c r="CK118" s="936"/>
      <c r="CL118" s="937"/>
      <c r="CM118" s="910" t="s">
        <v>440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121</v>
      </c>
      <c r="DH118" s="947"/>
      <c r="DI118" s="947"/>
      <c r="DJ118" s="947"/>
      <c r="DK118" s="948"/>
      <c r="DL118" s="949" t="s">
        <v>121</v>
      </c>
      <c r="DM118" s="947"/>
      <c r="DN118" s="947"/>
      <c r="DO118" s="947"/>
      <c r="DP118" s="948"/>
      <c r="DQ118" s="949" t="s">
        <v>121</v>
      </c>
      <c r="DR118" s="947"/>
      <c r="DS118" s="947"/>
      <c r="DT118" s="947"/>
      <c r="DU118" s="948"/>
      <c r="DV118" s="950" t="s">
        <v>121</v>
      </c>
      <c r="DW118" s="951"/>
      <c r="DX118" s="951"/>
      <c r="DY118" s="951"/>
      <c r="DZ118" s="952"/>
    </row>
    <row r="119" spans="1:130" s="212" customFormat="1" ht="26.25" customHeight="1" x14ac:dyDescent="0.15">
      <c r="A119" s="1044" t="s">
        <v>415</v>
      </c>
      <c r="B119" s="935"/>
      <c r="C119" s="917" t="s">
        <v>416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121</v>
      </c>
      <c r="AB119" s="888"/>
      <c r="AC119" s="888"/>
      <c r="AD119" s="888"/>
      <c r="AE119" s="889"/>
      <c r="AF119" s="890" t="s">
        <v>121</v>
      </c>
      <c r="AG119" s="888"/>
      <c r="AH119" s="888"/>
      <c r="AI119" s="888"/>
      <c r="AJ119" s="889"/>
      <c r="AK119" s="890" t="s">
        <v>121</v>
      </c>
      <c r="AL119" s="888"/>
      <c r="AM119" s="888"/>
      <c r="AN119" s="888"/>
      <c r="AO119" s="889"/>
      <c r="AP119" s="891" t="s">
        <v>121</v>
      </c>
      <c r="AQ119" s="892"/>
      <c r="AR119" s="892"/>
      <c r="AS119" s="892"/>
      <c r="AT119" s="893"/>
      <c r="AU119" s="898"/>
      <c r="AV119" s="899"/>
      <c r="AW119" s="899"/>
      <c r="AX119" s="899"/>
      <c r="AY119" s="899"/>
      <c r="AZ119" s="233" t="s">
        <v>177</v>
      </c>
      <c r="BA119" s="233"/>
      <c r="BB119" s="233"/>
      <c r="BC119" s="233"/>
      <c r="BD119" s="233"/>
      <c r="BE119" s="233"/>
      <c r="BF119" s="233"/>
      <c r="BG119" s="233"/>
      <c r="BH119" s="233"/>
      <c r="BI119" s="233"/>
      <c r="BJ119" s="233"/>
      <c r="BK119" s="233"/>
      <c r="BL119" s="233"/>
      <c r="BM119" s="233"/>
      <c r="BN119" s="233"/>
      <c r="BO119" s="965" t="s">
        <v>441</v>
      </c>
      <c r="BP119" s="993"/>
      <c r="BQ119" s="987">
        <v>65830338</v>
      </c>
      <c r="BR119" s="988"/>
      <c r="BS119" s="988"/>
      <c r="BT119" s="988"/>
      <c r="BU119" s="988"/>
      <c r="BV119" s="988">
        <v>66631985</v>
      </c>
      <c r="BW119" s="988"/>
      <c r="BX119" s="988"/>
      <c r="BY119" s="988"/>
      <c r="BZ119" s="988"/>
      <c r="CA119" s="988">
        <v>65169359</v>
      </c>
      <c r="CB119" s="988"/>
      <c r="CC119" s="988"/>
      <c r="CD119" s="988"/>
      <c r="CE119" s="988"/>
      <c r="CF119" s="989"/>
      <c r="CG119" s="990"/>
      <c r="CH119" s="990"/>
      <c r="CI119" s="990"/>
      <c r="CJ119" s="991"/>
      <c r="CK119" s="938"/>
      <c r="CL119" s="939"/>
      <c r="CM119" s="961" t="s">
        <v>442</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121</v>
      </c>
      <c r="DH119" s="974"/>
      <c r="DI119" s="974"/>
      <c r="DJ119" s="974"/>
      <c r="DK119" s="975"/>
      <c r="DL119" s="973" t="s">
        <v>121</v>
      </c>
      <c r="DM119" s="974"/>
      <c r="DN119" s="974"/>
      <c r="DO119" s="974"/>
      <c r="DP119" s="975"/>
      <c r="DQ119" s="973" t="s">
        <v>121</v>
      </c>
      <c r="DR119" s="974"/>
      <c r="DS119" s="974"/>
      <c r="DT119" s="974"/>
      <c r="DU119" s="975"/>
      <c r="DV119" s="976" t="s">
        <v>121</v>
      </c>
      <c r="DW119" s="977"/>
      <c r="DX119" s="977"/>
      <c r="DY119" s="977"/>
      <c r="DZ119" s="978"/>
    </row>
    <row r="120" spans="1:130" s="212" customFormat="1" ht="26.25" customHeight="1" x14ac:dyDescent="0.15">
      <c r="A120" s="1045"/>
      <c r="B120" s="937"/>
      <c r="C120" s="910" t="s">
        <v>419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121</v>
      </c>
      <c r="AB120" s="947"/>
      <c r="AC120" s="947"/>
      <c r="AD120" s="947"/>
      <c r="AE120" s="948"/>
      <c r="AF120" s="949" t="s">
        <v>121</v>
      </c>
      <c r="AG120" s="947"/>
      <c r="AH120" s="947"/>
      <c r="AI120" s="947"/>
      <c r="AJ120" s="948"/>
      <c r="AK120" s="949" t="s">
        <v>121</v>
      </c>
      <c r="AL120" s="947"/>
      <c r="AM120" s="947"/>
      <c r="AN120" s="947"/>
      <c r="AO120" s="948"/>
      <c r="AP120" s="950" t="s">
        <v>121</v>
      </c>
      <c r="AQ120" s="951"/>
      <c r="AR120" s="951"/>
      <c r="AS120" s="951"/>
      <c r="AT120" s="952"/>
      <c r="AU120" s="979" t="s">
        <v>443</v>
      </c>
      <c r="AV120" s="980"/>
      <c r="AW120" s="980"/>
      <c r="AX120" s="980"/>
      <c r="AY120" s="981"/>
      <c r="AZ120" s="917" t="s">
        <v>444</v>
      </c>
      <c r="BA120" s="885"/>
      <c r="BB120" s="885"/>
      <c r="BC120" s="885"/>
      <c r="BD120" s="885"/>
      <c r="BE120" s="885"/>
      <c r="BF120" s="885"/>
      <c r="BG120" s="885"/>
      <c r="BH120" s="885"/>
      <c r="BI120" s="885"/>
      <c r="BJ120" s="885"/>
      <c r="BK120" s="885"/>
      <c r="BL120" s="885"/>
      <c r="BM120" s="885"/>
      <c r="BN120" s="885"/>
      <c r="BO120" s="885"/>
      <c r="BP120" s="886"/>
      <c r="BQ120" s="918">
        <v>11395960</v>
      </c>
      <c r="BR120" s="919"/>
      <c r="BS120" s="919"/>
      <c r="BT120" s="919"/>
      <c r="BU120" s="919"/>
      <c r="BV120" s="919">
        <v>11444307</v>
      </c>
      <c r="BW120" s="919"/>
      <c r="BX120" s="919"/>
      <c r="BY120" s="919"/>
      <c r="BZ120" s="919"/>
      <c r="CA120" s="919">
        <v>11683754</v>
      </c>
      <c r="CB120" s="919"/>
      <c r="CC120" s="919"/>
      <c r="CD120" s="919"/>
      <c r="CE120" s="919"/>
      <c r="CF120" s="932">
        <v>47.6</v>
      </c>
      <c r="CG120" s="933"/>
      <c r="CH120" s="933"/>
      <c r="CI120" s="933"/>
      <c r="CJ120" s="933"/>
      <c r="CK120" s="994" t="s">
        <v>445</v>
      </c>
      <c r="CL120" s="995"/>
      <c r="CM120" s="995"/>
      <c r="CN120" s="995"/>
      <c r="CO120" s="996"/>
      <c r="CP120" s="1002" t="s">
        <v>394</v>
      </c>
      <c r="CQ120" s="1003"/>
      <c r="CR120" s="1003"/>
      <c r="CS120" s="1003"/>
      <c r="CT120" s="1003"/>
      <c r="CU120" s="1003"/>
      <c r="CV120" s="1003"/>
      <c r="CW120" s="1003"/>
      <c r="CX120" s="1003"/>
      <c r="CY120" s="1003"/>
      <c r="CZ120" s="1003"/>
      <c r="DA120" s="1003"/>
      <c r="DB120" s="1003"/>
      <c r="DC120" s="1003"/>
      <c r="DD120" s="1003"/>
      <c r="DE120" s="1003"/>
      <c r="DF120" s="1004"/>
      <c r="DG120" s="918">
        <v>12303863</v>
      </c>
      <c r="DH120" s="919"/>
      <c r="DI120" s="919"/>
      <c r="DJ120" s="919"/>
      <c r="DK120" s="919"/>
      <c r="DL120" s="919">
        <v>11864091</v>
      </c>
      <c r="DM120" s="919"/>
      <c r="DN120" s="919"/>
      <c r="DO120" s="919"/>
      <c r="DP120" s="919"/>
      <c r="DQ120" s="919">
        <v>12086983</v>
      </c>
      <c r="DR120" s="919"/>
      <c r="DS120" s="919"/>
      <c r="DT120" s="919"/>
      <c r="DU120" s="919"/>
      <c r="DV120" s="920">
        <v>49.2</v>
      </c>
      <c r="DW120" s="920"/>
      <c r="DX120" s="920"/>
      <c r="DY120" s="920"/>
      <c r="DZ120" s="921"/>
    </row>
    <row r="121" spans="1:130" s="212" customFormat="1" ht="26.25" customHeight="1" x14ac:dyDescent="0.15">
      <c r="A121" s="1045"/>
      <c r="B121" s="937"/>
      <c r="C121" s="962" t="s">
        <v>446</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121</v>
      </c>
      <c r="AB121" s="947"/>
      <c r="AC121" s="947"/>
      <c r="AD121" s="947"/>
      <c r="AE121" s="948"/>
      <c r="AF121" s="949" t="s">
        <v>121</v>
      </c>
      <c r="AG121" s="947"/>
      <c r="AH121" s="947"/>
      <c r="AI121" s="947"/>
      <c r="AJ121" s="948"/>
      <c r="AK121" s="949" t="s">
        <v>121</v>
      </c>
      <c r="AL121" s="947"/>
      <c r="AM121" s="947"/>
      <c r="AN121" s="947"/>
      <c r="AO121" s="948"/>
      <c r="AP121" s="950" t="s">
        <v>121</v>
      </c>
      <c r="AQ121" s="951"/>
      <c r="AR121" s="951"/>
      <c r="AS121" s="951"/>
      <c r="AT121" s="952"/>
      <c r="AU121" s="982"/>
      <c r="AV121" s="983"/>
      <c r="AW121" s="983"/>
      <c r="AX121" s="983"/>
      <c r="AY121" s="984"/>
      <c r="AZ121" s="910" t="s">
        <v>447</v>
      </c>
      <c r="BA121" s="911"/>
      <c r="BB121" s="911"/>
      <c r="BC121" s="911"/>
      <c r="BD121" s="911"/>
      <c r="BE121" s="911"/>
      <c r="BF121" s="911"/>
      <c r="BG121" s="911"/>
      <c r="BH121" s="911"/>
      <c r="BI121" s="911"/>
      <c r="BJ121" s="911"/>
      <c r="BK121" s="911"/>
      <c r="BL121" s="911"/>
      <c r="BM121" s="911"/>
      <c r="BN121" s="911"/>
      <c r="BO121" s="911"/>
      <c r="BP121" s="912"/>
      <c r="BQ121" s="913">
        <v>6389335</v>
      </c>
      <c r="BR121" s="914"/>
      <c r="BS121" s="914"/>
      <c r="BT121" s="914"/>
      <c r="BU121" s="914"/>
      <c r="BV121" s="914">
        <v>5705708</v>
      </c>
      <c r="BW121" s="914"/>
      <c r="BX121" s="914"/>
      <c r="BY121" s="914"/>
      <c r="BZ121" s="914"/>
      <c r="CA121" s="914">
        <v>4890111</v>
      </c>
      <c r="CB121" s="914"/>
      <c r="CC121" s="914"/>
      <c r="CD121" s="914"/>
      <c r="CE121" s="914"/>
      <c r="CF121" s="908">
        <v>19.899999999999999</v>
      </c>
      <c r="CG121" s="909"/>
      <c r="CH121" s="909"/>
      <c r="CI121" s="909"/>
      <c r="CJ121" s="909"/>
      <c r="CK121" s="997"/>
      <c r="CL121" s="998"/>
      <c r="CM121" s="998"/>
      <c r="CN121" s="998"/>
      <c r="CO121" s="999"/>
      <c r="CP121" s="1007" t="s">
        <v>392</v>
      </c>
      <c r="CQ121" s="1008"/>
      <c r="CR121" s="1008"/>
      <c r="CS121" s="1008"/>
      <c r="CT121" s="1008"/>
      <c r="CU121" s="1008"/>
      <c r="CV121" s="1008"/>
      <c r="CW121" s="1008"/>
      <c r="CX121" s="1008"/>
      <c r="CY121" s="1008"/>
      <c r="CZ121" s="1008"/>
      <c r="DA121" s="1008"/>
      <c r="DB121" s="1008"/>
      <c r="DC121" s="1008"/>
      <c r="DD121" s="1008"/>
      <c r="DE121" s="1008"/>
      <c r="DF121" s="1009"/>
      <c r="DG121" s="913">
        <v>598990</v>
      </c>
      <c r="DH121" s="914"/>
      <c r="DI121" s="914"/>
      <c r="DJ121" s="914"/>
      <c r="DK121" s="914"/>
      <c r="DL121" s="914">
        <v>599761</v>
      </c>
      <c r="DM121" s="914"/>
      <c r="DN121" s="914"/>
      <c r="DO121" s="914"/>
      <c r="DP121" s="914"/>
      <c r="DQ121" s="914">
        <v>570504</v>
      </c>
      <c r="DR121" s="914"/>
      <c r="DS121" s="914"/>
      <c r="DT121" s="914"/>
      <c r="DU121" s="914"/>
      <c r="DV121" s="915">
        <v>2.2999999999999998</v>
      </c>
      <c r="DW121" s="915"/>
      <c r="DX121" s="915"/>
      <c r="DY121" s="915"/>
      <c r="DZ121" s="916"/>
    </row>
    <row r="122" spans="1:130" s="212" customFormat="1" ht="26.25" customHeight="1" x14ac:dyDescent="0.15">
      <c r="A122" s="1045"/>
      <c r="B122" s="937"/>
      <c r="C122" s="910" t="s">
        <v>429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121</v>
      </c>
      <c r="AB122" s="947"/>
      <c r="AC122" s="947"/>
      <c r="AD122" s="947"/>
      <c r="AE122" s="948"/>
      <c r="AF122" s="949" t="s">
        <v>121</v>
      </c>
      <c r="AG122" s="947"/>
      <c r="AH122" s="947"/>
      <c r="AI122" s="947"/>
      <c r="AJ122" s="948"/>
      <c r="AK122" s="949" t="s">
        <v>121</v>
      </c>
      <c r="AL122" s="947"/>
      <c r="AM122" s="947"/>
      <c r="AN122" s="947"/>
      <c r="AO122" s="948"/>
      <c r="AP122" s="950" t="s">
        <v>121</v>
      </c>
      <c r="AQ122" s="951"/>
      <c r="AR122" s="951"/>
      <c r="AS122" s="951"/>
      <c r="AT122" s="952"/>
      <c r="AU122" s="982"/>
      <c r="AV122" s="983"/>
      <c r="AW122" s="983"/>
      <c r="AX122" s="983"/>
      <c r="AY122" s="984"/>
      <c r="AZ122" s="961" t="s">
        <v>448</v>
      </c>
      <c r="BA122" s="953"/>
      <c r="BB122" s="953"/>
      <c r="BC122" s="953"/>
      <c r="BD122" s="953"/>
      <c r="BE122" s="953"/>
      <c r="BF122" s="953"/>
      <c r="BG122" s="953"/>
      <c r="BH122" s="953"/>
      <c r="BI122" s="953"/>
      <c r="BJ122" s="953"/>
      <c r="BK122" s="953"/>
      <c r="BL122" s="953"/>
      <c r="BM122" s="953"/>
      <c r="BN122" s="953"/>
      <c r="BO122" s="953"/>
      <c r="BP122" s="954"/>
      <c r="BQ122" s="987">
        <v>45154509</v>
      </c>
      <c r="BR122" s="988"/>
      <c r="BS122" s="988"/>
      <c r="BT122" s="988"/>
      <c r="BU122" s="988"/>
      <c r="BV122" s="988">
        <v>46450914</v>
      </c>
      <c r="BW122" s="988"/>
      <c r="BX122" s="988"/>
      <c r="BY122" s="988"/>
      <c r="BZ122" s="988"/>
      <c r="CA122" s="988">
        <v>45693119</v>
      </c>
      <c r="CB122" s="988"/>
      <c r="CC122" s="988"/>
      <c r="CD122" s="988"/>
      <c r="CE122" s="988"/>
      <c r="CF122" s="1005">
        <v>186</v>
      </c>
      <c r="CG122" s="1006"/>
      <c r="CH122" s="1006"/>
      <c r="CI122" s="1006"/>
      <c r="CJ122" s="1006"/>
      <c r="CK122" s="997"/>
      <c r="CL122" s="998"/>
      <c r="CM122" s="998"/>
      <c r="CN122" s="998"/>
      <c r="CO122" s="999"/>
      <c r="CP122" s="1007"/>
      <c r="CQ122" s="1008"/>
      <c r="CR122" s="1008"/>
      <c r="CS122" s="1008"/>
      <c r="CT122" s="1008"/>
      <c r="CU122" s="1008"/>
      <c r="CV122" s="1008"/>
      <c r="CW122" s="1008"/>
      <c r="CX122" s="1008"/>
      <c r="CY122" s="1008"/>
      <c r="CZ122" s="1008"/>
      <c r="DA122" s="1008"/>
      <c r="DB122" s="1008"/>
      <c r="DC122" s="1008"/>
      <c r="DD122" s="1008"/>
      <c r="DE122" s="1008"/>
      <c r="DF122" s="1009"/>
      <c r="DG122" s="913"/>
      <c r="DH122" s="914"/>
      <c r="DI122" s="914"/>
      <c r="DJ122" s="914"/>
      <c r="DK122" s="914"/>
      <c r="DL122" s="914"/>
      <c r="DM122" s="914"/>
      <c r="DN122" s="914"/>
      <c r="DO122" s="914"/>
      <c r="DP122" s="914"/>
      <c r="DQ122" s="914"/>
      <c r="DR122" s="914"/>
      <c r="DS122" s="914"/>
      <c r="DT122" s="914"/>
      <c r="DU122" s="914"/>
      <c r="DV122" s="915"/>
      <c r="DW122" s="915"/>
      <c r="DX122" s="915"/>
      <c r="DY122" s="915"/>
      <c r="DZ122" s="916"/>
    </row>
    <row r="123" spans="1:130" s="212" customFormat="1" ht="26.25" customHeight="1" x14ac:dyDescent="0.15">
      <c r="A123" s="1045"/>
      <c r="B123" s="937"/>
      <c r="C123" s="910" t="s">
        <v>435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121</v>
      </c>
      <c r="AB123" s="947"/>
      <c r="AC123" s="947"/>
      <c r="AD123" s="947"/>
      <c r="AE123" s="948"/>
      <c r="AF123" s="949" t="s">
        <v>121</v>
      </c>
      <c r="AG123" s="947"/>
      <c r="AH123" s="947"/>
      <c r="AI123" s="947"/>
      <c r="AJ123" s="948"/>
      <c r="AK123" s="949" t="s">
        <v>121</v>
      </c>
      <c r="AL123" s="947"/>
      <c r="AM123" s="947"/>
      <c r="AN123" s="947"/>
      <c r="AO123" s="948"/>
      <c r="AP123" s="950" t="s">
        <v>121</v>
      </c>
      <c r="AQ123" s="951"/>
      <c r="AR123" s="951"/>
      <c r="AS123" s="951"/>
      <c r="AT123" s="952"/>
      <c r="AU123" s="985"/>
      <c r="AV123" s="986"/>
      <c r="AW123" s="986"/>
      <c r="AX123" s="986"/>
      <c r="AY123" s="986"/>
      <c r="AZ123" s="233" t="s">
        <v>177</v>
      </c>
      <c r="BA123" s="233"/>
      <c r="BB123" s="233"/>
      <c r="BC123" s="233"/>
      <c r="BD123" s="233"/>
      <c r="BE123" s="233"/>
      <c r="BF123" s="233"/>
      <c r="BG123" s="233"/>
      <c r="BH123" s="233"/>
      <c r="BI123" s="233"/>
      <c r="BJ123" s="233"/>
      <c r="BK123" s="233"/>
      <c r="BL123" s="233"/>
      <c r="BM123" s="233"/>
      <c r="BN123" s="233"/>
      <c r="BO123" s="965" t="s">
        <v>449</v>
      </c>
      <c r="BP123" s="993"/>
      <c r="BQ123" s="1051">
        <v>62939804</v>
      </c>
      <c r="BR123" s="1052"/>
      <c r="BS123" s="1052"/>
      <c r="BT123" s="1052"/>
      <c r="BU123" s="1052"/>
      <c r="BV123" s="1052">
        <v>63600929</v>
      </c>
      <c r="BW123" s="1052"/>
      <c r="BX123" s="1052"/>
      <c r="BY123" s="1052"/>
      <c r="BZ123" s="1052"/>
      <c r="CA123" s="1052">
        <v>62266984</v>
      </c>
      <c r="CB123" s="1052"/>
      <c r="CC123" s="1052"/>
      <c r="CD123" s="1052"/>
      <c r="CE123" s="1052"/>
      <c r="CF123" s="989"/>
      <c r="CG123" s="990"/>
      <c r="CH123" s="990"/>
      <c r="CI123" s="990"/>
      <c r="CJ123" s="991"/>
      <c r="CK123" s="997"/>
      <c r="CL123" s="998"/>
      <c r="CM123" s="998"/>
      <c r="CN123" s="998"/>
      <c r="CO123" s="999"/>
      <c r="CP123" s="1007"/>
      <c r="CQ123" s="1008"/>
      <c r="CR123" s="1008"/>
      <c r="CS123" s="1008"/>
      <c r="CT123" s="1008"/>
      <c r="CU123" s="1008"/>
      <c r="CV123" s="1008"/>
      <c r="CW123" s="1008"/>
      <c r="CX123" s="1008"/>
      <c r="CY123" s="1008"/>
      <c r="CZ123" s="1008"/>
      <c r="DA123" s="1008"/>
      <c r="DB123" s="1008"/>
      <c r="DC123" s="1008"/>
      <c r="DD123" s="1008"/>
      <c r="DE123" s="1008"/>
      <c r="DF123" s="1009"/>
      <c r="DG123" s="946"/>
      <c r="DH123" s="947"/>
      <c r="DI123" s="947"/>
      <c r="DJ123" s="947"/>
      <c r="DK123" s="948"/>
      <c r="DL123" s="949"/>
      <c r="DM123" s="947"/>
      <c r="DN123" s="947"/>
      <c r="DO123" s="947"/>
      <c r="DP123" s="948"/>
      <c r="DQ123" s="949"/>
      <c r="DR123" s="947"/>
      <c r="DS123" s="947"/>
      <c r="DT123" s="947"/>
      <c r="DU123" s="948"/>
      <c r="DV123" s="950"/>
      <c r="DW123" s="951"/>
      <c r="DX123" s="951"/>
      <c r="DY123" s="951"/>
      <c r="DZ123" s="952"/>
    </row>
    <row r="124" spans="1:130" s="212" customFormat="1" ht="26.25" customHeight="1" thickBot="1" x14ac:dyDescent="0.2">
      <c r="A124" s="1045"/>
      <c r="B124" s="937"/>
      <c r="C124" s="910" t="s">
        <v>438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121</v>
      </c>
      <c r="AB124" s="947"/>
      <c r="AC124" s="947"/>
      <c r="AD124" s="947"/>
      <c r="AE124" s="948"/>
      <c r="AF124" s="949" t="s">
        <v>121</v>
      </c>
      <c r="AG124" s="947"/>
      <c r="AH124" s="947"/>
      <c r="AI124" s="947"/>
      <c r="AJ124" s="948"/>
      <c r="AK124" s="949" t="s">
        <v>121</v>
      </c>
      <c r="AL124" s="947"/>
      <c r="AM124" s="947"/>
      <c r="AN124" s="947"/>
      <c r="AO124" s="948"/>
      <c r="AP124" s="950" t="s">
        <v>121</v>
      </c>
      <c r="AQ124" s="951"/>
      <c r="AR124" s="951"/>
      <c r="AS124" s="951"/>
      <c r="AT124" s="952"/>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12.1</v>
      </c>
      <c r="BR124" s="1015"/>
      <c r="BS124" s="1015"/>
      <c r="BT124" s="1015"/>
      <c r="BU124" s="1015"/>
      <c r="BV124" s="1015">
        <v>12.5</v>
      </c>
      <c r="BW124" s="1015"/>
      <c r="BX124" s="1015"/>
      <c r="BY124" s="1015"/>
      <c r="BZ124" s="1015"/>
      <c r="CA124" s="1015">
        <v>11.8</v>
      </c>
      <c r="CB124" s="1015"/>
      <c r="CC124" s="1015"/>
      <c r="CD124" s="1015"/>
      <c r="CE124" s="1015"/>
      <c r="CF124" s="1016"/>
      <c r="CG124" s="1017"/>
      <c r="CH124" s="1017"/>
      <c r="CI124" s="1017"/>
      <c r="CJ124" s="1018"/>
      <c r="CK124" s="1000"/>
      <c r="CL124" s="1000"/>
      <c r="CM124" s="1000"/>
      <c r="CN124" s="1000"/>
      <c r="CO124" s="1001"/>
      <c r="CP124" s="1007" t="s">
        <v>451</v>
      </c>
      <c r="CQ124" s="1008"/>
      <c r="CR124" s="1008"/>
      <c r="CS124" s="1008"/>
      <c r="CT124" s="1008"/>
      <c r="CU124" s="1008"/>
      <c r="CV124" s="1008"/>
      <c r="CW124" s="1008"/>
      <c r="CX124" s="1008"/>
      <c r="CY124" s="1008"/>
      <c r="CZ124" s="1008"/>
      <c r="DA124" s="1008"/>
      <c r="DB124" s="1008"/>
      <c r="DC124" s="1008"/>
      <c r="DD124" s="1008"/>
      <c r="DE124" s="1008"/>
      <c r="DF124" s="1009"/>
      <c r="DG124" s="992" t="s">
        <v>121</v>
      </c>
      <c r="DH124" s="974"/>
      <c r="DI124" s="974"/>
      <c r="DJ124" s="974"/>
      <c r="DK124" s="975"/>
      <c r="DL124" s="973" t="s">
        <v>121</v>
      </c>
      <c r="DM124" s="974"/>
      <c r="DN124" s="974"/>
      <c r="DO124" s="974"/>
      <c r="DP124" s="975"/>
      <c r="DQ124" s="973" t="s">
        <v>121</v>
      </c>
      <c r="DR124" s="974"/>
      <c r="DS124" s="974"/>
      <c r="DT124" s="974"/>
      <c r="DU124" s="975"/>
      <c r="DV124" s="976" t="s">
        <v>121</v>
      </c>
      <c r="DW124" s="977"/>
      <c r="DX124" s="977"/>
      <c r="DY124" s="977"/>
      <c r="DZ124" s="978"/>
    </row>
    <row r="125" spans="1:130" s="212" customFormat="1" ht="26.25" customHeight="1" x14ac:dyDescent="0.15">
      <c r="A125" s="1045"/>
      <c r="B125" s="937"/>
      <c r="C125" s="910" t="s">
        <v>440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121</v>
      </c>
      <c r="AB125" s="947"/>
      <c r="AC125" s="947"/>
      <c r="AD125" s="947"/>
      <c r="AE125" s="948"/>
      <c r="AF125" s="949" t="s">
        <v>121</v>
      </c>
      <c r="AG125" s="947"/>
      <c r="AH125" s="947"/>
      <c r="AI125" s="947"/>
      <c r="AJ125" s="948"/>
      <c r="AK125" s="949" t="s">
        <v>121</v>
      </c>
      <c r="AL125" s="947"/>
      <c r="AM125" s="947"/>
      <c r="AN125" s="947"/>
      <c r="AO125" s="948"/>
      <c r="AP125" s="950" t="s">
        <v>121</v>
      </c>
      <c r="AQ125" s="951"/>
      <c r="AR125" s="951"/>
      <c r="AS125" s="951"/>
      <c r="AT125" s="95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452</v>
      </c>
      <c r="CL125" s="995"/>
      <c r="CM125" s="995"/>
      <c r="CN125" s="995"/>
      <c r="CO125" s="996"/>
      <c r="CP125" s="917" t="s">
        <v>453</v>
      </c>
      <c r="CQ125" s="885"/>
      <c r="CR125" s="885"/>
      <c r="CS125" s="885"/>
      <c r="CT125" s="885"/>
      <c r="CU125" s="885"/>
      <c r="CV125" s="885"/>
      <c r="CW125" s="885"/>
      <c r="CX125" s="885"/>
      <c r="CY125" s="885"/>
      <c r="CZ125" s="885"/>
      <c r="DA125" s="885"/>
      <c r="DB125" s="885"/>
      <c r="DC125" s="885"/>
      <c r="DD125" s="885"/>
      <c r="DE125" s="885"/>
      <c r="DF125" s="886"/>
      <c r="DG125" s="918" t="s">
        <v>121</v>
      </c>
      <c r="DH125" s="919"/>
      <c r="DI125" s="919"/>
      <c r="DJ125" s="919"/>
      <c r="DK125" s="919"/>
      <c r="DL125" s="919" t="s">
        <v>121</v>
      </c>
      <c r="DM125" s="919"/>
      <c r="DN125" s="919"/>
      <c r="DO125" s="919"/>
      <c r="DP125" s="919"/>
      <c r="DQ125" s="919" t="s">
        <v>121</v>
      </c>
      <c r="DR125" s="919"/>
      <c r="DS125" s="919"/>
      <c r="DT125" s="919"/>
      <c r="DU125" s="919"/>
      <c r="DV125" s="920" t="s">
        <v>121</v>
      </c>
      <c r="DW125" s="920"/>
      <c r="DX125" s="920"/>
      <c r="DY125" s="920"/>
      <c r="DZ125" s="921"/>
    </row>
    <row r="126" spans="1:130" s="212" customFormat="1" ht="26.25" customHeight="1" thickBot="1" x14ac:dyDescent="0.2">
      <c r="A126" s="1045"/>
      <c r="B126" s="937"/>
      <c r="C126" s="910" t="s">
        <v>442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121</v>
      </c>
      <c r="AB126" s="947"/>
      <c r="AC126" s="947"/>
      <c r="AD126" s="947"/>
      <c r="AE126" s="948"/>
      <c r="AF126" s="949" t="s">
        <v>121</v>
      </c>
      <c r="AG126" s="947"/>
      <c r="AH126" s="947"/>
      <c r="AI126" s="947"/>
      <c r="AJ126" s="948"/>
      <c r="AK126" s="949" t="s">
        <v>121</v>
      </c>
      <c r="AL126" s="947"/>
      <c r="AM126" s="947"/>
      <c r="AN126" s="947"/>
      <c r="AO126" s="948"/>
      <c r="AP126" s="950" t="s">
        <v>121</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454</v>
      </c>
      <c r="CQ126" s="911"/>
      <c r="CR126" s="911"/>
      <c r="CS126" s="911"/>
      <c r="CT126" s="911"/>
      <c r="CU126" s="911"/>
      <c r="CV126" s="911"/>
      <c r="CW126" s="911"/>
      <c r="CX126" s="911"/>
      <c r="CY126" s="911"/>
      <c r="CZ126" s="911"/>
      <c r="DA126" s="911"/>
      <c r="DB126" s="911"/>
      <c r="DC126" s="911"/>
      <c r="DD126" s="911"/>
      <c r="DE126" s="911"/>
      <c r="DF126" s="912"/>
      <c r="DG126" s="913" t="s">
        <v>121</v>
      </c>
      <c r="DH126" s="914"/>
      <c r="DI126" s="914"/>
      <c r="DJ126" s="914"/>
      <c r="DK126" s="914"/>
      <c r="DL126" s="914" t="s">
        <v>121</v>
      </c>
      <c r="DM126" s="914"/>
      <c r="DN126" s="914"/>
      <c r="DO126" s="914"/>
      <c r="DP126" s="914"/>
      <c r="DQ126" s="914" t="s">
        <v>121</v>
      </c>
      <c r="DR126" s="914"/>
      <c r="DS126" s="914"/>
      <c r="DT126" s="914"/>
      <c r="DU126" s="914"/>
      <c r="DV126" s="915" t="s">
        <v>121</v>
      </c>
      <c r="DW126" s="915"/>
      <c r="DX126" s="915"/>
      <c r="DY126" s="915"/>
      <c r="DZ126" s="916"/>
    </row>
    <row r="127" spans="1:130" s="212" customFormat="1" ht="26.25" customHeight="1" x14ac:dyDescent="0.15">
      <c r="A127" s="1046"/>
      <c r="B127" s="939"/>
      <c r="C127" s="961" t="s">
        <v>455</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v>134</v>
      </c>
      <c r="AB127" s="947"/>
      <c r="AC127" s="947"/>
      <c r="AD127" s="947"/>
      <c r="AE127" s="948"/>
      <c r="AF127" s="949">
        <v>122</v>
      </c>
      <c r="AG127" s="947"/>
      <c r="AH127" s="947"/>
      <c r="AI127" s="947"/>
      <c r="AJ127" s="948"/>
      <c r="AK127" s="949">
        <v>97</v>
      </c>
      <c r="AL127" s="947"/>
      <c r="AM127" s="947"/>
      <c r="AN127" s="947"/>
      <c r="AO127" s="948"/>
      <c r="AP127" s="950">
        <v>0</v>
      </c>
      <c r="AQ127" s="951"/>
      <c r="AR127" s="951"/>
      <c r="AS127" s="951"/>
      <c r="AT127" s="952"/>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460</v>
      </c>
      <c r="CQ127" s="911"/>
      <c r="CR127" s="911"/>
      <c r="CS127" s="911"/>
      <c r="CT127" s="911"/>
      <c r="CU127" s="911"/>
      <c r="CV127" s="911"/>
      <c r="CW127" s="911"/>
      <c r="CX127" s="911"/>
      <c r="CY127" s="911"/>
      <c r="CZ127" s="911"/>
      <c r="DA127" s="911"/>
      <c r="DB127" s="911"/>
      <c r="DC127" s="911"/>
      <c r="DD127" s="911"/>
      <c r="DE127" s="911"/>
      <c r="DF127" s="912"/>
      <c r="DG127" s="913" t="s">
        <v>121</v>
      </c>
      <c r="DH127" s="914"/>
      <c r="DI127" s="914"/>
      <c r="DJ127" s="914"/>
      <c r="DK127" s="914"/>
      <c r="DL127" s="914" t="s">
        <v>121</v>
      </c>
      <c r="DM127" s="914"/>
      <c r="DN127" s="914"/>
      <c r="DO127" s="914"/>
      <c r="DP127" s="914"/>
      <c r="DQ127" s="914" t="s">
        <v>121</v>
      </c>
      <c r="DR127" s="914"/>
      <c r="DS127" s="914"/>
      <c r="DT127" s="914"/>
      <c r="DU127" s="914"/>
      <c r="DV127" s="915" t="s">
        <v>121</v>
      </c>
      <c r="DW127" s="915"/>
      <c r="DX127" s="915"/>
      <c r="DY127" s="915"/>
      <c r="DZ127" s="916"/>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913656</v>
      </c>
      <c r="AB128" s="1034"/>
      <c r="AC128" s="1034"/>
      <c r="AD128" s="1034"/>
      <c r="AE128" s="1035"/>
      <c r="AF128" s="1036">
        <v>877470</v>
      </c>
      <c r="AG128" s="1034"/>
      <c r="AH128" s="1034"/>
      <c r="AI128" s="1034"/>
      <c r="AJ128" s="1035"/>
      <c r="AK128" s="1036">
        <v>672122</v>
      </c>
      <c r="AL128" s="1034"/>
      <c r="AM128" s="1034"/>
      <c r="AN128" s="1034"/>
      <c r="AO128" s="1035"/>
      <c r="AP128" s="1037"/>
      <c r="AQ128" s="1038"/>
      <c r="AR128" s="1038"/>
      <c r="AS128" s="1038"/>
      <c r="AT128" s="1039"/>
      <c r="AU128" s="214"/>
      <c r="AV128" s="214"/>
      <c r="AW128" s="214"/>
      <c r="AX128" s="884" t="s">
        <v>463</v>
      </c>
      <c r="AY128" s="885"/>
      <c r="AZ128" s="885"/>
      <c r="BA128" s="885"/>
      <c r="BB128" s="885"/>
      <c r="BC128" s="885"/>
      <c r="BD128" s="885"/>
      <c r="BE128" s="886"/>
      <c r="BF128" s="1040" t="s">
        <v>121</v>
      </c>
      <c r="BG128" s="1041"/>
      <c r="BH128" s="1041"/>
      <c r="BI128" s="1041"/>
      <c r="BJ128" s="1041"/>
      <c r="BK128" s="1041"/>
      <c r="BL128" s="1042"/>
      <c r="BM128" s="1040">
        <v>11.87</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464</v>
      </c>
      <c r="CQ128" s="713"/>
      <c r="CR128" s="713"/>
      <c r="CS128" s="713"/>
      <c r="CT128" s="713"/>
      <c r="CU128" s="713"/>
      <c r="CV128" s="713"/>
      <c r="CW128" s="713"/>
      <c r="CX128" s="713"/>
      <c r="CY128" s="713"/>
      <c r="CZ128" s="713"/>
      <c r="DA128" s="713"/>
      <c r="DB128" s="713"/>
      <c r="DC128" s="713"/>
      <c r="DD128" s="713"/>
      <c r="DE128" s="713"/>
      <c r="DF128" s="1024"/>
      <c r="DG128" s="1025">
        <v>3230</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465</v>
      </c>
      <c r="X129" s="1059"/>
      <c r="Y129" s="1059"/>
      <c r="Z129" s="1060"/>
      <c r="AA129" s="946">
        <v>28117517</v>
      </c>
      <c r="AB129" s="947"/>
      <c r="AC129" s="947"/>
      <c r="AD129" s="947"/>
      <c r="AE129" s="948"/>
      <c r="AF129" s="949">
        <v>28529825</v>
      </c>
      <c r="AG129" s="947"/>
      <c r="AH129" s="947"/>
      <c r="AI129" s="947"/>
      <c r="AJ129" s="948"/>
      <c r="AK129" s="949">
        <v>28765195</v>
      </c>
      <c r="AL129" s="947"/>
      <c r="AM129" s="947"/>
      <c r="AN129" s="947"/>
      <c r="AO129" s="948"/>
      <c r="AP129" s="1061"/>
      <c r="AQ129" s="1062"/>
      <c r="AR129" s="1062"/>
      <c r="AS129" s="1062"/>
      <c r="AT129" s="1063"/>
      <c r="AU129" s="215"/>
      <c r="AV129" s="215"/>
      <c r="AW129" s="215"/>
      <c r="AX129" s="1053" t="s">
        <v>466</v>
      </c>
      <c r="AY129" s="911"/>
      <c r="AZ129" s="911"/>
      <c r="BA129" s="911"/>
      <c r="BB129" s="911"/>
      <c r="BC129" s="911"/>
      <c r="BD129" s="911"/>
      <c r="BE129" s="912"/>
      <c r="BF129" s="1054" t="s">
        <v>121</v>
      </c>
      <c r="BG129" s="1055"/>
      <c r="BH129" s="1055"/>
      <c r="BI129" s="1055"/>
      <c r="BJ129" s="1055"/>
      <c r="BK129" s="1055"/>
      <c r="BL129" s="1056"/>
      <c r="BM129" s="1054">
        <v>16.87</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467</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468</v>
      </c>
      <c r="X130" s="1059"/>
      <c r="Y130" s="1059"/>
      <c r="Z130" s="1060"/>
      <c r="AA130" s="946">
        <v>4248007</v>
      </c>
      <c r="AB130" s="947"/>
      <c r="AC130" s="947"/>
      <c r="AD130" s="947"/>
      <c r="AE130" s="948"/>
      <c r="AF130" s="949">
        <v>4376624</v>
      </c>
      <c r="AG130" s="947"/>
      <c r="AH130" s="947"/>
      <c r="AI130" s="947"/>
      <c r="AJ130" s="948"/>
      <c r="AK130" s="949">
        <v>4195793</v>
      </c>
      <c r="AL130" s="947"/>
      <c r="AM130" s="947"/>
      <c r="AN130" s="947"/>
      <c r="AO130" s="948"/>
      <c r="AP130" s="1061"/>
      <c r="AQ130" s="1062"/>
      <c r="AR130" s="1062"/>
      <c r="AS130" s="1062"/>
      <c r="AT130" s="1063"/>
      <c r="AU130" s="215"/>
      <c r="AV130" s="215"/>
      <c r="AW130" s="215"/>
      <c r="AX130" s="1053" t="s">
        <v>469</v>
      </c>
      <c r="AY130" s="911"/>
      <c r="AZ130" s="911"/>
      <c r="BA130" s="911"/>
      <c r="BB130" s="911"/>
      <c r="BC130" s="911"/>
      <c r="BD130" s="911"/>
      <c r="BE130" s="912"/>
      <c r="BF130" s="1089">
        <v>6.4</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470</v>
      </c>
      <c r="X131" s="1096"/>
      <c r="Y131" s="1096"/>
      <c r="Z131" s="1097"/>
      <c r="AA131" s="992">
        <v>23869510</v>
      </c>
      <c r="AB131" s="974"/>
      <c r="AC131" s="974"/>
      <c r="AD131" s="974"/>
      <c r="AE131" s="975"/>
      <c r="AF131" s="973">
        <v>24153201</v>
      </c>
      <c r="AG131" s="974"/>
      <c r="AH131" s="974"/>
      <c r="AI131" s="974"/>
      <c r="AJ131" s="975"/>
      <c r="AK131" s="973">
        <v>24569402</v>
      </c>
      <c r="AL131" s="974"/>
      <c r="AM131" s="974"/>
      <c r="AN131" s="974"/>
      <c r="AO131" s="975"/>
      <c r="AP131" s="1098"/>
      <c r="AQ131" s="1099"/>
      <c r="AR131" s="1099"/>
      <c r="AS131" s="1099"/>
      <c r="AT131" s="1100"/>
      <c r="AU131" s="215"/>
      <c r="AV131" s="215"/>
      <c r="AW131" s="215"/>
      <c r="AX131" s="1071" t="s">
        <v>471</v>
      </c>
      <c r="AY131" s="713"/>
      <c r="AZ131" s="713"/>
      <c r="BA131" s="713"/>
      <c r="BB131" s="713"/>
      <c r="BC131" s="713"/>
      <c r="BD131" s="713"/>
      <c r="BE131" s="1024"/>
      <c r="BF131" s="1072">
        <v>11.8</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473</v>
      </c>
      <c r="W132" s="1082"/>
      <c r="X132" s="1082"/>
      <c r="Y132" s="1082"/>
      <c r="Z132" s="1083"/>
      <c r="AA132" s="1084">
        <v>6.6295118750000004</v>
      </c>
      <c r="AB132" s="1085"/>
      <c r="AC132" s="1085"/>
      <c r="AD132" s="1085"/>
      <c r="AE132" s="1086"/>
      <c r="AF132" s="1087">
        <v>6.4011970920000003</v>
      </c>
      <c r="AG132" s="1085"/>
      <c r="AH132" s="1085"/>
      <c r="AI132" s="1085"/>
      <c r="AJ132" s="1086"/>
      <c r="AK132" s="1087">
        <v>6.1761088040000001</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474</v>
      </c>
      <c r="W133" s="1065"/>
      <c r="X133" s="1065"/>
      <c r="Y133" s="1065"/>
      <c r="Z133" s="1066"/>
      <c r="AA133" s="1067">
        <v>6.6</v>
      </c>
      <c r="AB133" s="1068"/>
      <c r="AC133" s="1068"/>
      <c r="AD133" s="1068"/>
      <c r="AE133" s="1069"/>
      <c r="AF133" s="1067">
        <v>6.3</v>
      </c>
      <c r="AG133" s="1068"/>
      <c r="AH133" s="1068"/>
      <c r="AI133" s="1068"/>
      <c r="AJ133" s="1069"/>
      <c r="AK133" s="1067">
        <v>6.4</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DUnMrSI8jx074m+03TA86wkONV1ZQeh5rFcOn+bxbIkbq4xEskhBS7U0IiScjyHZ6Vr2hK9Nq5vreW7RuZU/A==" saltValue="wbesLrdqS64LTWySqeCk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27" zoomScale="80" zoomScaleNormal="85" zoomScaleSheetLayoutView="80" workbookViewId="0">
      <selection activeCell="CL29" sqref="CL2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F+qzMZm8EQCxUuQH5D+GICmyEZcH3IcNPaIeXysVW4C3JYaf4+4zx/9zuEQ9riti1TTREF3g4TJSOURHp4ldg==" saltValue="28SMr0AkHVGfRs/iaeko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21"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HtFmTSLK+/Afx8Ej6GTybestg3rVPmWMDlga8CGAxrJU2X8zxyKhMIuEmvsVCCVvag9noqi4I4KIXE2jRMxGQ==" saltValue="Io9P9b6zX8AtlRWiNxJL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O17" sqref="AO1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2" t="s">
        <v>478</v>
      </c>
      <c r="AP7" s="253"/>
      <c r="AQ7" s="254" t="s">
        <v>479</v>
      </c>
      <c r="AR7" s="255"/>
    </row>
    <row r="8" spans="1:46" x14ac:dyDescent="0.15">
      <c r="A8" s="247"/>
      <c r="AK8" s="256"/>
      <c r="AL8" s="257"/>
      <c r="AM8" s="257"/>
      <c r="AN8" s="258"/>
      <c r="AO8" s="1103"/>
      <c r="AP8" s="259" t="s">
        <v>480</v>
      </c>
      <c r="AQ8" s="260" t="s">
        <v>481</v>
      </c>
      <c r="AR8" s="261" t="s">
        <v>482</v>
      </c>
    </row>
    <row r="9" spans="1:46" x14ac:dyDescent="0.15">
      <c r="A9" s="247"/>
      <c r="AK9" s="1104" t="s">
        <v>483</v>
      </c>
      <c r="AL9" s="1105"/>
      <c r="AM9" s="1105"/>
      <c r="AN9" s="1106"/>
      <c r="AO9" s="262">
        <v>9194915</v>
      </c>
      <c r="AP9" s="262">
        <v>87832</v>
      </c>
      <c r="AQ9" s="263">
        <v>68274</v>
      </c>
      <c r="AR9" s="264">
        <v>28.6</v>
      </c>
    </row>
    <row r="10" spans="1:46" ht="13.5" customHeight="1" x14ac:dyDescent="0.15">
      <c r="A10" s="247"/>
      <c r="AK10" s="1104" t="s">
        <v>484</v>
      </c>
      <c r="AL10" s="1105"/>
      <c r="AM10" s="1105"/>
      <c r="AN10" s="1106"/>
      <c r="AO10" s="265">
        <v>9647</v>
      </c>
      <c r="AP10" s="265">
        <v>92</v>
      </c>
      <c r="AQ10" s="266">
        <v>4860</v>
      </c>
      <c r="AR10" s="267">
        <v>-98.1</v>
      </c>
    </row>
    <row r="11" spans="1:46" ht="13.5" customHeight="1" x14ac:dyDescent="0.15">
      <c r="A11" s="247"/>
      <c r="AK11" s="1104" t="s">
        <v>485</v>
      </c>
      <c r="AL11" s="1105"/>
      <c r="AM11" s="1105"/>
      <c r="AN11" s="1106"/>
      <c r="AO11" s="265">
        <v>100058</v>
      </c>
      <c r="AP11" s="265">
        <v>956</v>
      </c>
      <c r="AQ11" s="266">
        <v>567</v>
      </c>
      <c r="AR11" s="267">
        <v>68.599999999999994</v>
      </c>
    </row>
    <row r="12" spans="1:46" ht="13.5" customHeight="1" x14ac:dyDescent="0.15">
      <c r="A12" s="247"/>
      <c r="AK12" s="1104" t="s">
        <v>486</v>
      </c>
      <c r="AL12" s="1105"/>
      <c r="AM12" s="1105"/>
      <c r="AN12" s="1106"/>
      <c r="AO12" s="265">
        <v>612</v>
      </c>
      <c r="AP12" s="265">
        <v>6</v>
      </c>
      <c r="AQ12" s="266">
        <v>16</v>
      </c>
      <c r="AR12" s="267">
        <v>-62.5</v>
      </c>
    </row>
    <row r="13" spans="1:46" ht="13.5" customHeight="1" x14ac:dyDescent="0.15">
      <c r="A13" s="247"/>
      <c r="AK13" s="1104" t="s">
        <v>487</v>
      </c>
      <c r="AL13" s="1105"/>
      <c r="AM13" s="1105"/>
      <c r="AN13" s="1106"/>
      <c r="AO13" s="265">
        <v>385413</v>
      </c>
      <c r="AP13" s="265">
        <v>3682</v>
      </c>
      <c r="AQ13" s="266">
        <v>2777</v>
      </c>
      <c r="AR13" s="267">
        <v>32.6</v>
      </c>
    </row>
    <row r="14" spans="1:46" ht="13.5" customHeight="1" x14ac:dyDescent="0.15">
      <c r="A14" s="247"/>
      <c r="AK14" s="1104" t="s">
        <v>488</v>
      </c>
      <c r="AL14" s="1105"/>
      <c r="AM14" s="1105"/>
      <c r="AN14" s="1106"/>
      <c r="AO14" s="265">
        <v>128288</v>
      </c>
      <c r="AP14" s="265">
        <v>1225</v>
      </c>
      <c r="AQ14" s="266">
        <v>1330</v>
      </c>
      <c r="AR14" s="267">
        <v>-7.9</v>
      </c>
    </row>
    <row r="15" spans="1:46" ht="13.5" customHeight="1" x14ac:dyDescent="0.15">
      <c r="A15" s="247"/>
      <c r="AK15" s="1107" t="s">
        <v>489</v>
      </c>
      <c r="AL15" s="1108"/>
      <c r="AM15" s="1108"/>
      <c r="AN15" s="1109"/>
      <c r="AO15" s="265">
        <v>-916260</v>
      </c>
      <c r="AP15" s="265">
        <v>-8752</v>
      </c>
      <c r="AQ15" s="266">
        <v>-3833</v>
      </c>
      <c r="AR15" s="267">
        <v>128.30000000000001</v>
      </c>
    </row>
    <row r="16" spans="1:46" x14ac:dyDescent="0.15">
      <c r="A16" s="247"/>
      <c r="AK16" s="1107" t="s">
        <v>177</v>
      </c>
      <c r="AL16" s="1108"/>
      <c r="AM16" s="1108"/>
      <c r="AN16" s="1109"/>
      <c r="AO16" s="265">
        <v>8902673</v>
      </c>
      <c r="AP16" s="265">
        <v>85040</v>
      </c>
      <c r="AQ16" s="266">
        <v>73991</v>
      </c>
      <c r="AR16" s="267">
        <v>14.9</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10" t="s">
        <v>494</v>
      </c>
      <c r="AL21" s="1111"/>
      <c r="AM21" s="1111"/>
      <c r="AN21" s="1112"/>
      <c r="AO21" s="277">
        <v>7.47</v>
      </c>
      <c r="AP21" s="278">
        <v>6.28</v>
      </c>
      <c r="AQ21" s="279">
        <v>1.19</v>
      </c>
      <c r="AS21" s="280"/>
      <c r="AT21" s="276"/>
    </row>
    <row r="22" spans="1:46" s="248" customFormat="1" x14ac:dyDescent="0.15">
      <c r="A22" s="276"/>
      <c r="AK22" s="1110" t="s">
        <v>495</v>
      </c>
      <c r="AL22" s="1111"/>
      <c r="AM22" s="1111"/>
      <c r="AN22" s="1112"/>
      <c r="AO22" s="281">
        <v>98.9</v>
      </c>
      <c r="AP22" s="282">
        <v>98.7</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2" t="s">
        <v>478</v>
      </c>
      <c r="AP30" s="253"/>
      <c r="AQ30" s="254" t="s">
        <v>479</v>
      </c>
      <c r="AR30" s="255"/>
    </row>
    <row r="31" spans="1:46" x14ac:dyDescent="0.15">
      <c r="A31" s="247"/>
      <c r="AK31" s="256"/>
      <c r="AL31" s="257"/>
      <c r="AM31" s="257"/>
      <c r="AN31" s="258"/>
      <c r="AO31" s="1103"/>
      <c r="AP31" s="259" t="s">
        <v>480</v>
      </c>
      <c r="AQ31" s="260" t="s">
        <v>481</v>
      </c>
      <c r="AR31" s="261" t="s">
        <v>482</v>
      </c>
    </row>
    <row r="32" spans="1:46" ht="27" customHeight="1" x14ac:dyDescent="0.15">
      <c r="A32" s="247"/>
      <c r="AK32" s="1118" t="s">
        <v>499</v>
      </c>
      <c r="AL32" s="1119"/>
      <c r="AM32" s="1119"/>
      <c r="AN32" s="1120"/>
      <c r="AO32" s="291">
        <v>5374567</v>
      </c>
      <c r="AP32" s="291">
        <v>51339</v>
      </c>
      <c r="AQ32" s="292">
        <v>32402</v>
      </c>
      <c r="AR32" s="293">
        <v>58.4</v>
      </c>
    </row>
    <row r="33" spans="1:46" ht="13.5" customHeight="1" x14ac:dyDescent="0.15">
      <c r="A33" s="247"/>
      <c r="AK33" s="1118" t="s">
        <v>500</v>
      </c>
      <c r="AL33" s="1119"/>
      <c r="AM33" s="1119"/>
      <c r="AN33" s="1120"/>
      <c r="AO33" s="291" t="s">
        <v>501</v>
      </c>
      <c r="AP33" s="291" t="s">
        <v>501</v>
      </c>
      <c r="AQ33" s="292" t="s">
        <v>501</v>
      </c>
      <c r="AR33" s="293" t="s">
        <v>501</v>
      </c>
    </row>
    <row r="34" spans="1:46" ht="27" customHeight="1" x14ac:dyDescent="0.15">
      <c r="A34" s="247"/>
      <c r="AK34" s="1118" t="s">
        <v>502</v>
      </c>
      <c r="AL34" s="1119"/>
      <c r="AM34" s="1119"/>
      <c r="AN34" s="1120"/>
      <c r="AO34" s="291" t="s">
        <v>501</v>
      </c>
      <c r="AP34" s="291" t="s">
        <v>501</v>
      </c>
      <c r="AQ34" s="292">
        <v>16</v>
      </c>
      <c r="AR34" s="293" t="s">
        <v>501</v>
      </c>
    </row>
    <row r="35" spans="1:46" ht="27" customHeight="1" x14ac:dyDescent="0.15">
      <c r="A35" s="247"/>
      <c r="AK35" s="1118" t="s">
        <v>503</v>
      </c>
      <c r="AL35" s="1119"/>
      <c r="AM35" s="1119"/>
      <c r="AN35" s="1120"/>
      <c r="AO35" s="291">
        <v>1004434</v>
      </c>
      <c r="AP35" s="291">
        <v>9595</v>
      </c>
      <c r="AQ35" s="292">
        <v>5520</v>
      </c>
      <c r="AR35" s="293">
        <v>73.8</v>
      </c>
    </row>
    <row r="36" spans="1:46" ht="27" customHeight="1" x14ac:dyDescent="0.15">
      <c r="A36" s="247"/>
      <c r="AK36" s="1118" t="s">
        <v>504</v>
      </c>
      <c r="AL36" s="1119"/>
      <c r="AM36" s="1119"/>
      <c r="AN36" s="1120"/>
      <c r="AO36" s="291">
        <v>6250</v>
      </c>
      <c r="AP36" s="291">
        <v>60</v>
      </c>
      <c r="AQ36" s="292">
        <v>1296</v>
      </c>
      <c r="AR36" s="293">
        <v>-95.4</v>
      </c>
    </row>
    <row r="37" spans="1:46" ht="13.5" customHeight="1" x14ac:dyDescent="0.15">
      <c r="A37" s="247"/>
      <c r="AK37" s="1118" t="s">
        <v>505</v>
      </c>
      <c r="AL37" s="1119"/>
      <c r="AM37" s="1119"/>
      <c r="AN37" s="1120"/>
      <c r="AO37" s="291">
        <v>97</v>
      </c>
      <c r="AP37" s="291">
        <v>1</v>
      </c>
      <c r="AQ37" s="292">
        <v>571</v>
      </c>
      <c r="AR37" s="293">
        <v>-99.8</v>
      </c>
    </row>
    <row r="38" spans="1:46" ht="27" customHeight="1" x14ac:dyDescent="0.15">
      <c r="A38" s="247"/>
      <c r="AK38" s="1121" t="s">
        <v>506</v>
      </c>
      <c r="AL38" s="1122"/>
      <c r="AM38" s="1122"/>
      <c r="AN38" s="1123"/>
      <c r="AO38" s="294" t="s">
        <v>501</v>
      </c>
      <c r="AP38" s="294" t="s">
        <v>501</v>
      </c>
      <c r="AQ38" s="295">
        <v>0</v>
      </c>
      <c r="AR38" s="283" t="s">
        <v>501</v>
      </c>
      <c r="AS38" s="290"/>
    </row>
    <row r="39" spans="1:46" x14ac:dyDescent="0.15">
      <c r="A39" s="247"/>
      <c r="AK39" s="1121" t="s">
        <v>507</v>
      </c>
      <c r="AL39" s="1122"/>
      <c r="AM39" s="1122"/>
      <c r="AN39" s="1123"/>
      <c r="AO39" s="291">
        <v>-672122</v>
      </c>
      <c r="AP39" s="291">
        <v>-6420</v>
      </c>
      <c r="AQ39" s="292">
        <v>-6093</v>
      </c>
      <c r="AR39" s="293">
        <v>5.4</v>
      </c>
      <c r="AS39" s="290"/>
    </row>
    <row r="40" spans="1:46" ht="27" customHeight="1" x14ac:dyDescent="0.15">
      <c r="A40" s="247"/>
      <c r="AK40" s="1118" t="s">
        <v>508</v>
      </c>
      <c r="AL40" s="1119"/>
      <c r="AM40" s="1119"/>
      <c r="AN40" s="1120"/>
      <c r="AO40" s="291">
        <v>-4195793</v>
      </c>
      <c r="AP40" s="291">
        <v>-40079</v>
      </c>
      <c r="AQ40" s="292">
        <v>-23816</v>
      </c>
      <c r="AR40" s="293">
        <v>68.3</v>
      </c>
      <c r="AS40" s="290"/>
    </row>
    <row r="41" spans="1:46" x14ac:dyDescent="0.15">
      <c r="A41" s="247"/>
      <c r="AK41" s="1124" t="s">
        <v>287</v>
      </c>
      <c r="AL41" s="1125"/>
      <c r="AM41" s="1125"/>
      <c r="AN41" s="1126"/>
      <c r="AO41" s="291">
        <v>1517433</v>
      </c>
      <c r="AP41" s="291">
        <v>14495</v>
      </c>
      <c r="AQ41" s="292">
        <v>9896</v>
      </c>
      <c r="AR41" s="293">
        <v>46.5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3" t="s">
        <v>478</v>
      </c>
      <c r="AN49" s="1115" t="s">
        <v>511</v>
      </c>
      <c r="AO49" s="1116"/>
      <c r="AP49" s="1116"/>
      <c r="AQ49" s="1116"/>
      <c r="AR49" s="1117"/>
    </row>
    <row r="50" spans="1:44" x14ac:dyDescent="0.15">
      <c r="A50" s="247"/>
      <c r="AK50" s="305"/>
      <c r="AL50" s="306"/>
      <c r="AM50" s="1114"/>
      <c r="AN50" s="307" t="s">
        <v>512</v>
      </c>
      <c r="AO50" s="308" t="s">
        <v>513</v>
      </c>
      <c r="AP50" s="309" t="s">
        <v>514</v>
      </c>
      <c r="AQ50" s="310" t="s">
        <v>515</v>
      </c>
      <c r="AR50" s="311" t="s">
        <v>516</v>
      </c>
    </row>
    <row r="51" spans="1:44" x14ac:dyDescent="0.15">
      <c r="A51" s="247"/>
      <c r="AK51" s="303" t="s">
        <v>517</v>
      </c>
      <c r="AL51" s="304"/>
      <c r="AM51" s="312">
        <v>3493162</v>
      </c>
      <c r="AN51" s="313">
        <v>31198</v>
      </c>
      <c r="AO51" s="314">
        <v>-1.8</v>
      </c>
      <c r="AP51" s="315">
        <v>44161</v>
      </c>
      <c r="AQ51" s="316">
        <v>3.1</v>
      </c>
      <c r="AR51" s="317">
        <v>-4.9000000000000004</v>
      </c>
    </row>
    <row r="52" spans="1:44" x14ac:dyDescent="0.15">
      <c r="A52" s="247"/>
      <c r="AK52" s="318"/>
      <c r="AL52" s="319" t="s">
        <v>518</v>
      </c>
      <c r="AM52" s="320">
        <v>1396484</v>
      </c>
      <c r="AN52" s="321">
        <v>12472</v>
      </c>
      <c r="AO52" s="322">
        <v>7.3</v>
      </c>
      <c r="AP52" s="323">
        <v>23644</v>
      </c>
      <c r="AQ52" s="324">
        <v>3.1</v>
      </c>
      <c r="AR52" s="325">
        <v>4.2</v>
      </c>
    </row>
    <row r="53" spans="1:44" x14ac:dyDescent="0.15">
      <c r="A53" s="247"/>
      <c r="AK53" s="303" t="s">
        <v>519</v>
      </c>
      <c r="AL53" s="304"/>
      <c r="AM53" s="312">
        <v>5087051</v>
      </c>
      <c r="AN53" s="313">
        <v>46134</v>
      </c>
      <c r="AO53" s="314">
        <v>47.9</v>
      </c>
      <c r="AP53" s="315">
        <v>43955</v>
      </c>
      <c r="AQ53" s="316">
        <v>-0.5</v>
      </c>
      <c r="AR53" s="317">
        <v>48.4</v>
      </c>
    </row>
    <row r="54" spans="1:44" x14ac:dyDescent="0.15">
      <c r="A54" s="247"/>
      <c r="AK54" s="318"/>
      <c r="AL54" s="319" t="s">
        <v>518</v>
      </c>
      <c r="AM54" s="320">
        <v>3370233</v>
      </c>
      <c r="AN54" s="321">
        <v>30565</v>
      </c>
      <c r="AO54" s="322">
        <v>145.1</v>
      </c>
      <c r="AP54" s="323">
        <v>21318</v>
      </c>
      <c r="AQ54" s="324">
        <v>-9.8000000000000007</v>
      </c>
      <c r="AR54" s="325">
        <v>154.9</v>
      </c>
    </row>
    <row r="55" spans="1:44" x14ac:dyDescent="0.15">
      <c r="A55" s="247"/>
      <c r="AK55" s="303" t="s">
        <v>520</v>
      </c>
      <c r="AL55" s="304"/>
      <c r="AM55" s="312">
        <v>6153061</v>
      </c>
      <c r="AN55" s="313">
        <v>56752</v>
      </c>
      <c r="AO55" s="314">
        <v>23</v>
      </c>
      <c r="AP55" s="315">
        <v>41921</v>
      </c>
      <c r="AQ55" s="316">
        <v>-4.5999999999999996</v>
      </c>
      <c r="AR55" s="317">
        <v>27.6</v>
      </c>
    </row>
    <row r="56" spans="1:44" x14ac:dyDescent="0.15">
      <c r="A56" s="247"/>
      <c r="AK56" s="318"/>
      <c r="AL56" s="319" t="s">
        <v>518</v>
      </c>
      <c r="AM56" s="320">
        <v>2093250</v>
      </c>
      <c r="AN56" s="321">
        <v>19307</v>
      </c>
      <c r="AO56" s="322">
        <v>-36.799999999999997</v>
      </c>
      <c r="AP56" s="323">
        <v>21655</v>
      </c>
      <c r="AQ56" s="324">
        <v>1.6</v>
      </c>
      <c r="AR56" s="325">
        <v>-38.4</v>
      </c>
    </row>
    <row r="57" spans="1:44" x14ac:dyDescent="0.15">
      <c r="A57" s="247"/>
      <c r="AK57" s="303" t="s">
        <v>521</v>
      </c>
      <c r="AL57" s="304"/>
      <c r="AM57" s="312">
        <v>10297760</v>
      </c>
      <c r="AN57" s="313">
        <v>96605</v>
      </c>
      <c r="AO57" s="314">
        <v>70.2</v>
      </c>
      <c r="AP57" s="315">
        <v>44585</v>
      </c>
      <c r="AQ57" s="316">
        <v>6.4</v>
      </c>
      <c r="AR57" s="317">
        <v>63.8</v>
      </c>
    </row>
    <row r="58" spans="1:44" x14ac:dyDescent="0.15">
      <c r="A58" s="247"/>
      <c r="AK58" s="318"/>
      <c r="AL58" s="319" t="s">
        <v>518</v>
      </c>
      <c r="AM58" s="320">
        <v>3502253</v>
      </c>
      <c r="AN58" s="321">
        <v>32855</v>
      </c>
      <c r="AO58" s="322">
        <v>70.2</v>
      </c>
      <c r="AP58" s="323">
        <v>23077</v>
      </c>
      <c r="AQ58" s="324">
        <v>6.6</v>
      </c>
      <c r="AR58" s="325">
        <v>63.6</v>
      </c>
    </row>
    <row r="59" spans="1:44" x14ac:dyDescent="0.15">
      <c r="A59" s="247"/>
      <c r="AK59" s="303" t="s">
        <v>522</v>
      </c>
      <c r="AL59" s="304"/>
      <c r="AM59" s="312">
        <v>5303617</v>
      </c>
      <c r="AN59" s="313">
        <v>50661</v>
      </c>
      <c r="AO59" s="314">
        <v>-47.6</v>
      </c>
      <c r="AP59" s="315">
        <v>49779</v>
      </c>
      <c r="AQ59" s="316">
        <v>11.6</v>
      </c>
      <c r="AR59" s="317">
        <v>-59.2</v>
      </c>
    </row>
    <row r="60" spans="1:44" x14ac:dyDescent="0.15">
      <c r="A60" s="247"/>
      <c r="AK60" s="318"/>
      <c r="AL60" s="319" t="s">
        <v>518</v>
      </c>
      <c r="AM60" s="320">
        <v>3242370</v>
      </c>
      <c r="AN60" s="321">
        <v>30972</v>
      </c>
      <c r="AO60" s="322">
        <v>-5.7</v>
      </c>
      <c r="AP60" s="323">
        <v>28921</v>
      </c>
      <c r="AQ60" s="324">
        <v>25.3</v>
      </c>
      <c r="AR60" s="325">
        <v>-31</v>
      </c>
    </row>
    <row r="61" spans="1:44" x14ac:dyDescent="0.15">
      <c r="A61" s="247"/>
      <c r="AK61" s="303" t="s">
        <v>523</v>
      </c>
      <c r="AL61" s="326"/>
      <c r="AM61" s="312">
        <v>6066930</v>
      </c>
      <c r="AN61" s="313">
        <v>56270</v>
      </c>
      <c r="AO61" s="314">
        <v>18.3</v>
      </c>
      <c r="AP61" s="315">
        <v>44880</v>
      </c>
      <c r="AQ61" s="327">
        <v>3.2</v>
      </c>
      <c r="AR61" s="317">
        <v>15.1</v>
      </c>
    </row>
    <row r="62" spans="1:44" x14ac:dyDescent="0.15">
      <c r="A62" s="247"/>
      <c r="AK62" s="318"/>
      <c r="AL62" s="319" t="s">
        <v>518</v>
      </c>
      <c r="AM62" s="320">
        <v>2720918</v>
      </c>
      <c r="AN62" s="321">
        <v>25234</v>
      </c>
      <c r="AO62" s="322">
        <v>36</v>
      </c>
      <c r="AP62" s="323">
        <v>23723</v>
      </c>
      <c r="AQ62" s="324">
        <v>5.4</v>
      </c>
      <c r="AR62" s="325">
        <v>30.6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3PEIWqVuBziqR73DlhWZrw46tQtOCmPj7kpWtGGSMW9kIxckjuSFU59vLFYKAOVSt18inHC4BXyPIuC8c7iWQ==" saltValue="ClzuuuzMpMz0EIoWmrTB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election activeCell="AG102" sqref="AG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dhvW71aIRitUr574S0h/v1n+2VQKSdajmhqhCSAQwVw34UPR4hw8jgoCJTezlPVyXqVJb+qv2LLu41WmmR8Kqg==" saltValue="TEjKBMKm4p0wbrrkmoo1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Normal="100" zoomScaleSheetLayoutView="55" workbookViewId="0">
      <selection activeCell="AE97" sqref="AE97"/>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LtSeDr+r+6xrrGLF7CP4riSfqxlbvYL1t6yqABIL5tK3pWoERC2A6goOHOBaXNxK46QPDDf4riklQWJM7tXpGg==" saltValue="dge71OfhRmvLzB893104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7" t="s">
        <v>3</v>
      </c>
      <c r="D47" s="1127"/>
      <c r="E47" s="1128"/>
      <c r="F47" s="11">
        <v>8.42</v>
      </c>
      <c r="G47" s="12">
        <v>10.1</v>
      </c>
      <c r="H47" s="12">
        <v>9.52</v>
      </c>
      <c r="I47" s="12">
        <v>9.3800000000000008</v>
      </c>
      <c r="J47" s="13">
        <v>9.69</v>
      </c>
    </row>
    <row r="48" spans="2:10" ht="57.75" customHeight="1" x14ac:dyDescent="0.15">
      <c r="B48" s="14"/>
      <c r="C48" s="1129" t="s">
        <v>4</v>
      </c>
      <c r="D48" s="1129"/>
      <c r="E48" s="1130"/>
      <c r="F48" s="15">
        <v>0.21</v>
      </c>
      <c r="G48" s="16">
        <v>1.91</v>
      </c>
      <c r="H48" s="16">
        <v>2.34</v>
      </c>
      <c r="I48" s="16">
        <v>0.76</v>
      </c>
      <c r="J48" s="17">
        <v>1.1499999999999999</v>
      </c>
    </row>
    <row r="49" spans="2:10" ht="57.75" customHeight="1" thickBot="1" x14ac:dyDescent="0.2">
      <c r="B49" s="18"/>
      <c r="C49" s="1131" t="s">
        <v>5</v>
      </c>
      <c r="D49" s="1131"/>
      <c r="E49" s="1132"/>
      <c r="F49" s="19" t="s">
        <v>530</v>
      </c>
      <c r="G49" s="20">
        <v>3.66</v>
      </c>
      <c r="H49" s="20" t="s">
        <v>531</v>
      </c>
      <c r="I49" s="20" t="s">
        <v>532</v>
      </c>
      <c r="J49" s="21">
        <v>0.78</v>
      </c>
    </row>
    <row r="50" spans="2:10" x14ac:dyDescent="0.15"/>
  </sheetData>
  <sheetProtection algorithmName="SHA-512" hashValue="N/NANkGXwfaXEGFkF0dJy+lVlEoJRk9pmX+d+IbU7Gaym7VYt2Wd1qtZxTZaHZyCEm0l4nzT4ldX5qaTuSU6Jw==" saltValue="hEfTVn6Of+OgyL5Z3HFf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2026-03-19T08:14:01Z</cp:lastPrinted>
  <dcterms:created xsi:type="dcterms:W3CDTF">2026-02-23T09:02:57Z</dcterms:created>
  <dcterms:modified xsi:type="dcterms:W3CDTF">2026-04-03T00:51:34Z</dcterms:modified>
  <cp:category/>
</cp:coreProperties>
</file>