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CA00C6FC-840D-45DD-BE4C-F5D0E4054FC1}"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sheetId="20" r:id="rId9"/>
    <sheet name="連結実質赤字比率に係る赤字・黒字の構成分析" sheetId="21" r:id="rId10"/>
    <sheet name="実質公債費比率（分子）の構造" sheetId="22" r:id="rId11"/>
    <sheet name="将来負担比率（分子）の構造" sheetId="23" r:id="rId12"/>
    <sheet name="基金残高に係る経年分析" sheetId="24"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<sst xmlns="http://schemas.openxmlformats.org/spreadsheetml/2006/main" count="1095" uniqueCount="568">
  <si>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</si>
  <si>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</si>
  <si>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</si>
  <si>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</si>
  <si>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</si>
  <si>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</si>
  <si>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</si>
  <si>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</si>
  <si>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</si>
  <si>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</si>
  <si>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</si>
  <si>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</si>
  <si>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</si>
  <si>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</si>
  <si>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</si>
  <si>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</si>
  <si>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</si>
  <si>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</si>
  <si>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</si>
  <si>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</si>
  <si>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</si>
  <si>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</si>
  <si>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</si>
  <si>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</si>
  <si>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</si>
  <si>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</si>
  <si>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</si>
  <si>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</si>
  <si>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</si>
  <si>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</si>
  <si>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</si>
  <si>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</si>
  <si>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</si>
  <si>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</si>
  <si>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</si>
  <si>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</si>
  <si>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</si>
  <si>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</si>
  <si>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</si>
  <si>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</si>
  <si>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</si>
  <si>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</si>
  <si>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</si>
  <si>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</si>
  <si>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</si>
  <si>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</si>
  <si>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</si>
  <si>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</si>
  <si>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</si>
  <si>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</si>
  <si>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</si>
  <si>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</si>
  <si>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</si>
  <si>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</si>
  <si>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</si>
  <si>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</si>
  <si>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</si>
  <si>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</si>
  <si>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</si>
  <si>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</si>
  <si>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</si>
  <si>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</si>
  <si>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</si>
  <si>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</si>
  <si>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</si>
  <si>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</si>
  <si>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</si>
  <si>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</si>
  <si>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</si>
  <si>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</si>
  <si>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</si>
  <si>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</si>
  <si>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</si>
  <si>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</si>
  <si>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</si>
  <si>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</si>
  <si>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</si>
  <si>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</si>
  <si>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</si>
  <si>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</si>
  <si>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</si>
  <si>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</si>
  <si>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</si>
  <si>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</si>
  <si>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</si>
  <si>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</si>
  <si>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</si>
  <si>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</si>
  <si>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</si>
  <si>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</si>
  <si>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</si>
  <si>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</si>
  <si>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</si>
  <si>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</si>
  <si>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</si>
  <si>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</si>
  <si>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</si>
  <si>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</si>
  <si>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</si>
  <si>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</si>
  <si>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</si>
  <si>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</si>
  <si>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</si>
  <si>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</si>
  <si>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</si>
  <si>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</si>
  <si>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</si>
  <si>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</si>
  <si>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</si>
  <si>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</si>
  <si>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</si>
  <si>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</si>
  <si>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</si>
  <si>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</si>
  <si>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</si>
  <si>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</si>
  <si>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</si>
  <si>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</si>
  <si>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</si>
  <si>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</si>
  <si>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</si>
  <si>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</si>
  <si>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</si>
  <si>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</si>
  <si>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</si>
  <si>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</si>
  <si>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</si>
  <si>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</si>
  <si>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</si>
  <si>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</si>
  <si>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</si>
  <si>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</si>
  <si>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</si>
  <si>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</si>
  <si>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</si>
  <si>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</si>
  <si>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</si>
  <si>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</si>
  <si>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</si>
  <si>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</si>
  <si>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</si>
  <si>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</si>
  <si>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</si>
  <si>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</si>
  <si>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</si>
  <si>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</si>
  <si>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</si>
  <si>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</si>
  <si>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</si>
  <si>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</si>
  <si>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</si>
  <si>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</si>
  <si>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</si>
  <si>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</si>
  <si>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</si>
  <si>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</si>
  <si>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</si>
  <si>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</si>
  <si>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</si>
  <si>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</si>
  <si>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</si>
  <si>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</si>
  <si>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</si>
  <si>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</si>
  <si>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</si>
  <si>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</si>
  <si>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</si>
  <si>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</si>
  <si>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</si>
  <si>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</si>
  <si>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</si>
  <si>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</si>
  <si>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</si>
  <si>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</si>
  <si>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</si>
  <si>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</si>
  <si>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</si>
  <si>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</si>
  <si>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</si>
  <si>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</si>
  <si>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</si>
  <si>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</si>
  <si>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</si>
  <si>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</si>
  <si>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</si>
  <si>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</si>
  <si>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</si>
  <si>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</si>
  <si>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</si>
  <si>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</si>
  <si>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</si>
  <si>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</si>
  <si>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</si>
  <si>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</si>
  <si>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</si>
  <si>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</si>
  <si>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</si>
  <si>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</si>
  <si>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</si>
  <si>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</si>
  <si>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</si>
  <si>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</si>
  <si>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</si>
  <si>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福岡県糸島市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</si>
  <si>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</si>
  <si>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</si>
  <si>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</si>
  <si>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</si>
  <si>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</si>
  <si>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</si>
  <si>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</si>
  <si>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</si>
  <si>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</si>
  <si>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</si>
  <si>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</si>
  <si>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</si>
  <si>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</si>
  <si>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</si>
  <si>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</si>
  <si>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</si>
  <si>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</si>
  <si>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</si>
  <si>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</si>
  <si>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</si>
  <si>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</si>
  <si>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</si>
  <si>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</si>
  <si>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</si>
  <si>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</si>
  <si>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</si>
  <si>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</si>
  <si>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</si>
  <si>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</si>
  <si>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</si>
  <si>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</si>
  <si>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</si>
  <si>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</si>
  <si>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</si>
  <si>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</si>
  <si>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</si>
  <si>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</si>
  <si>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</si>
  <si>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</si>
  <si>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</si>
  <si>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</si>
  <si>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</si>
  <si>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</si>
  <si>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</si>
  <si>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</si>
  <si>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</si>
  <si>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</si>
  <si>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</si>
  <si>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</si>
  <si>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</si>
  <si>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</si>
  <si>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</si>
  <si>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</si>
  <si>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</si>
  <si>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</si>
  <si>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</si>
  <si>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</si>
  <si>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</si>
  <si>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</si>
  <si>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</si>
  <si>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</si>
  <si>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</si>
  <si>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</si>
  <si>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</si>
  <si>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</si>
  <si>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</si>
  <si>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</si>
  <si>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</si>
  <si>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</si>
  <si>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</si>
  <si>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</si>
  <si>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</si>
  <si>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</si>
  <si>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</si>
  <si>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</si>
  <si>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</si>
  <si>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</si>
  <si>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</si>
  <si>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</si>
  <si>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</si>
  <si>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</si>
  <si>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</si>
  <si>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</si>
  <si>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</si>
  <si>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</si>
  <si>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</si>
  <si>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</si>
  <si>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</si>
  <si>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</si>
  <si>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</si>
  <si>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</si>
  <si>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</si>
  <si>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</si>
  <si>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</si>
  <si>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</si>
  <si>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</si>
  <si>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</si>
  <si>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</si>
  <si>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</si>
  <si>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</si>
  <si>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</si>
  <si>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</si>
  <si>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</si>
  <si>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</si>
  <si>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</si>
  <si>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</si>
  <si>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</si>
  <si>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</si>
  <si>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</si>
  <si>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</si>
  <si>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</si>
  <si>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</si>
  <si>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</si>
  <si>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</si>
  <si>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</si>
  <si>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</si>
  <si>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</si>
  <si>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</si>
  <si>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</si>
  <si>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</si>
  <si>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</si>
  <si>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</si>
  <si>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</si>
  <si>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</si>
  <si>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</si>
  <si>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</si>
  <si>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</si>
  <si>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</si>
  <si>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</si>
  <si>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</si>
  <si>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</si>
  <si>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</si>
  <si>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</si>
  <si>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</si>
  <si>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</si>
  <si>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</si>
  <si>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</si>
  <si>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</si>
  <si>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</si>
  <si>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</si>
  <si>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</si>
  <si>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</si>
  <si>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</si>
  <si>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</si>
  <si>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</si>
  <si>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</si>
  <si>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</si>
  <si>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</si>
  <si>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</si>
  <si>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</si>
  <si>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福岡県糸島市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</si>
  <si>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</si>
  <si>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</si>
  <si>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</si>
  <si>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</si>
  <si>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</si>
  <si>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</si>
  <si>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</si>
  <si>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</si>
  <si>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</si>
  <si>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</si>
  <si>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</si>
  <si>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</si>
  <si>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</si>
  <si>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</si>
  <si>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</si>
  <si>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</si>
  <si>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</si>
  <si>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</si>
  <si>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</si>
  <si>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</si>
  <si>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</si>
  <si>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</si>
  <si>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</si>
  <si>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</si>
  <si>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</si>
  <si>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</si>
  <si>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</si>
  <si>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</si>
  <si>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</si>
  <si>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</si>
  <si>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</si>
  <si>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</si>
  <si>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</si>
  <si>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</si>
  <si>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</si>
  <si>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</si>
  <si>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</si>
  <si>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</si>
  <si>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</si>
  <si>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</si>
  <si>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</si>
  <si>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</si>
  <si>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</si>
  <si>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</si>
  <si>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</si>
  <si>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</si>
  <si>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</si>
  <si>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</si>
  <si>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</si>
  <si>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</si>
  <si>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</si>
  <si>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</si>
  <si>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</si>
  <si>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</si>
  <si>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</si>
  <si>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</si>
  <si>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</si>
  <si>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</si>
  <si>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</si>
  <si>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</si>
  <si>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</si>
  <si>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</si>
  <si>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</si>
  <si>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</si>
  <si>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</si>
  <si>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</si>
  <si>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</si>
  <si>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</si>
  <si>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</si>
  <si>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</si>
  <si>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</si>
  <si>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</si>
  <si>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</si>
  <si>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</si>
  <si>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</si>
  <si>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</si>
  <si>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</si>
  <si>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</si>
  <si>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</si>
  <si>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</si>
  <si>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</si>
  <si>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</si>
  <si>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</si>
  <si>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</si>
  <si>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</si>
  <si>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</si>
  <si>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</si>
  <si>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</si>
  <si>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</si>
  <si>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</si>
  <si>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</si>
  <si>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</si>
  <si>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</si>
  <si>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</si>
  <si>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</si>
  <si>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</si>
  <si>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</si>
  <si>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</si>
  <si>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</si>
  <si>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</si>
  <si>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</si>
  <si>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</si>
  <si>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</si>
  <si>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</si>
  <si>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</si>
  <si>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</si>
  <si>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</si>
  <si>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</si>
  <si>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</si>
  <si>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</si>
  <si>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</si>
  <si>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</si>
  <si>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</si>
  <si>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</si>
  <si>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</si>
  <si>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</si>
  <si>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</si>
  <si>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</si>
  <si>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</si>
  <si>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</si>
  <si>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</si>
  <si>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</si>
  <si>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</si>
  <si>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</si>
  <si>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</si>
  <si>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</si>
  <si>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</si>
  <si>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</si>
  <si>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</si>
  <si>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</si>
  <si>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</si>
  <si>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</si>
  <si>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</si>
  <si>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</si>
  <si>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</si>
  <si>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</si>
  <si>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</si>
  <si>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</si>
  <si>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</si>
  <si>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</si>
  <si>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</si>
  <si>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</si>
  <si>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</si>
  <si>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</si>
  <si>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</si>
  <si>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</si>
  <si>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</si>
  <si>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</si>
  <si>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</si>
  <si>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</si>
  <si>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</si>
  <si>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</si>
  <si>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</si>
  <si>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</si>
  <si>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</si>
  <si>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</si>
  <si>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</si>
  <si>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</si>
  <si>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</si>
  <si>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</si>
  <si>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</si>
  <si>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</si>
  <si>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</si>
  <si>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</si>
  <si>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</si>
  <si>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</si>
  <si>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</si>
  <si>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</si>
  <si>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</si>
  <si>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</si>
  <si>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</si>
  <si>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</si>
  <si>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</si>
  <si>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</si>
  <si>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</si>
  <si>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</si>
  <si>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</si>
  <si>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</si>
  <si>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水道事業会計</t>
  </si>
  <si>
    <t>一般会計</t>
  </si>
  <si>
    <t>介護保険事業特別会計</t>
  </si>
  <si>
    <t>後期高齢者医療特別会計</t>
  </si>
  <si>
    <t>国民健康保険事業特別会計</t>
  </si>
  <si>
    <t>住宅新築資金等貸付事業特別会計</t>
  </si>
  <si>
    <t>渡船事業特別会計</t>
  </si>
  <si>
    <t>その他会計（赤字）</t>
  </si>
  <si>
    <t>その他会計（黒字）</t>
  </si>
  <si>
    <t>R02</t>
    <phoneticPr fontId="5"/>
  </si>
  <si>
    <t>R03</t>
    <phoneticPr fontId="5"/>
  </si>
  <si>
    <t>R04</t>
    <phoneticPr fontId="5"/>
  </si>
  <si>
    <t>R05</t>
    <phoneticPr fontId="5"/>
  </si>
  <si>
    <t>R06</t>
    <phoneticPr fontId="5"/>
  </si>
  <si>
    <t>-</t>
    <phoneticPr fontId="2"/>
  </si>
  <si>
    <t>志摩海洋センター</t>
    <rPh sb="0" eb="2">
      <t>シマ</t>
    </rPh>
    <rPh sb="2" eb="4">
      <t>カイヨウ</t>
    </rPh>
    <phoneticPr fontId="2"/>
  </si>
  <si>
    <t>糸島市土地開発公社</t>
    <rPh sb="0" eb="2">
      <t>イトシマ</t>
    </rPh>
    <rPh sb="2" eb="3">
      <t>シ</t>
    </rPh>
    <rPh sb="3" eb="5">
      <t>トチ</t>
    </rPh>
    <rPh sb="5" eb="7">
      <t>カイハツ</t>
    </rPh>
    <rPh sb="7" eb="9">
      <t>コウシャ</t>
    </rPh>
    <phoneticPr fontId="2"/>
  </si>
  <si>
    <t>ふるさと応援基金</t>
    <rPh sb="4" eb="6">
      <t>オウエン</t>
    </rPh>
    <rPh sb="6" eb="8">
      <t>キキン</t>
    </rPh>
    <phoneticPr fontId="5"/>
  </si>
  <si>
    <t>公共施設等総合管理推進基金</t>
    <rPh sb="0" eb="13">
      <t>コウキョウシセツトウソウゴウカンリスイシンキキン</t>
    </rPh>
    <phoneticPr fontId="5"/>
  </si>
  <si>
    <t>再生可能エネルギー推進基金</t>
    <rPh sb="0" eb="2">
      <t>サイセイ</t>
    </rPh>
    <rPh sb="2" eb="4">
      <t>カノウ</t>
    </rPh>
    <rPh sb="9" eb="11">
      <t>スイシン</t>
    </rPh>
    <rPh sb="11" eb="13">
      <t>キキン</t>
    </rPh>
    <phoneticPr fontId="5"/>
  </si>
  <si>
    <t>水源保全基金</t>
    <rPh sb="0" eb="2">
      <t>スイゲン</t>
    </rPh>
    <rPh sb="2" eb="4">
      <t>ホゼン</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</si>
  <si>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</si>
  <si>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</si>
  <si>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福岡県市町村消防団員等公務災害補償組合</t>
  </si>
  <si>
    <t>福岡県市町村職員退職手当組合（一般会計）</t>
  </si>
  <si>
    <t>福岡県市町村職員退職手当組合（基金特別会計）</t>
  </si>
  <si>
    <t>福岡県自治振興組合（一般会計）</t>
  </si>
  <si>
    <t>福岡県自治振興組合（公文書館事業特別会計）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</si>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</sst>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9" fillId="0" borderId="0" xfId="3" applyFont="1" applyAlignment="1">
      <alignment horizontal="center" vertical="center" shrinkToFit="1"/>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F412-46C7-B32D-2D9708F395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37866</c:v>
                </c:pt>
                <c:pt idx="1">
                  <c:v>57347</c:v>
                </c:pt>
                <c:pt idx="2">
                  <c:v>86472</c:v>
                </c:pt>
                <c:pt idx="3">
                  <c:v>83541</c:v>
                </c:pt>
                <c:pt idx="4">
                  <c:v>48180</c:v>
                </c:pt>
              </c:numCache>
            </c:numRef>
          </c:val>
          <c:smooth val="0"/>
          <c:extLst>
            <c:ext xmlns:c16="http://schemas.microsoft.com/office/drawing/2014/chart" uri="{C3380CC4-5D6E-409C-BE32-E72D297353CC}">
              <c16:uniqueId val="{00000001-F412-46C7-B32D-2D9708F395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4.21</c:v>
                </c:pt>
                <c:pt idx="1">
                  <c:v>6.48</c:v>
                </c:pt>
                <c:pt idx="2">
                  <c:v>8.16</c:v>
                </c:pt>
                <c:pt idx="3">
                  <c:v>2.83</c:v>
                </c:pt>
                <c:pt idx="4">
                  <c:v>5.54</c:v>
                </c:pt>
              </c:numCache>
            </c:numRef>
          </c:val>
          <c:extLst>
            <c:ext xmlns:c16="http://schemas.microsoft.com/office/drawing/2014/chart" uri="{C3380CC4-5D6E-409C-BE32-E72D297353CC}">
              <c16:uniqueId val="{00000000-9AF2-4987-9DE3-081410C02AA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28.31</c:v>
                </c:pt>
                <c:pt idx="1">
                  <c:v>34.479999999999997</c:v>
                </c:pt>
                <c:pt idx="2">
                  <c:v>42.75</c:v>
                </c:pt>
                <c:pt idx="3">
                  <c:v>47.47</c:v>
                </c:pt>
                <c:pt idx="4">
                  <c:v>47.61</c:v>
                </c:pt>
              </c:numCache>
            </c:numRef>
          </c:val>
          <c:extLst>
            <c:ext xmlns:c16="http://schemas.microsoft.com/office/drawing/2014/chart" uri="{C3380CC4-5D6E-409C-BE32-E72D297353CC}">
              <c16:uniqueId val="{00000001-9AF2-4987-9DE3-081410C02A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1.01</c:v>
                </c:pt>
                <c:pt idx="1">
                  <c:v>10.4</c:v>
                </c:pt>
                <c:pt idx="2">
                  <c:v>9.5</c:v>
                </c:pt>
                <c:pt idx="3">
                  <c:v>0.55000000000000004</c:v>
                </c:pt>
                <c:pt idx="4">
                  <c:v>4.3099999999999996</c:v>
                </c:pt>
              </c:numCache>
            </c:numRef>
          </c:val>
          <c:smooth val="0"/>
          <c:extLst>
            <c:ext xmlns:c16="http://schemas.microsoft.com/office/drawing/2014/chart" uri="{C3380CC4-5D6E-409C-BE32-E72D297353CC}">
              <c16:uniqueId val="{00000002-9AF2-4987-9DE3-081410C02A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21-433D-BB8D-278C83EA932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21-433D-BB8D-278C83EA932D}"/>
            </c:ext>
          </c:extLst>
        </c:ser>
        <c:ser>
          <c:idx val="2"/>
          <c:order val="2"/>
          <c:tx>
            <c:strRef>
              <c:f>[1]データシート!$A$29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21-433D-BB8D-278C83EA932D}"/>
            </c:ext>
          </c:extLst>
        </c:ser>
        <c:ser>
          <c:idx val="3"/>
          <c:order val="3"/>
          <c:tx>
            <c:strRef>
              <c:f>[1]データシート!$A$30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#N/A</c:v>
                </c:pt>
                <c:pt idx="1">
                  <c:v>7.0000000000000007E-2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3-8721-433D-BB8D-278C83EA932D}"/>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0.84</c:v>
                </c:pt>
                <c:pt idx="2">
                  <c:v>#N/A</c:v>
                </c:pt>
                <c:pt idx="3">
                  <c:v>0.64</c:v>
                </c:pt>
                <c:pt idx="4">
                  <c:v>#N/A</c:v>
                </c:pt>
                <c:pt idx="5">
                  <c:v>0.24</c:v>
                </c:pt>
                <c:pt idx="6">
                  <c:v>#N/A</c:v>
                </c:pt>
                <c:pt idx="7">
                  <c:v>0.14000000000000001</c:v>
                </c:pt>
                <c:pt idx="8">
                  <c:v>#N/A</c:v>
                </c:pt>
                <c:pt idx="9">
                  <c:v>0.11</c:v>
                </c:pt>
              </c:numCache>
            </c:numRef>
          </c:val>
          <c:extLst>
            <c:ext xmlns:c16="http://schemas.microsoft.com/office/drawing/2014/chart" uri="{C3380CC4-5D6E-409C-BE32-E72D297353CC}">
              <c16:uniqueId val="{00000004-8721-433D-BB8D-278C83EA932D}"/>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0.18</c:v>
                </c:pt>
                <c:pt idx="2">
                  <c:v>#N/A</c:v>
                </c:pt>
                <c:pt idx="3">
                  <c:v>0.16</c:v>
                </c:pt>
                <c:pt idx="4">
                  <c:v>#N/A</c:v>
                </c:pt>
                <c:pt idx="5">
                  <c:v>0.17</c:v>
                </c:pt>
                <c:pt idx="6">
                  <c:v>#N/A</c:v>
                </c:pt>
                <c:pt idx="7">
                  <c:v>0.2</c:v>
                </c:pt>
                <c:pt idx="8">
                  <c:v>#N/A</c:v>
                </c:pt>
                <c:pt idx="9">
                  <c:v>0.24</c:v>
                </c:pt>
              </c:numCache>
            </c:numRef>
          </c:val>
          <c:extLst>
            <c:ext xmlns:c16="http://schemas.microsoft.com/office/drawing/2014/chart" uri="{C3380CC4-5D6E-409C-BE32-E72D297353CC}">
              <c16:uniqueId val="{00000005-8721-433D-BB8D-278C83EA932D}"/>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3.78</c:v>
                </c:pt>
                <c:pt idx="2">
                  <c:v>#N/A</c:v>
                </c:pt>
                <c:pt idx="3">
                  <c:v>2.73</c:v>
                </c:pt>
                <c:pt idx="4">
                  <c:v>#N/A</c:v>
                </c:pt>
                <c:pt idx="5">
                  <c:v>3.43</c:v>
                </c:pt>
                <c:pt idx="6">
                  <c:v>#N/A</c:v>
                </c:pt>
                <c:pt idx="7">
                  <c:v>2.4</c:v>
                </c:pt>
                <c:pt idx="8">
                  <c:v>#N/A</c:v>
                </c:pt>
                <c:pt idx="9">
                  <c:v>0.96</c:v>
                </c:pt>
              </c:numCache>
            </c:numRef>
          </c:val>
          <c:extLst>
            <c:ext xmlns:c16="http://schemas.microsoft.com/office/drawing/2014/chart" uri="{C3380CC4-5D6E-409C-BE32-E72D297353CC}">
              <c16:uniqueId val="{00000006-8721-433D-BB8D-278C83EA932D}"/>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4.1399999999999997</c:v>
                </c:pt>
                <c:pt idx="2">
                  <c:v>#N/A</c:v>
                </c:pt>
                <c:pt idx="3">
                  <c:v>6.44</c:v>
                </c:pt>
                <c:pt idx="4">
                  <c:v>#N/A</c:v>
                </c:pt>
                <c:pt idx="5">
                  <c:v>8.15</c:v>
                </c:pt>
                <c:pt idx="6">
                  <c:v>#N/A</c:v>
                </c:pt>
                <c:pt idx="7">
                  <c:v>2.82</c:v>
                </c:pt>
                <c:pt idx="8">
                  <c:v>#N/A</c:v>
                </c:pt>
                <c:pt idx="9">
                  <c:v>5.53</c:v>
                </c:pt>
              </c:numCache>
            </c:numRef>
          </c:val>
          <c:extLst>
            <c:ext xmlns:c16="http://schemas.microsoft.com/office/drawing/2014/chart" uri="{C3380CC4-5D6E-409C-BE32-E72D297353CC}">
              <c16:uniqueId val="{00000007-8721-433D-BB8D-278C83EA932D}"/>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10.73</c:v>
                </c:pt>
                <c:pt idx="2">
                  <c:v>#N/A</c:v>
                </c:pt>
                <c:pt idx="3">
                  <c:v>9.8000000000000007</c:v>
                </c:pt>
                <c:pt idx="4">
                  <c:v>#N/A</c:v>
                </c:pt>
                <c:pt idx="5">
                  <c:v>10.19</c:v>
                </c:pt>
                <c:pt idx="6">
                  <c:v>#N/A</c:v>
                </c:pt>
                <c:pt idx="7">
                  <c:v>9.3699999999999992</c:v>
                </c:pt>
                <c:pt idx="8">
                  <c:v>#N/A</c:v>
                </c:pt>
                <c:pt idx="9">
                  <c:v>9.39</c:v>
                </c:pt>
              </c:numCache>
            </c:numRef>
          </c:val>
          <c:extLst>
            <c:ext xmlns:c16="http://schemas.microsoft.com/office/drawing/2014/chart" uri="{C3380CC4-5D6E-409C-BE32-E72D297353CC}">
              <c16:uniqueId val="{00000008-8721-433D-BB8D-278C83EA932D}"/>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8.98</c:v>
                </c:pt>
                <c:pt idx="2">
                  <c:v>#N/A</c:v>
                </c:pt>
                <c:pt idx="3">
                  <c:v>8.83</c:v>
                </c:pt>
                <c:pt idx="4">
                  <c:v>#N/A</c:v>
                </c:pt>
                <c:pt idx="5">
                  <c:v>9.24</c:v>
                </c:pt>
                <c:pt idx="6">
                  <c:v>#N/A</c:v>
                </c:pt>
                <c:pt idx="7">
                  <c:v>9.35</c:v>
                </c:pt>
                <c:pt idx="8">
                  <c:v>#N/A</c:v>
                </c:pt>
                <c:pt idx="9">
                  <c:v>9.68</c:v>
                </c:pt>
              </c:numCache>
            </c:numRef>
          </c:val>
          <c:extLst>
            <c:ext xmlns:c16="http://schemas.microsoft.com/office/drawing/2014/chart" uri="{C3380CC4-5D6E-409C-BE32-E72D297353CC}">
              <c16:uniqueId val="{00000009-8721-433D-BB8D-278C83EA93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2510</c:v>
                </c:pt>
                <c:pt idx="5">
                  <c:v>2448</c:v>
                </c:pt>
                <c:pt idx="8">
                  <c:v>2470</c:v>
                </c:pt>
                <c:pt idx="11">
                  <c:v>2429</c:v>
                </c:pt>
                <c:pt idx="14">
                  <c:v>2403</c:v>
                </c:pt>
              </c:numCache>
            </c:numRef>
          </c:val>
          <c:extLst>
            <c:ext xmlns:c16="http://schemas.microsoft.com/office/drawing/2014/chart" uri="{C3380CC4-5D6E-409C-BE32-E72D297353CC}">
              <c16:uniqueId val="{00000000-D16A-4B98-8F38-B60AB110F60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6A-4B98-8F38-B60AB110F60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16</c:v>
                </c:pt>
                <c:pt idx="3">
                  <c:v>11</c:v>
                </c:pt>
                <c:pt idx="6">
                  <c:v>10</c:v>
                </c:pt>
                <c:pt idx="9">
                  <c:v>9</c:v>
                </c:pt>
                <c:pt idx="12">
                  <c:v>8</c:v>
                </c:pt>
              </c:numCache>
            </c:numRef>
          </c:val>
          <c:extLst>
            <c:ext xmlns:c16="http://schemas.microsoft.com/office/drawing/2014/chart" uri="{C3380CC4-5D6E-409C-BE32-E72D297353CC}">
              <c16:uniqueId val="{00000002-D16A-4B98-8F38-B60AB110F60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3-D16A-4B98-8F38-B60AB110F60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657</c:v>
                </c:pt>
                <c:pt idx="3">
                  <c:v>624</c:v>
                </c:pt>
                <c:pt idx="6">
                  <c:v>621</c:v>
                </c:pt>
                <c:pt idx="9">
                  <c:v>599</c:v>
                </c:pt>
                <c:pt idx="12">
                  <c:v>581</c:v>
                </c:pt>
              </c:numCache>
            </c:numRef>
          </c:val>
          <c:extLst>
            <c:ext xmlns:c16="http://schemas.microsoft.com/office/drawing/2014/chart" uri="{C3380CC4-5D6E-409C-BE32-E72D297353CC}">
              <c16:uniqueId val="{00000004-D16A-4B98-8F38-B60AB110F60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6A-4B98-8F38-B60AB110F60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6A-4B98-8F38-B60AB110F60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2985</c:v>
                </c:pt>
                <c:pt idx="3">
                  <c:v>2982</c:v>
                </c:pt>
                <c:pt idx="6">
                  <c:v>3068</c:v>
                </c:pt>
                <c:pt idx="9">
                  <c:v>3107</c:v>
                </c:pt>
                <c:pt idx="12">
                  <c:v>3124</c:v>
                </c:pt>
              </c:numCache>
            </c:numRef>
          </c:val>
          <c:extLst>
            <c:ext xmlns:c16="http://schemas.microsoft.com/office/drawing/2014/chart" uri="{C3380CC4-5D6E-409C-BE32-E72D297353CC}">
              <c16:uniqueId val="{00000007-D16A-4B98-8F38-B60AB110F6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1149</c:v>
                </c:pt>
                <c:pt idx="2">
                  <c:v>#N/A</c:v>
                </c:pt>
                <c:pt idx="3">
                  <c:v>#N/A</c:v>
                </c:pt>
                <c:pt idx="4">
                  <c:v>1170</c:v>
                </c:pt>
                <c:pt idx="5">
                  <c:v>#N/A</c:v>
                </c:pt>
                <c:pt idx="6">
                  <c:v>#N/A</c:v>
                </c:pt>
                <c:pt idx="7">
                  <c:v>1230</c:v>
                </c:pt>
                <c:pt idx="8">
                  <c:v>#N/A</c:v>
                </c:pt>
                <c:pt idx="9">
                  <c:v>#N/A</c:v>
                </c:pt>
                <c:pt idx="10">
                  <c:v>1286</c:v>
                </c:pt>
                <c:pt idx="11">
                  <c:v>#N/A</c:v>
                </c:pt>
                <c:pt idx="12">
                  <c:v>#N/A</c:v>
                </c:pt>
                <c:pt idx="13">
                  <c:v>1310</c:v>
                </c:pt>
                <c:pt idx="14">
                  <c:v>#N/A</c:v>
                </c:pt>
              </c:numCache>
            </c:numRef>
          </c:val>
          <c:smooth val="0"/>
          <c:extLst>
            <c:ext xmlns:c16="http://schemas.microsoft.com/office/drawing/2014/chart" uri="{C3380CC4-5D6E-409C-BE32-E72D297353CC}">
              <c16:uniqueId val="{00000008-D16A-4B98-8F38-B60AB110F6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28360</c:v>
                </c:pt>
                <c:pt idx="5">
                  <c:v>28652</c:v>
                </c:pt>
                <c:pt idx="8">
                  <c:v>28488</c:v>
                </c:pt>
                <c:pt idx="11">
                  <c:v>28613</c:v>
                </c:pt>
                <c:pt idx="14">
                  <c:v>27379</c:v>
                </c:pt>
              </c:numCache>
            </c:numRef>
          </c:val>
          <c:extLst>
            <c:ext xmlns:c16="http://schemas.microsoft.com/office/drawing/2014/chart" uri="{C3380CC4-5D6E-409C-BE32-E72D297353CC}">
              <c16:uniqueId val="{00000000-4F0B-4070-85FC-CF927D890E5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137</c:v>
                </c:pt>
                <c:pt idx="5">
                  <c:v>125</c:v>
                </c:pt>
                <c:pt idx="8">
                  <c:v>107</c:v>
                </c:pt>
                <c:pt idx="11">
                  <c:v>78</c:v>
                </c:pt>
                <c:pt idx="14">
                  <c:v>40</c:v>
                </c:pt>
              </c:numCache>
            </c:numRef>
          </c:val>
          <c:extLst>
            <c:ext xmlns:c16="http://schemas.microsoft.com/office/drawing/2014/chart" uri="{C3380CC4-5D6E-409C-BE32-E72D297353CC}">
              <c16:uniqueId val="{00000001-4F0B-4070-85FC-CF927D890E5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13381</c:v>
                </c:pt>
                <c:pt idx="5">
                  <c:v>16216</c:v>
                </c:pt>
                <c:pt idx="8">
                  <c:v>18072</c:v>
                </c:pt>
                <c:pt idx="11">
                  <c:v>20193</c:v>
                </c:pt>
                <c:pt idx="14">
                  <c:v>20773</c:v>
                </c:pt>
              </c:numCache>
            </c:numRef>
          </c:val>
          <c:extLst>
            <c:ext xmlns:c16="http://schemas.microsoft.com/office/drawing/2014/chart" uri="{C3380CC4-5D6E-409C-BE32-E72D297353CC}">
              <c16:uniqueId val="{00000002-4F0B-4070-85FC-CF927D890E5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0B-4070-85FC-CF927D890E5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0B-4070-85FC-CF927D890E5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0B-4070-85FC-CF927D890E5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3177</c:v>
                </c:pt>
                <c:pt idx="3">
                  <c:v>2985</c:v>
                </c:pt>
                <c:pt idx="6">
                  <c:v>3043</c:v>
                </c:pt>
                <c:pt idx="9">
                  <c:v>3091</c:v>
                </c:pt>
                <c:pt idx="12">
                  <c:v>3208</c:v>
                </c:pt>
              </c:numCache>
            </c:numRef>
          </c:val>
          <c:extLst>
            <c:ext xmlns:c16="http://schemas.microsoft.com/office/drawing/2014/chart" uri="{C3380CC4-5D6E-409C-BE32-E72D297353CC}">
              <c16:uniqueId val="{00000006-4F0B-4070-85FC-CF927D890E5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F0B-4070-85FC-CF927D890E5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7900</c:v>
                </c:pt>
                <c:pt idx="3">
                  <c:v>6934</c:v>
                </c:pt>
                <c:pt idx="6">
                  <c:v>5962</c:v>
                </c:pt>
                <c:pt idx="9">
                  <c:v>5544</c:v>
                </c:pt>
                <c:pt idx="12">
                  <c:v>5243</c:v>
                </c:pt>
              </c:numCache>
            </c:numRef>
          </c:val>
          <c:extLst>
            <c:ext xmlns:c16="http://schemas.microsoft.com/office/drawing/2014/chart" uri="{C3380CC4-5D6E-409C-BE32-E72D297353CC}">
              <c16:uniqueId val="{00000008-4F0B-4070-85FC-CF927D890E5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49</c:v>
                </c:pt>
                <c:pt idx="3">
                  <c:v>39</c:v>
                </c:pt>
                <c:pt idx="6">
                  <c:v>29</c:v>
                </c:pt>
                <c:pt idx="9">
                  <c:v>22</c:v>
                </c:pt>
                <c:pt idx="12">
                  <c:v>14</c:v>
                </c:pt>
              </c:numCache>
            </c:numRef>
          </c:val>
          <c:extLst>
            <c:ext xmlns:c16="http://schemas.microsoft.com/office/drawing/2014/chart" uri="{C3380CC4-5D6E-409C-BE32-E72D297353CC}">
              <c16:uniqueId val="{00000009-4F0B-4070-85FC-CF927D890E5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27889</c:v>
                </c:pt>
                <c:pt idx="3">
                  <c:v>28981</c:v>
                </c:pt>
                <c:pt idx="6">
                  <c:v>30992</c:v>
                </c:pt>
                <c:pt idx="9">
                  <c:v>33085</c:v>
                </c:pt>
                <c:pt idx="12">
                  <c:v>32285</c:v>
                </c:pt>
              </c:numCache>
            </c:numRef>
          </c:val>
          <c:extLst>
            <c:ext xmlns:c16="http://schemas.microsoft.com/office/drawing/2014/chart" uri="{C3380CC4-5D6E-409C-BE32-E72D297353CC}">
              <c16:uniqueId val="{0000000A-4F0B-4070-85FC-CF927D890E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0B-4070-85FC-CF927D890E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9238</c:v>
                </c:pt>
                <c:pt idx="1">
                  <c:v>10497</c:v>
                </c:pt>
                <c:pt idx="2">
                  <c:v>10842</c:v>
                </c:pt>
              </c:numCache>
            </c:numRef>
          </c:val>
          <c:extLst>
            <c:ext xmlns:c16="http://schemas.microsoft.com/office/drawing/2014/chart" uri="{C3380CC4-5D6E-409C-BE32-E72D297353CC}">
              <c16:uniqueId val="{00000000-E1A6-45D0-9274-A4ED8A455C7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717</c:v>
                </c:pt>
                <c:pt idx="1">
                  <c:v>1395</c:v>
                </c:pt>
                <c:pt idx="2">
                  <c:v>1470</c:v>
                </c:pt>
              </c:numCache>
            </c:numRef>
          </c:val>
          <c:extLst>
            <c:ext xmlns:c16="http://schemas.microsoft.com/office/drawing/2014/chart" uri="{C3380CC4-5D6E-409C-BE32-E72D297353CC}">
              <c16:uniqueId val="{00000001-E1A6-45D0-9274-A4ED8A455C7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5773</c:v>
                </c:pt>
                <c:pt idx="1">
                  <c:v>5681</c:v>
                </c:pt>
                <c:pt idx="2">
                  <c:v>5890</c:v>
                </c:pt>
              </c:numCache>
            </c:numRef>
          </c:val>
          <c:extLst>
            <c:ext xmlns:c16="http://schemas.microsoft.com/office/drawing/2014/chart" uri="{C3380CC4-5D6E-409C-BE32-E72D297353CC}">
              <c16:uniqueId val="{00000002-E1A6-45D0-9274-A4ED8A455C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3B21F9C-D957-4548-88C0-6AEFD85239E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11418BA-5938-4884-901C-D463FDEBF39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514B1A3-2F2E-480A-8F52-B3D8675F5AC6}"/>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0A1A0CB-7D5A-4CEC-9F6B-98235D0A07AF}"/>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9B22908-D763-4AB0-97DE-CE84D05F1F51}"/>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973256F-FE40-43EE-A153-E73B5C6E9585}"/>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EEBC0FB-907C-44A7-98E0-1FB4C3FBFC4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89085D8-6A5A-4F91-AED4-C5D3BFD8ABB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B3EA2F0-79BA-468E-A711-1B4D2654A3F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87DDD7F-ADFB-4325-8CA4-43D3618D0C6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AA2228B-E943-4069-B50E-9EA4ADFA950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5EAC467-C638-4F20-93CB-2B95E322C09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67BAF8A-5BFE-4366-9295-D008621ABCBE}"/>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A1E2367-B25E-43DC-A22D-0862344B98B4}"/>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DF4F0D8-AF1B-49E8-B06F-5CF35B92074E}"/>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5D5F44A-3A67-4348-A9C5-58675A90C409}"/>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BC38B6E-BED8-4387-AA8E-24168A48BE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C519314-D834-446B-9840-536DA39BB4A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7C5AF4D-19AE-4683-848B-71518406D7D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元利償還金は、新庁舎整備事業、運動公園整備事業、前原南コミュニティセンター整備事業（いずれもＲ４借入）などの地方債元金の償還が開始されたことなどから、前年度から１７百万円増加した。　</a:t>
          </a:r>
        </a:p>
        <a:p>
          <a:r>
            <a:rPr kumimoji="1" lang="ja-JP" altLang="en-US" sz="1400">
              <a:latin typeface="ＭＳ ゴシック" pitchFamily="49" charset="-128"/>
              <a:ea typeface="ＭＳ ゴシック" pitchFamily="49" charset="-128"/>
            </a:rPr>
            <a:t>　その結果、実質公債費比率分子全体は２４百万円増加した。</a:t>
          </a:r>
        </a:p>
        <a:p>
          <a:r>
            <a:rPr kumimoji="1" lang="ja-JP" altLang="en-US" sz="1400">
              <a:latin typeface="ＭＳ ゴシック" pitchFamily="49" charset="-128"/>
              <a:ea typeface="ＭＳ ゴシック" pitchFamily="49" charset="-128"/>
            </a:rPr>
            <a:t>　今後も運動公園及び新庁舎の整備といった大型事業に伴い借り入れた地方債の償還が開始される予定であるが、中期財政計画に沿った地方債の計画的な発行、公債費の抑制に努めることで、元利償還金は３０億円台で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D98C1186-B58D-411E-AD36-167BF669EE6F}"/>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8BFA173A-7F9D-40CC-A12A-B6E2E084F75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90B5EE8-9E18-4D71-8BFB-E3D68E069ABE}"/>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1284D45-0BF2-45EB-9127-18D59CF54683}"/>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6DAA430-F8EB-440B-8CF1-0849328965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796B7E9-02D4-4C1F-98CF-76BE9C5F918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C2350EF-8437-4FB0-AB3F-3A51F8391E4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E831613-B942-41B0-B1E9-93F9E02E8D1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AF36B8F-AC15-42EB-9EE3-D3389C20DA9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54B89B4-AF83-4C04-B400-EC14A228199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15CBA24-E0BE-43A6-8AB3-E4CF4D3ED29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5B701CC-5509-4428-A1C4-A2C46DBB036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718EA58-3C23-4D2E-95D0-F21C118672E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6B3AC875-C60F-452B-B442-A5B45651250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94A8F45-4F21-42BC-A61D-943888F5CDBA}"/>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CC12840-6720-4DDB-9DFD-A0B31D70DCAD}"/>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529F5BC-486F-4053-843D-06345AF2DA7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E0A359D-8A13-4672-8E9F-43EDCFED6414}"/>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A4931DF-D2DF-403F-BA7B-39140FC3846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1B16B3B-2B41-46FB-B819-7A29B0521C0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CF27264-A680-4E9C-A4EF-18C6CC4D357C}"/>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5239A42-D13F-408F-BA22-447EE3639AB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0C4A904-094A-4C1A-9959-F1E4D790A9F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664BFBE-DF51-4263-8DF7-0A725F4B4973}"/>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B8C05BA-6D7F-43DB-AF96-F18CE8DEA839}"/>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596DE7E-572C-45FE-9D43-A583F73EDB7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から令和５年度にかけて運動公園や新庁舎などの整備に伴う地方債発行額が増大することから、令和元年度に約４．４億円の繰上償還を行ったことで、令和元年度から将来負担比率の分子はマイナスとなっている。</a:t>
          </a:r>
        </a:p>
        <a:p>
          <a:r>
            <a:rPr kumimoji="1" lang="ja-JP" altLang="en-US" sz="1400">
              <a:latin typeface="ＭＳ ゴシック" pitchFamily="49" charset="-128"/>
              <a:ea typeface="ＭＳ ゴシック" pitchFamily="49" charset="-128"/>
            </a:rPr>
            <a:t>　ふるさと応援基金の増などにより充当可能基金が増加しているため、将来負担比率の分子は年度ごとに改善している。</a:t>
          </a:r>
        </a:p>
        <a:p>
          <a:r>
            <a:rPr kumimoji="1" lang="ja-JP" altLang="en-US" sz="1400">
              <a:latin typeface="ＭＳ ゴシック" pitchFamily="49" charset="-128"/>
              <a:ea typeface="ＭＳ ゴシック" pitchFamily="49" charset="-128"/>
            </a:rPr>
            <a:t>　運動公園及び新庁舎の整備といった大型事業の終了により、令和６年度は地方債償還額が発行額を上回ったため地方債現在高は減少した。今後も中期財政計画に沿った地方債の発行、公債費の抑制に努め、適正な財政運営を確保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9BBEB75-5F3C-4BF8-97F7-13FFDC4262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D5E4A6C-893F-4FD7-98EF-A033ED69154D}"/>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F9AF2E7-4EC1-4141-98AB-6B963BCC6D6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0709485-C8B9-494D-8084-A8F118040F8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C6C293D-CB38-4495-90FE-44E0BE2A84D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D1E34EA-E461-4E14-8C79-6D24EA2D9A3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B3EC628-3D83-4380-AB84-29A60BF63D9D}"/>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F94AC90-AED2-40E3-A342-91F1B411527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56EDC73-4928-4B20-A7E8-2F11683BA90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242E21F-A35A-4D0F-ADAA-469CEC0A6F19}"/>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20FE470-620D-4035-8213-1DDBAAE0D6FA}"/>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歳入歳出の決算上生じた剰余金の増加などにより、財政調整基金に３４５百万円を積み立て、さらに、ふるさと応援基金に２，５７７百万円（取崩し２，１４４百万円）を積み立てたことなどにより、基金全体としては、６２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・安定した財政運営と持続可能なまちづくりのため、計画的に基金の取崩し、積み立てを行いながら適正な基金総額を維持していく。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60B94B3-3758-4AAB-AEA0-DD239F018B0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72E0639-D802-4DE4-B6EB-954DA0FA29D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8530E37-8BE2-4A87-8AD0-327420B25848}"/>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・ふるさと応援基金：ふるさと応援寄附を活用し、寄附者の思いを個性豊かで活力あるまちづくりに資する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・公共施設等総合管理推進基金：庁舎、学校、コミュニティセンター島の公共建築物及び道路、橋りょう等のインフラ施設の建設、改修及び除却の計画的な推進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・再生可能エネルギー基金：発電設備の維持管理、改修等又は新たな再生可能エネルギー関連事業等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・ふるさと応援基金：２，１４４百万円の取崩しを行ったものの、寄附額の増加により２，５７７百万円を積み立てたことによる増加。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・公共施設等総合管理推進基金：公共施設の改修等に活用するため２７１百万円を取り崩したことによる減少。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・再生可能エネルギー推進基金：発電設備の維持管理等に伴い１６百万円の取崩しを行ったものの、２５百万円を積み立てたことによる増加。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・ふるさと応援寄金：ふるさと応援寄附金の動向に応じて、積立てを行いながら、寄附者のふるさと糸島への想いを反映し、個性豊かで活力あるまちづくりに資する事業への取崩しを行う。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・公共施設等総合管理推進基金：公共施設等総合管理計画を着実に推進し、公共建築物、インフラ施設の整備等に合わせて適宜取崩しを行うとともに、将来の財政需要に備えた計画的な積立てを行う。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・再生可能エネルギー推進基金：今後も小水力発電所の売電収入等を基金で管理し、再生可能エネルギーの推進に活用する。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66E04EBD-5DD0-4D2E-BD95-D9C35ADB501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5DE5601D-9942-4911-A4B0-F3AC6B9FEE33}"/>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ED2D7BE-E1C3-4AB9-904E-E6ED33DAF84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長寿命化対策及び扶助費の増により、財政調整基金は減少していくことが想定されるが、中期財政計画に沿った財政運営を行い、基金残高は毎年５０億円程度を維持していくことで、経済情勢などによる突発的な事象や災害等へも対応でき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73CE21DD-D851-4A75-8022-913239DA6D6B}"/>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1A9DD9E-85E7-4210-944E-D45C29C2B088}"/>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DC844FE-8847-44E9-988D-C953611E803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・臨時財政対策債の償還に充当するため５９百万円の取崩しを行ったものの、普通交付税（再算定）により交付された臨時財政対策債償還基金費１２７百万円を積み立てたことによる増加。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・一般会計及び住宅新築資金等貸付特別会計の運用益３百万円を積み立てたことによる増加。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・市債の償還及びその適正な管理に必要な財源を確保するとともに、臨時財政対策債償還基金費分については、臨時財政対策債の償還に合わせて適宜取崩しを行う。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C481DB4-2DAE-4732-851E-30031A1C4C3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104,175
102,144
215.69
48,585,544
47,252,434
1,261,789
22,772,771
32,285,193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継続して類似団体平均を上回っているものの、市民一人当たり市税額は県内都市では低い状況にある。その要因として法人事業所が少なく、一人当たりの法人市民税額が低いこと、また一人当たりの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も低いことが挙げられる。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今後も引き続き、法人市民税、固定資産税等の増収や雇用の創出による市内経済の活性化を図り自主財源の確保を目指す。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611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78317</xdr:rowOff>
    </xdr:from>
    <xdr:to>
      <xdr:col>23</xdr:col>
      <xdr:colOff>184150</xdr:colOff>
      <xdr:row>37</xdr:row>
      <xdr:rowOff>8467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94844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経常収支比率は８８．０％となり、前年度より２．３ポイント上昇した。これは、普通交付税や市税（地方特例交付金による補填含む）など分母である歳入の経常的一般財源等が増加（８９４百万円）したものの、扶助費や物件費などの分子である歳出の経常的経費がさらに増加（１，３１２百万円）したことによる。</a:t>
          </a:r>
        </a:p>
        <a:p>
          <a:r>
            <a:rPr kumimoji="1" lang="ja-JP" altLang="en-US" sz="1200">
              <a:latin typeface="ＭＳ Ｐゴシック" panose="020B0600070205080204" pitchFamily="50" charset="-128"/>
              <a:ea typeface="ＭＳ Ｐゴシック" panose="020B0600070205080204" pitchFamily="50" charset="-128"/>
            </a:rPr>
            <a:t>　今後も、高齢者医療への負担金や繰出金の増加、公共施設の老朽化等に伴う修繕費の増加が見込まれるため、公共施設等総合管理計画第１期アクションプランや行財政健全化計画などに基づく歳出抑制や歳入確保を引き続き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77153</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35603"/>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43497</xdr:rowOff>
    </xdr:from>
    <xdr:to>
      <xdr:col>19</xdr:col>
      <xdr:colOff>133350</xdr:colOff>
      <xdr:row>61</xdr:row>
      <xdr:rowOff>77153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30497"/>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43497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8827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62</xdr:row>
      <xdr:rowOff>147003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88270"/>
          <a:ext cx="889000" cy="4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26353</xdr:rowOff>
    </xdr:from>
    <xdr:to>
      <xdr:col>19</xdr:col>
      <xdr:colOff>184150</xdr:colOff>
      <xdr:row>61</xdr:row>
      <xdr:rowOff>127953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138130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5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164147</xdr:rowOff>
    </xdr:from>
    <xdr:to>
      <xdr:col>15</xdr:col>
      <xdr:colOff>133350</xdr:colOff>
      <xdr:row>60</xdr:row>
      <xdr:rowOff>94297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104474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36530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一人あたり人件費が類似団体平均を大きく下回っている要因としては、合併後に、毎年職員数の削減を行ってきたことにより人件費の抑制が図られていることや人口が増加していることなどが挙げられる。一方、物件費については、民間委託化を推進し、職員人件費等から委託料（物件費）へのシフトが起きていることなどから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今後も、職員数の適正化に努めるとともに、行財政健全化計画により財政の健全化を図る。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88342</xdr:rowOff>
    </xdr:from>
    <xdr:to>
      <xdr:col>23</xdr:col>
      <xdr:colOff>133350</xdr:colOff>
      <xdr:row>89</xdr:row>
      <xdr:rowOff>78054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147242"/>
          <a:ext cx="0" cy="1189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50131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78054</xdr:rowOff>
    </xdr:from>
    <xdr:to>
      <xdr:col>24</xdr:col>
      <xdr:colOff>12700</xdr:colOff>
      <xdr:row>89</xdr:row>
      <xdr:rowOff>78054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3269</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9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88342</xdr:rowOff>
    </xdr:from>
    <xdr:to>
      <xdr:col>24</xdr:col>
      <xdr:colOff>12700</xdr:colOff>
      <xdr:row>82</xdr:row>
      <xdr:rowOff>88342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1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73279</xdr:rowOff>
    </xdr:from>
    <xdr:to>
      <xdr:col>23</xdr:col>
      <xdr:colOff>133350</xdr:colOff>
      <xdr:row>82</xdr:row>
      <xdr:rowOff>88342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32179"/>
          <a:ext cx="838200" cy="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63591</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465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91514</xdr:rowOff>
    </xdr:from>
    <xdr:to>
      <xdr:col>23</xdr:col>
      <xdr:colOff>184150</xdr:colOff>
      <xdr:row>85</xdr:row>
      <xdr:rowOff>21664</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4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34086</xdr:rowOff>
    </xdr:from>
    <xdr:to>
      <xdr:col>19</xdr:col>
      <xdr:colOff>133350</xdr:colOff>
      <xdr:row>82</xdr:row>
      <xdr:rowOff>73279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92986"/>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20560</xdr:rowOff>
    </xdr:from>
    <xdr:to>
      <xdr:col>19</xdr:col>
      <xdr:colOff>184150</xdr:colOff>
      <xdr:row>84</xdr:row>
      <xdr:rowOff>122160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106937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50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165100</xdr:rowOff>
    </xdr:from>
    <xdr:to>
      <xdr:col>15</xdr:col>
      <xdr:colOff>82550</xdr:colOff>
      <xdr:row>82</xdr:row>
      <xdr:rowOff>34086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2550"/>
          <a:ext cx="889000" cy="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9381</xdr:rowOff>
    </xdr:from>
    <xdr:to>
      <xdr:col>15</xdr:col>
      <xdr:colOff>133350</xdr:colOff>
      <xdr:row>84</xdr:row>
      <xdr:rowOff>110981</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4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95758</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144118</xdr:rowOff>
    </xdr:from>
    <xdr:to>
      <xdr:col>11</xdr:col>
      <xdr:colOff>31750</xdr:colOff>
      <xdr:row>81</xdr:row>
      <xdr:rowOff>165100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31568"/>
          <a:ext cx="8890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151453</xdr:rowOff>
    </xdr:from>
    <xdr:to>
      <xdr:col>11</xdr:col>
      <xdr:colOff>82550</xdr:colOff>
      <xdr:row>84</xdr:row>
      <xdr:rowOff>81603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66380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46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58113</xdr:rowOff>
    </xdr:from>
    <xdr:to>
      <xdr:col>7</xdr:col>
      <xdr:colOff>31750</xdr:colOff>
      <xdr:row>83</xdr:row>
      <xdr:rowOff>159713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144490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37542</xdr:rowOff>
    </xdr:from>
    <xdr:to>
      <xdr:col>23</xdr:col>
      <xdr:colOff>184150</xdr:colOff>
      <xdr:row>82</xdr:row>
      <xdr:rowOff>139142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130269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22479</xdr:rowOff>
    </xdr:from>
    <xdr:to>
      <xdr:col>19</xdr:col>
      <xdr:colOff>184150</xdr:colOff>
      <xdr:row>82</xdr:row>
      <xdr:rowOff>124079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134256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50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154736</xdr:rowOff>
    </xdr:from>
    <xdr:to>
      <xdr:col>15</xdr:col>
      <xdr:colOff>133350</xdr:colOff>
      <xdr:row>82</xdr:row>
      <xdr:rowOff>84886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95063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1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114300</xdr:rowOff>
    </xdr:from>
    <xdr:to>
      <xdr:col>11</xdr:col>
      <xdr:colOff>82550</xdr:colOff>
      <xdr:row>82</xdr:row>
      <xdr:rowOff>44450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54627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7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93318</xdr:rowOff>
    </xdr:from>
    <xdr:to>
      <xdr:col>7</xdr:col>
      <xdr:colOff>31750</xdr:colOff>
      <xdr:row>82</xdr:row>
      <xdr:rowOff>23468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33645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4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ラスパイレス指数は、継続して類似団体平均を上回っているものの、令和６年度は９８．６％となり、前年度を０．２ポイント下回った。</a:t>
          </a:r>
        </a:p>
        <a:p>
          <a:r>
            <a:rPr kumimoji="1" lang="ja-JP" altLang="en-US" sz="1300">
              <a:latin typeface="ＭＳ Ｐゴシック" panose="020B0600070205080204" pitchFamily="50" charset="-128"/>
              <a:ea typeface="ＭＳ Ｐゴシック" panose="020B0600070205080204" pitchFamily="50" charset="-128"/>
            </a:rPr>
            <a:t>　これは、平均給与の高い者が退職したこと及び採用者年齢が下がったことや、経験年数階層区分の分布の変化による。今後も、国の動向や他自治体の状況を踏まえ、適正職員数の確保と併せ、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170543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807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102507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類似団体平均を大きく下回り、類似団体内で最も低い。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合併時に作成した新市基本計画に基づき職員削減を行い、事務の統廃合縮小や民間委託を積極的に行ってきたこと、また人口が前年度より３４２人増となったことが要因である。</a:t>
          </a:r>
        </a:p>
        <a:p>
          <a:r>
            <a:rPr kumimoji="1" lang="ja-JP" altLang="en-US" sz="1300">
              <a:latin typeface="ＭＳ Ｐゴシック" panose="020B0600070205080204" pitchFamily="50" charset="-128"/>
              <a:ea typeface="ＭＳ Ｐゴシック" panose="020B0600070205080204" pitchFamily="50" charset="-128"/>
            </a:rPr>
            <a:t>　職員数については、定員適正化計画に沿って、今後も引き続き適正な職員数の確保を進める。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21046</xdr:rowOff>
    </xdr:from>
    <xdr:to>
      <xdr:col>81</xdr:col>
      <xdr:colOff>44450</xdr:colOff>
      <xdr:row>59</xdr:row>
      <xdr:rowOff>27940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3659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11854</xdr:rowOff>
    </xdr:from>
    <xdr:to>
      <xdr:col>77</xdr:col>
      <xdr:colOff>44450</xdr:colOff>
      <xdr:row>59</xdr:row>
      <xdr:rowOff>21046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274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169514</xdr:rowOff>
    </xdr:from>
    <xdr:to>
      <xdr:col>72</xdr:col>
      <xdr:colOff>203200</xdr:colOff>
      <xdr:row>59</xdr:row>
      <xdr:rowOff>11854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13614"/>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169514</xdr:rowOff>
    </xdr:from>
    <xdr:to>
      <xdr:col>68</xdr:col>
      <xdr:colOff>152400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1361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148590</xdr:rowOff>
    </xdr:from>
    <xdr:to>
      <xdr:col>81</xdr:col>
      <xdr:colOff>95250</xdr:colOff>
      <xdr:row>59</xdr:row>
      <xdr:rowOff>78740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69867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141696</xdr:rowOff>
    </xdr:from>
    <xdr:to>
      <xdr:col>77</xdr:col>
      <xdr:colOff>95250</xdr:colOff>
      <xdr:row>59</xdr:row>
      <xdr:rowOff>71846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82023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132504</xdr:rowOff>
    </xdr:from>
    <xdr:to>
      <xdr:col>73</xdr:col>
      <xdr:colOff>44450</xdr:colOff>
      <xdr:row>59</xdr:row>
      <xdr:rowOff>62654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72831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118714</xdr:rowOff>
    </xdr:from>
    <xdr:to>
      <xdr:col>68</xdr:col>
      <xdr:colOff>203200</xdr:colOff>
      <xdr:row>59</xdr:row>
      <xdr:rowOff>48864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59041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3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122162</xdr:rowOff>
    </xdr:from>
    <xdr:to>
      <xdr:col>64</xdr:col>
      <xdr:colOff>152400</xdr:colOff>
      <xdr:row>59</xdr:row>
      <xdr:rowOff>52312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62489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令和２年度以降、継続して類似団体平均を下回っている。令和６年度の単年度実質公債費比率は、分母となる標準財政規模が大きく増加したため、前年度よりも約０．１ポイント減少したが、単年度実質公債費比率が突出して低かった令和３年度を除く令和４年度からの３か年平均となったため、結果として０．１ポイント上昇した。</a:t>
          </a:r>
        </a:p>
        <a:p>
          <a:r>
            <a:rPr kumimoji="1" lang="ja-JP" altLang="en-US" sz="1300">
              <a:latin typeface="ＭＳ Ｐゴシック" panose="020B0600070205080204" pitchFamily="50" charset="-128"/>
              <a:ea typeface="ＭＳ Ｐゴシック" panose="020B0600070205080204" pitchFamily="50" charset="-128"/>
            </a:rPr>
            <a:t>　今後は、公共施設の長寿命化などにより公債費が増大し、比率の上昇が見込まれることから、地方債の計画的な発行、公債費の抑制に努め、中期財政計画に沿った財政運営を確保する。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121355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230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38</xdr:row>
      <xdr:rowOff>107950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096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161572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51099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令和５年度と同様に、将来負担無しとなっている。これは、新庁舎や運動公園整備などの大型事業の終了に伴い借入額が元金償還額を下回り、地方債現在高が減となったことや、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ふるさと応援基金などの充当可能基金（財源）が大きく増加し</a:t>
          </a:r>
          <a:r>
            <a:rPr kumimoji="1" lang="ja-JP" altLang="en-US" sz="1300">
              <a:latin typeface="ＭＳ Ｐゴシック" panose="020B0600070205080204" pitchFamily="50" charset="-128"/>
              <a:ea typeface="ＭＳ Ｐゴシック" panose="020B0600070205080204" pitchFamily="50" charset="-128"/>
            </a:rPr>
            <a:t>たためである。</a:t>
          </a:r>
        </a:p>
        <a:p>
          <a:r>
            <a:rPr kumimoji="1" lang="ja-JP" altLang="en-US" sz="1300">
              <a:latin typeface="ＭＳ Ｐゴシック" panose="020B0600070205080204" pitchFamily="50" charset="-128"/>
              <a:ea typeface="ＭＳ Ｐゴシック" panose="020B0600070205080204" pitchFamily="50" charset="-128"/>
            </a:rPr>
            <a:t>　しかし、今後も継続する公共施設の長寿命化などによる地方債発行額の増により、比率の上昇が見込まれることから、地方債の計画的な発行、公債費の抑制に努め、中期財政計画に沿った財政運営を確保す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104,175
102,144
215.69
48,585,544
47,252,434
1,261,789
22,772,771
32,285,193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令和６年度は前年度比０．３ポイントの増となっている。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低い傾向にある要因は、平成２２年の合併以降１０年間で職員１１１人の削減目標を掲げ、事務の統廃合縮小や業務の民間委託など計画的に職員数の削減を進めてきたことによるものである。　</a:t>
          </a:r>
        </a:p>
        <a:p>
          <a:r>
            <a:rPr kumimoji="1" lang="ja-JP" altLang="en-US" sz="1300">
              <a:latin typeface="ＭＳ Ｐゴシック" panose="020B0600070205080204" pitchFamily="50" charset="-128"/>
              <a:ea typeface="ＭＳ Ｐゴシック" panose="020B0600070205080204" pitchFamily="50" charset="-128"/>
            </a:rPr>
            <a:t>　市民サービスの質の向上を実現するために、人件費などへの影響を考慮した適正な職員定員管理を進める。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類似団体平均よりも高い傾向にあるのは、行財政健全化の取り組みを進め、業務の民間委託化を推進したことや、休日・夜間急患センターやごみ処理業務、し尿処理業務、火葬業務について、指定管理者や業務委託を活用してい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101600</xdr:rowOff>
    </xdr:from>
    <xdr:to>
      <xdr:col>82</xdr:col>
      <xdr:colOff>107950</xdr:colOff>
      <xdr:row>19</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4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18</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9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9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127000</xdr:rowOff>
    </xdr:from>
    <xdr:to>
      <xdr:col>82</xdr:col>
      <xdr:colOff>158750</xdr:colOff>
      <xdr:row>19</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50800</xdr:rowOff>
    </xdr:from>
    <xdr:to>
      <xdr:col>78</xdr:col>
      <xdr:colOff>120650</xdr:colOff>
      <xdr:row>18</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xdr:rowOff>
    </xdr:from>
    <xdr:to>
      <xdr:col>74</xdr:col>
      <xdr:colOff>31750</xdr:colOff>
      <xdr:row>18</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令和６年度は前年度比１．９ポイントの増となっている。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類似団体平均より高い傾向にある要因は、全国平均と比較して年少人口比率が高く、私立保育所などに対する施設型給付事業費などの児童福祉費が多額となることなどが影響している。　　</a:t>
          </a:r>
        </a:p>
        <a:p>
          <a:r>
            <a:rPr kumimoji="1" lang="ja-JP" altLang="en-US" sz="1300">
              <a:latin typeface="ＭＳ Ｐゴシック" panose="020B0600070205080204" pitchFamily="50" charset="-128"/>
              <a:ea typeface="ＭＳ Ｐゴシック" panose="020B0600070205080204" pitchFamily="50" charset="-128"/>
            </a:rPr>
            <a:t>　今後も、扶助費の抑制につながる予防施策等を継続して実施していく。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143002</xdr:rowOff>
    </xdr:from>
    <xdr:to>
      <xdr:col>24</xdr:col>
      <xdr:colOff>25400</xdr:colOff>
      <xdr:row>58</xdr:row>
      <xdr:rowOff>145288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156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143002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24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51562</xdr:rowOff>
    </xdr:from>
    <xdr:to>
      <xdr:col>15</xdr:col>
      <xdr:colOff>98425</xdr:colOff>
      <xdr:row>57</xdr:row>
      <xdr:rowOff>152146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242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152146</xdr:rowOff>
    </xdr:from>
    <xdr:to>
      <xdr:col>11</xdr:col>
      <xdr:colOff>9525</xdr:colOff>
      <xdr:row>58</xdr:row>
      <xdr:rowOff>53848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24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94488</xdr:rowOff>
    </xdr:from>
    <xdr:to>
      <xdr:col>24</xdr:col>
      <xdr:colOff>76200</xdr:colOff>
      <xdr:row>59</xdr:row>
      <xdr:rowOff>24638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66565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92202</xdr:rowOff>
    </xdr:from>
    <xdr:to>
      <xdr:col>20</xdr:col>
      <xdr:colOff>38100</xdr:colOff>
      <xdr:row>58</xdr:row>
      <xdr:rowOff>22352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7129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xdr:rowOff>
    </xdr:from>
    <xdr:to>
      <xdr:col>15</xdr:col>
      <xdr:colOff>149225</xdr:colOff>
      <xdr:row>57</xdr:row>
      <xdr:rowOff>102362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87139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101346</xdr:rowOff>
    </xdr:from>
    <xdr:to>
      <xdr:col>11</xdr:col>
      <xdr:colOff>60325</xdr:colOff>
      <xdr:row>58</xdr:row>
      <xdr:rowOff>31496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16273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xdr:rowOff>
    </xdr:from>
    <xdr:to>
      <xdr:col>6</xdr:col>
      <xdr:colOff>171450</xdr:colOff>
      <xdr:row>58</xdr:row>
      <xdr:rowOff>104648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89425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令和６年度は前年度比０．１ポイントの増となっている。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高齢化等に伴い、国保、介護、後期等をはじめとした特別会計への繰出金が、大きな割合を占めている。（Ｒ２：</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億円、Ｒ３：</a:t>
          </a:r>
          <a:r>
            <a:rPr kumimoji="1" lang="en-US" altLang="ja-JP" sz="1300">
              <a:latin typeface="ＭＳ Ｐゴシック" panose="020B0600070205080204" pitchFamily="50" charset="-128"/>
              <a:ea typeface="ＭＳ Ｐゴシック" panose="020B0600070205080204" pitchFamily="50" charset="-128"/>
            </a:rPr>
            <a:t>40.7</a:t>
          </a:r>
          <a:r>
            <a:rPr kumimoji="1" lang="ja-JP" altLang="en-US" sz="1300">
              <a:latin typeface="ＭＳ Ｐゴシック" panose="020B0600070205080204" pitchFamily="50" charset="-128"/>
              <a:ea typeface="ＭＳ Ｐゴシック" panose="020B0600070205080204" pitchFamily="50" charset="-128"/>
            </a:rPr>
            <a:t>億円、Ｒ４：</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億円、Ｒ５：</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億円、Ｒ６：</a:t>
          </a:r>
          <a:r>
            <a:rPr kumimoji="1" lang="en-US" altLang="ja-JP" sz="1300">
              <a:latin typeface="ＭＳ Ｐゴシック" panose="020B0600070205080204" pitchFamily="50" charset="-128"/>
              <a:ea typeface="ＭＳ Ｐゴシック" panose="020B0600070205080204" pitchFamily="50" charset="-128"/>
            </a:rPr>
            <a:t>43.8</a:t>
          </a:r>
          <a:r>
            <a:rPr kumimoji="1" lang="ja-JP" altLang="en-US" sz="1300">
              <a:latin typeface="ＭＳ Ｐゴシック" panose="020B0600070205080204" pitchFamily="50" charset="-128"/>
              <a:ea typeface="ＭＳ Ｐゴシック" panose="020B0600070205080204" pitchFamily="50" charset="-128"/>
            </a:rPr>
            <a:t>億円）</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特別会計への繰出金については、今後も多額の経費を要することが予想されるが、引き続き利用者負担の適正化を図りながら、普通会計の負担額を減らしていくよう努める。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09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10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60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139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0</xdr:rowOff>
    </xdr:from>
    <xdr:to>
      <xdr:col>74</xdr:col>
      <xdr:colOff>31750</xdr:colOff>
      <xdr:row>59</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令和６年度は前年度比０．２ポイントの減となっている。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類似団体平均よりも低い傾向にあるのは、合併によりごみ処理業務、し尿処理業務、火葬業務、消防業務を市で直接行っており、合併前に構成していた一部事務組合に対する負担金がないためである。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81280</xdr:rowOff>
    </xdr:from>
    <xdr:to>
      <xdr:col>82</xdr:col>
      <xdr:colOff>107950</xdr:colOff>
      <xdr:row>35</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082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86995</xdr:rowOff>
    </xdr:from>
    <xdr:to>
      <xdr:col>73</xdr:col>
      <xdr:colOff>180975</xdr:colOff>
      <xdr:row>35</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77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86995</xdr:rowOff>
    </xdr:from>
    <xdr:to>
      <xdr:col>69</xdr:col>
      <xdr:colOff>92075</xdr:colOff>
      <xdr:row>35</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77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30480</xdr:rowOff>
    </xdr:from>
    <xdr:to>
      <xdr:col>82</xdr:col>
      <xdr:colOff>158750</xdr:colOff>
      <xdr:row>35</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47007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36195</xdr:rowOff>
    </xdr:from>
    <xdr:to>
      <xdr:col>69</xdr:col>
      <xdr:colOff>142875</xdr:colOff>
      <xdr:row>35</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147972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令和５年度に公営住宅建設事業債などの大型事業の償還が完了したことにより、</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令和６年度の公債費は前年度比０．４ポイントの減となった。これは、計画的な地方債の発行によるものであり、類似団体平均よりも低い水準で推移している。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136525</xdr:rowOff>
    </xdr:from>
    <xdr:to>
      <xdr:col>24</xdr:col>
      <xdr:colOff>25400</xdr:colOff>
      <xdr:row>75</xdr:row>
      <xdr:rowOff>3175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238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75</xdr:row>
      <xdr:rowOff>3175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7000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79375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000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79375</xdr:rowOff>
    </xdr:from>
    <xdr:to>
      <xdr:col>11</xdr:col>
      <xdr:colOff>9525</xdr:colOff>
      <xdr:row>75</xdr:row>
      <xdr:rowOff>79375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666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85725</xdr:rowOff>
    </xdr:from>
    <xdr:to>
      <xdr:col>24</xdr:col>
      <xdr:colOff>76200</xdr:colOff>
      <xdr:row>75</xdr:row>
      <xdr:rowOff>15875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102252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123825</xdr:rowOff>
    </xdr:from>
    <xdr:to>
      <xdr:col>20</xdr:col>
      <xdr:colOff>38100</xdr:colOff>
      <xdr:row>75</xdr:row>
      <xdr:rowOff>53975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28575</xdr:rowOff>
    </xdr:from>
    <xdr:to>
      <xdr:col>11</xdr:col>
      <xdr:colOff>60325</xdr:colOff>
      <xdr:row>74</xdr:row>
      <xdr:rowOff>130175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140352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28575</xdr:rowOff>
    </xdr:from>
    <xdr:to>
      <xdr:col>6</xdr:col>
      <xdr:colOff>171450</xdr:colOff>
      <xdr:row>75</xdr:row>
      <xdr:rowOff>130175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140352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比２．７ポイントの増となっており、類似団体と比較すると、１．３ポイント下回ることとなった。これは、扶助費と物件費が類似団体平均よりも高い一方で、人件費や補助費等の経費の抑制が図られているから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146050</xdr:rowOff>
    </xdr:from>
    <xdr:to>
      <xdr:col>82</xdr:col>
      <xdr:colOff>107950</xdr:colOff>
      <xdr:row>75</xdr:row>
      <xdr:rowOff>8890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619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16510</xdr:rowOff>
    </xdr:from>
    <xdr:to>
      <xdr:col>78</xdr:col>
      <xdr:colOff>69850</xdr:colOff>
      <xdr:row>73</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32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170197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5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81280</xdr:rowOff>
    </xdr:from>
    <xdr:to>
      <xdr:col>73</xdr:col>
      <xdr:colOff>180975</xdr:colOff>
      <xdr:row>73</xdr:row>
      <xdr:rowOff>16510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425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78757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81280</xdr:rowOff>
    </xdr:from>
    <xdr:to>
      <xdr:col>69</xdr:col>
      <xdr:colOff>92075</xdr:colOff>
      <xdr:row>75</xdr:row>
      <xdr:rowOff>46990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4256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52087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56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146067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95250</xdr:rowOff>
    </xdr:from>
    <xdr:to>
      <xdr:col>78</xdr:col>
      <xdr:colOff>120650</xdr:colOff>
      <xdr:row>74</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35577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137160</xdr:rowOff>
    </xdr:from>
    <xdr:to>
      <xdr:col>74</xdr:col>
      <xdr:colOff>31750</xdr:colOff>
      <xdr:row>73</xdr:row>
      <xdr:rowOff>67310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77487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30480</xdr:rowOff>
    </xdr:from>
    <xdr:to>
      <xdr:col>69</xdr:col>
      <xdr:colOff>142875</xdr:colOff>
      <xdr:row>72</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14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129351</xdr:rowOff>
    </xdr:from>
    <xdr:to>
      <xdr:col>29</xdr:col>
      <xdr:colOff>127000</xdr:colOff>
      <xdr:row>18</xdr:row>
      <xdr:rowOff>168464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2926"/>
          <a:ext cx="0" cy="1239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7191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168464</xdr:rowOff>
    </xdr:from>
    <xdr:to>
      <xdr:col>30</xdr:col>
      <xdr:colOff>25400</xdr:colOff>
      <xdr:row>18</xdr:row>
      <xdr:rowOff>168464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02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44278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129351</xdr:rowOff>
    </xdr:from>
    <xdr:to>
      <xdr:col>30</xdr:col>
      <xdr:colOff>25400</xdr:colOff>
      <xdr:row>11</xdr:row>
      <xdr:rowOff>129351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2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168464</xdr:rowOff>
    </xdr:from>
    <xdr:to>
      <xdr:col>29</xdr:col>
      <xdr:colOff>127000</xdr:colOff>
      <xdr:row>19</xdr:row>
      <xdr:rowOff>29813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2189"/>
          <a:ext cx="647700" cy="32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138534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86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122007</xdr:rowOff>
    </xdr:from>
    <xdr:to>
      <xdr:col>29</xdr:col>
      <xdr:colOff>177800</xdr:colOff>
      <xdr:row>16</xdr:row>
      <xdr:rowOff>52157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41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29813</xdr:rowOff>
    </xdr:from>
    <xdr:to>
      <xdr:col>26</xdr:col>
      <xdr:colOff>50800</xdr:colOff>
      <xdr:row>19</xdr:row>
      <xdr:rowOff>55600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4988"/>
          <a:ext cx="698500" cy="25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32080</xdr:rowOff>
    </xdr:from>
    <xdr:to>
      <xdr:col>26</xdr:col>
      <xdr:colOff>101600</xdr:colOff>
      <xdr:row>16</xdr:row>
      <xdr:rowOff>133680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22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143857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9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55600</xdr:rowOff>
    </xdr:from>
    <xdr:to>
      <xdr:col>22</xdr:col>
      <xdr:colOff>114300</xdr:colOff>
      <xdr:row>19</xdr:row>
      <xdr:rowOff>60989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0775"/>
          <a:ext cx="698500" cy="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69756</xdr:rowOff>
    </xdr:from>
    <xdr:to>
      <xdr:col>22</xdr:col>
      <xdr:colOff>165100</xdr:colOff>
      <xdr:row>16</xdr:row>
      <xdr:rowOff>171356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605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55775</xdr:rowOff>
    </xdr:from>
    <xdr:to>
      <xdr:col>18</xdr:col>
      <xdr:colOff>177800</xdr:colOff>
      <xdr:row>19</xdr:row>
      <xdr:rowOff>60989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60950"/>
          <a:ext cx="698500" cy="5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81795</xdr:rowOff>
    </xdr:from>
    <xdr:to>
      <xdr:col>19</xdr:col>
      <xdr:colOff>38100</xdr:colOff>
      <xdr:row>17</xdr:row>
      <xdr:rowOff>11945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22122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4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155317</xdr:rowOff>
    </xdr:from>
    <xdr:to>
      <xdr:col>15</xdr:col>
      <xdr:colOff>101600</xdr:colOff>
      <xdr:row>17</xdr:row>
      <xdr:rowOff>85467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6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95644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117664</xdr:rowOff>
    </xdr:from>
    <xdr:to>
      <xdr:col>29</xdr:col>
      <xdr:colOff>177800</xdr:colOff>
      <xdr:row>19</xdr:row>
      <xdr:rowOff>47814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1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26241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150463</xdr:rowOff>
    </xdr:from>
    <xdr:to>
      <xdr:col>26</xdr:col>
      <xdr:colOff>101600</xdr:colOff>
      <xdr:row>19</xdr:row>
      <xdr:rowOff>80613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4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65390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4800</xdr:rowOff>
    </xdr:from>
    <xdr:to>
      <xdr:col>22</xdr:col>
      <xdr:colOff>165100</xdr:colOff>
      <xdr:row>19</xdr:row>
      <xdr:rowOff>106400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9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91177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10189</xdr:rowOff>
    </xdr:from>
    <xdr:to>
      <xdr:col>19</xdr:col>
      <xdr:colOff>38100</xdr:colOff>
      <xdr:row>19</xdr:row>
      <xdr:rowOff>111789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96566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4975</xdr:rowOff>
    </xdr:from>
    <xdr:to>
      <xdr:col>15</xdr:col>
      <xdr:colOff>101600</xdr:colOff>
      <xdr:row>19</xdr:row>
      <xdr:rowOff>106575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91352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333540</xdr:rowOff>
    </xdr:from>
    <xdr:to>
      <xdr:col>29</xdr:col>
      <xdr:colOff>127000</xdr:colOff>
      <xdr:row>37</xdr:row>
      <xdr:rowOff>341122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458240"/>
          <a:ext cx="6477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341122</xdr:rowOff>
    </xdr:from>
    <xdr:to>
      <xdr:col>26</xdr:col>
      <xdr:colOff>50800</xdr:colOff>
      <xdr:row>38</xdr:row>
      <xdr:rowOff>17653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465822"/>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17653</xdr:rowOff>
    </xdr:from>
    <xdr:to>
      <xdr:col>22</xdr:col>
      <xdr:colOff>114300</xdr:colOff>
      <xdr:row>38</xdr:row>
      <xdr:rowOff>38265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485253"/>
          <a:ext cx="698500" cy="20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38265</xdr:rowOff>
    </xdr:from>
    <xdr:to>
      <xdr:col>18</xdr:col>
      <xdr:colOff>177800</xdr:colOff>
      <xdr:row>38</xdr:row>
      <xdr:rowOff>42952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505865"/>
          <a:ext cx="698500" cy="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282740</xdr:rowOff>
    </xdr:from>
    <xdr:to>
      <xdr:col>29</xdr:col>
      <xdr:colOff>177800</xdr:colOff>
      <xdr:row>38</xdr:row>
      <xdr:rowOff>41440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0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191317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1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290322</xdr:rowOff>
    </xdr:from>
    <xdr:to>
      <xdr:col>26</xdr:col>
      <xdr:colOff>101600</xdr:colOff>
      <xdr:row>38</xdr:row>
      <xdr:rowOff>49022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15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33799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50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309753</xdr:rowOff>
    </xdr:from>
    <xdr:to>
      <xdr:col>22</xdr:col>
      <xdr:colOff>165100</xdr:colOff>
      <xdr:row>38</xdr:row>
      <xdr:rowOff>68453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3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53230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52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330365</xdr:rowOff>
    </xdr:from>
    <xdr:to>
      <xdr:col>19</xdr:col>
      <xdr:colOff>38100</xdr:colOff>
      <xdr:row>38</xdr:row>
      <xdr:rowOff>89065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5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73842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4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335052</xdr:rowOff>
    </xdr:from>
    <xdr:to>
      <xdr:col>15</xdr:col>
      <xdr:colOff>101600</xdr:colOff>
      <xdr:row>38</xdr:row>
      <xdr:rowOff>93752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5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78529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4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104,175
102,144
215.69
48,585,544
47,252,434
1,261,789
22,772,771
32,285,193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137512</xdr:rowOff>
    </xdr:from>
    <xdr:to>
      <xdr:col>24</xdr:col>
      <xdr:colOff>62865</xdr:colOff>
      <xdr:row>37</xdr:row>
      <xdr:rowOff>159555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012"/>
          <a:ext cx="1270" cy="122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163382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159555</xdr:rowOff>
    </xdr:from>
    <xdr:to>
      <xdr:col>24</xdr:col>
      <xdr:colOff>152400</xdr:colOff>
      <xdr:row>37</xdr:row>
      <xdr:rowOff>159555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0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84189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137512</xdr:rowOff>
    </xdr:from>
    <xdr:to>
      <xdr:col>24</xdr:col>
      <xdr:colOff>152400</xdr:colOff>
      <xdr:row>30</xdr:row>
      <xdr:rowOff>137512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159555</xdr:rowOff>
    </xdr:from>
    <xdr:to>
      <xdr:col>24</xdr:col>
      <xdr:colOff>63500</xdr:colOff>
      <xdr:row>38</xdr:row>
      <xdr:rowOff>23223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3205"/>
          <a:ext cx="838200" cy="3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39398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16521</xdr:rowOff>
    </xdr:from>
    <xdr:to>
      <xdr:col>24</xdr:col>
      <xdr:colOff>114300</xdr:colOff>
      <xdr:row>35</xdr:row>
      <xdr:rowOff>118121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23223</xdr:rowOff>
    </xdr:from>
    <xdr:to>
      <xdr:col>19</xdr:col>
      <xdr:colOff>177800</xdr:colOff>
      <xdr:row>38</xdr:row>
      <xdr:rowOff>47792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8323"/>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97511</xdr:rowOff>
    </xdr:from>
    <xdr:to>
      <xdr:col>20</xdr:col>
      <xdr:colOff>38100</xdr:colOff>
      <xdr:row>36</xdr:row>
      <xdr:rowOff>27661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44188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46050</xdr:rowOff>
    </xdr:from>
    <xdr:to>
      <xdr:col>15</xdr:col>
      <xdr:colOff>50800</xdr:colOff>
      <xdr:row>38</xdr:row>
      <xdr:rowOff>47792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1150"/>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114971</xdr:rowOff>
    </xdr:from>
    <xdr:to>
      <xdr:col>15</xdr:col>
      <xdr:colOff>101600</xdr:colOff>
      <xdr:row>36</xdr:row>
      <xdr:rowOff>45121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1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61648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39225</xdr:rowOff>
    </xdr:from>
    <xdr:to>
      <xdr:col>10</xdr:col>
      <xdr:colOff>114300</xdr:colOff>
      <xdr:row>38</xdr:row>
      <xdr:rowOff>46050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4325"/>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127544</xdr:rowOff>
    </xdr:from>
    <xdr:to>
      <xdr:col>10</xdr:col>
      <xdr:colOff>165100</xdr:colOff>
      <xdr:row>36</xdr:row>
      <xdr:rowOff>57694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74221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5102</xdr:rowOff>
    </xdr:from>
    <xdr:to>
      <xdr:col>6</xdr:col>
      <xdr:colOff>38100</xdr:colOff>
      <xdr:row>36</xdr:row>
      <xdr:rowOff>106702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7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123229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108755</xdr:rowOff>
    </xdr:from>
    <xdr:to>
      <xdr:col>24</xdr:col>
      <xdr:colOff>114300</xdr:colOff>
      <xdr:row>38</xdr:row>
      <xdr:rowOff>38905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23682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143873</xdr:rowOff>
    </xdr:from>
    <xdr:to>
      <xdr:col>20</xdr:col>
      <xdr:colOff>38100</xdr:colOff>
      <xdr:row>38</xdr:row>
      <xdr:rowOff>74023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65150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168442</xdr:rowOff>
    </xdr:from>
    <xdr:to>
      <xdr:col>15</xdr:col>
      <xdr:colOff>101600</xdr:colOff>
      <xdr:row>38</xdr:row>
      <xdr:rowOff>98592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89719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166700</xdr:rowOff>
    </xdr:from>
    <xdr:to>
      <xdr:col>10</xdr:col>
      <xdr:colOff>165100</xdr:colOff>
      <xdr:row>38</xdr:row>
      <xdr:rowOff>96850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87977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159875</xdr:rowOff>
    </xdr:from>
    <xdr:to>
      <xdr:col>6</xdr:col>
      <xdr:colOff>38100</xdr:colOff>
      <xdr:row>38</xdr:row>
      <xdr:rowOff>90025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81152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9565</xdr:rowOff>
    </xdr:from>
    <xdr:to>
      <xdr:col>24</xdr:col>
      <xdr:colOff>63500</xdr:colOff>
      <xdr:row>58</xdr:row>
      <xdr:rowOff>19106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53665"/>
          <a:ext cx="838200" cy="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9565</xdr:rowOff>
    </xdr:from>
    <xdr:to>
      <xdr:col>19</xdr:col>
      <xdr:colOff>177800</xdr:colOff>
      <xdr:row>58</xdr:row>
      <xdr:rowOff>78191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3665"/>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78191</xdr:rowOff>
    </xdr:from>
    <xdr:to>
      <xdr:col>15</xdr:col>
      <xdr:colOff>50800</xdr:colOff>
      <xdr:row>58</xdr:row>
      <xdr:rowOff>164617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2291"/>
          <a:ext cx="889000" cy="8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164617</xdr:rowOff>
    </xdr:from>
    <xdr:to>
      <xdr:col>10</xdr:col>
      <xdr:colOff>114300</xdr:colOff>
      <xdr:row>59</xdr:row>
      <xdr:rowOff>54570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08717"/>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139756</xdr:rowOff>
    </xdr:from>
    <xdr:to>
      <xdr:col>24</xdr:col>
      <xdr:colOff>114300</xdr:colOff>
      <xdr:row>58</xdr:row>
      <xdr:rowOff>69906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118183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130215</xdr:rowOff>
    </xdr:from>
    <xdr:to>
      <xdr:col>20</xdr:col>
      <xdr:colOff>38100</xdr:colOff>
      <xdr:row>58</xdr:row>
      <xdr:rowOff>60365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51492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27391</xdr:rowOff>
    </xdr:from>
    <xdr:to>
      <xdr:col>15</xdr:col>
      <xdr:colOff>101600</xdr:colOff>
      <xdr:row>58</xdr:row>
      <xdr:rowOff>128991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120118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113817</xdr:rowOff>
    </xdr:from>
    <xdr:to>
      <xdr:col>10</xdr:col>
      <xdr:colOff>165100</xdr:colOff>
      <xdr:row>59</xdr:row>
      <xdr:rowOff>43967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35094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3770</xdr:rowOff>
    </xdr:from>
    <xdr:to>
      <xdr:col>6</xdr:col>
      <xdr:colOff>38100</xdr:colOff>
      <xdr:row>59</xdr:row>
      <xdr:rowOff>105370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96497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35230</xdr:rowOff>
    </xdr:from>
    <xdr:to>
      <xdr:col>24</xdr:col>
      <xdr:colOff>63500</xdr:colOff>
      <xdr:row>79</xdr:row>
      <xdr:rowOff>40357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79780"/>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33434</xdr:rowOff>
    </xdr:from>
    <xdr:to>
      <xdr:col>19</xdr:col>
      <xdr:colOff>177800</xdr:colOff>
      <xdr:row>79</xdr:row>
      <xdr:rowOff>40357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77984"/>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33434</xdr:rowOff>
    </xdr:from>
    <xdr:to>
      <xdr:col>15</xdr:col>
      <xdr:colOff>50800</xdr:colOff>
      <xdr:row>79</xdr:row>
      <xdr:rowOff>38658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77984"/>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36633</xdr:rowOff>
    </xdr:from>
    <xdr:to>
      <xdr:col>10</xdr:col>
      <xdr:colOff>114300</xdr:colOff>
      <xdr:row>79</xdr:row>
      <xdr:rowOff>38658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81183"/>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155880</xdr:rowOff>
    </xdr:from>
    <xdr:to>
      <xdr:col>24</xdr:col>
      <xdr:colOff>114300</xdr:colOff>
      <xdr:row>79</xdr:row>
      <xdr:rowOff>86030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70807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161007</xdr:rowOff>
    </xdr:from>
    <xdr:to>
      <xdr:col>20</xdr:col>
      <xdr:colOff>38100</xdr:colOff>
      <xdr:row>79</xdr:row>
      <xdr:rowOff>91157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82284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154084</xdr:rowOff>
    </xdr:from>
    <xdr:to>
      <xdr:col>15</xdr:col>
      <xdr:colOff>101600</xdr:colOff>
      <xdr:row>79</xdr:row>
      <xdr:rowOff>84234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75361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1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159308</xdr:rowOff>
    </xdr:from>
    <xdr:to>
      <xdr:col>10</xdr:col>
      <xdr:colOff>165100</xdr:colOff>
      <xdr:row>79</xdr:row>
      <xdr:rowOff>89458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80585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2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157283</xdr:rowOff>
    </xdr:from>
    <xdr:to>
      <xdr:col>6</xdr:col>
      <xdr:colOff>38100</xdr:colOff>
      <xdr:row>79</xdr:row>
      <xdr:rowOff>87433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78560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41904</xdr:rowOff>
    </xdr:from>
    <xdr:to>
      <xdr:col>24</xdr:col>
      <xdr:colOff>63500</xdr:colOff>
      <xdr:row>95</xdr:row>
      <xdr:rowOff>126037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29654"/>
          <a:ext cx="838200" cy="8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126037</xdr:rowOff>
    </xdr:from>
    <xdr:to>
      <xdr:col>19</xdr:col>
      <xdr:colOff>177800</xdr:colOff>
      <xdr:row>96</xdr:row>
      <xdr:rowOff>55590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13787"/>
          <a:ext cx="889000" cy="10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99109</xdr:rowOff>
    </xdr:from>
    <xdr:to>
      <xdr:col>15</xdr:col>
      <xdr:colOff>50800</xdr:colOff>
      <xdr:row>96</xdr:row>
      <xdr:rowOff>55590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86859"/>
          <a:ext cx="889000" cy="12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99109</xdr:rowOff>
    </xdr:from>
    <xdr:to>
      <xdr:col>10</xdr:col>
      <xdr:colOff>114300</xdr:colOff>
      <xdr:row>96</xdr:row>
      <xdr:rowOff>145963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86859"/>
          <a:ext cx="889000" cy="2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162554</xdr:rowOff>
    </xdr:from>
    <xdr:to>
      <xdr:col>24</xdr:col>
      <xdr:colOff>114300</xdr:colOff>
      <xdr:row>95</xdr:row>
      <xdr:rowOff>92704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3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75237</xdr:rowOff>
    </xdr:from>
    <xdr:to>
      <xdr:col>20</xdr:col>
      <xdr:colOff>38100</xdr:colOff>
      <xdr:row>96</xdr:row>
      <xdr:rowOff>5387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21914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4790</xdr:rowOff>
    </xdr:from>
    <xdr:to>
      <xdr:col>15</xdr:col>
      <xdr:colOff>101600</xdr:colOff>
      <xdr:row>96</xdr:row>
      <xdr:rowOff>106390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122917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3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48309</xdr:rowOff>
    </xdr:from>
    <xdr:to>
      <xdr:col>10</xdr:col>
      <xdr:colOff>165100</xdr:colOff>
      <xdr:row>95</xdr:row>
      <xdr:rowOff>149909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166436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1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95163</xdr:rowOff>
    </xdr:from>
    <xdr:to>
      <xdr:col>6</xdr:col>
      <xdr:colOff>38100</xdr:colOff>
      <xdr:row>97</xdr:row>
      <xdr:rowOff>25313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41840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2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69422</xdr:rowOff>
    </xdr:from>
    <xdr:to>
      <xdr:col>55</xdr:col>
      <xdr:colOff>0</xdr:colOff>
      <xdr:row>39</xdr:row>
      <xdr:rowOff>82006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755972"/>
          <a:ext cx="8382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69422</xdr:rowOff>
    </xdr:from>
    <xdr:to>
      <xdr:col>50</xdr:col>
      <xdr:colOff>114300</xdr:colOff>
      <xdr:row>39</xdr:row>
      <xdr:rowOff>72372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755972"/>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72372</xdr:rowOff>
    </xdr:from>
    <xdr:to>
      <xdr:col>45</xdr:col>
      <xdr:colOff>177800</xdr:colOff>
      <xdr:row>39</xdr:row>
      <xdr:rowOff>124917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758922"/>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23299</xdr:rowOff>
    </xdr:from>
    <xdr:to>
      <xdr:col>41</xdr:col>
      <xdr:colOff>50800</xdr:colOff>
      <xdr:row>39</xdr:row>
      <xdr:rowOff>124917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81149"/>
          <a:ext cx="889000" cy="11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31206</xdr:rowOff>
    </xdr:from>
    <xdr:to>
      <xdr:col>55</xdr:col>
      <xdr:colOff>50800</xdr:colOff>
      <xdr:row>39</xdr:row>
      <xdr:rowOff>132806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7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117583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18622</xdr:rowOff>
    </xdr:from>
    <xdr:to>
      <xdr:col>50</xdr:col>
      <xdr:colOff>165100</xdr:colOff>
      <xdr:row>39</xdr:row>
      <xdr:rowOff>120222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7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111349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21572</xdr:rowOff>
    </xdr:from>
    <xdr:to>
      <xdr:col>46</xdr:col>
      <xdr:colOff>38100</xdr:colOff>
      <xdr:row>39</xdr:row>
      <xdr:rowOff>123172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7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114299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8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74117</xdr:rowOff>
    </xdr:from>
    <xdr:to>
      <xdr:col>41</xdr:col>
      <xdr:colOff>101600</xdr:colOff>
      <xdr:row>40</xdr:row>
      <xdr:rowOff>4267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166844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5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143949</xdr:rowOff>
    </xdr:from>
    <xdr:to>
      <xdr:col>36</xdr:col>
      <xdr:colOff>165100</xdr:colOff>
      <xdr:row>33</xdr:row>
      <xdr:rowOff>74099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65226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93668</xdr:rowOff>
    </xdr:from>
    <xdr:to>
      <xdr:col>55</xdr:col>
      <xdr:colOff>0</xdr:colOff>
      <xdr:row>57</xdr:row>
      <xdr:rowOff>20218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23418"/>
          <a:ext cx="838200" cy="26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71334</xdr:rowOff>
    </xdr:from>
    <xdr:to>
      <xdr:col>50</xdr:col>
      <xdr:colOff>114300</xdr:colOff>
      <xdr:row>55</xdr:row>
      <xdr:rowOff>93668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01084"/>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71334</xdr:rowOff>
    </xdr:from>
    <xdr:to>
      <xdr:col>45</xdr:col>
      <xdr:colOff>177800</xdr:colOff>
      <xdr:row>56</xdr:row>
      <xdr:rowOff>121816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01084"/>
          <a:ext cx="889000" cy="2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121816</xdr:rowOff>
    </xdr:from>
    <xdr:to>
      <xdr:col>41</xdr:col>
      <xdr:colOff>50800</xdr:colOff>
      <xdr:row>57</xdr:row>
      <xdr:rowOff>98811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23016"/>
          <a:ext cx="889000" cy="1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140868</xdr:rowOff>
    </xdr:from>
    <xdr:to>
      <xdr:col>55</xdr:col>
      <xdr:colOff>50800</xdr:colOff>
      <xdr:row>57</xdr:row>
      <xdr:rowOff>71018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119295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42868</xdr:rowOff>
    </xdr:from>
    <xdr:to>
      <xdr:col>50</xdr:col>
      <xdr:colOff>165100</xdr:colOff>
      <xdr:row>55</xdr:row>
      <xdr:rowOff>144468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160995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20534</xdr:rowOff>
    </xdr:from>
    <xdr:to>
      <xdr:col>46</xdr:col>
      <xdr:colOff>38100</xdr:colOff>
      <xdr:row>55</xdr:row>
      <xdr:rowOff>122134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138661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71016</xdr:rowOff>
    </xdr:from>
    <xdr:to>
      <xdr:col>41</xdr:col>
      <xdr:colOff>101600</xdr:colOff>
      <xdr:row>57</xdr:row>
      <xdr:rowOff>1166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163743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48011</xdr:rowOff>
    </xdr:from>
    <xdr:to>
      <xdr:col>36</xdr:col>
      <xdr:colOff>165100</xdr:colOff>
      <xdr:row>57</xdr:row>
      <xdr:rowOff>149611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140738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1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12393</xdr:rowOff>
    </xdr:from>
    <xdr:to>
      <xdr:col>55</xdr:col>
      <xdr:colOff>0</xdr:colOff>
      <xdr:row>78</xdr:row>
      <xdr:rowOff>47186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528243"/>
          <a:ext cx="838200" cy="89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95466</xdr:rowOff>
    </xdr:from>
    <xdr:to>
      <xdr:col>50</xdr:col>
      <xdr:colOff>114300</xdr:colOff>
      <xdr:row>73</xdr:row>
      <xdr:rowOff>12393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439866"/>
          <a:ext cx="889000" cy="8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95466</xdr:rowOff>
    </xdr:from>
    <xdr:to>
      <xdr:col>45</xdr:col>
      <xdr:colOff>177800</xdr:colOff>
      <xdr:row>75</xdr:row>
      <xdr:rowOff>37859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439866"/>
          <a:ext cx="889000" cy="4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37859</xdr:rowOff>
    </xdr:from>
    <xdr:to>
      <xdr:col>41</xdr:col>
      <xdr:colOff>50800</xdr:colOff>
      <xdr:row>77</xdr:row>
      <xdr:rowOff>120794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896609"/>
          <a:ext cx="889000" cy="42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167836</xdr:rowOff>
    </xdr:from>
    <xdr:to>
      <xdr:col>55</xdr:col>
      <xdr:colOff>50800</xdr:colOff>
      <xdr:row>78</xdr:row>
      <xdr:rowOff>97986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82763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133043</xdr:rowOff>
    </xdr:from>
    <xdr:to>
      <xdr:col>50</xdr:col>
      <xdr:colOff>165100</xdr:colOff>
      <xdr:row>73</xdr:row>
      <xdr:rowOff>63193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47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79720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2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44666</xdr:rowOff>
    </xdr:from>
    <xdr:to>
      <xdr:col>46</xdr:col>
      <xdr:colOff>38100</xdr:colOff>
      <xdr:row>72</xdr:row>
      <xdr:rowOff>146266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3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162793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1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158509</xdr:rowOff>
    </xdr:from>
    <xdr:to>
      <xdr:col>41</xdr:col>
      <xdr:colOff>101600</xdr:colOff>
      <xdr:row>75</xdr:row>
      <xdr:rowOff>88659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105186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6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69994</xdr:rowOff>
    </xdr:from>
    <xdr:to>
      <xdr:col>36</xdr:col>
      <xdr:colOff>165100</xdr:colOff>
      <xdr:row>78</xdr:row>
      <xdr:rowOff>144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162721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58068</xdr:rowOff>
    </xdr:from>
    <xdr:to>
      <xdr:col>55</xdr:col>
      <xdr:colOff>0</xdr:colOff>
      <xdr:row>97</xdr:row>
      <xdr:rowOff>100163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88718"/>
          <a:ext cx="8382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100163</xdr:rowOff>
    </xdr:from>
    <xdr:to>
      <xdr:col>50</xdr:col>
      <xdr:colOff>114300</xdr:colOff>
      <xdr:row>97</xdr:row>
      <xdr:rowOff>160111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30813"/>
          <a:ext cx="889000" cy="5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160111</xdr:rowOff>
    </xdr:from>
    <xdr:to>
      <xdr:col>45</xdr:col>
      <xdr:colOff>177800</xdr:colOff>
      <xdr:row>98</xdr:row>
      <xdr:rowOff>19207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90761"/>
          <a:ext cx="889000" cy="3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19163</xdr:rowOff>
    </xdr:from>
    <xdr:to>
      <xdr:col>41</xdr:col>
      <xdr:colOff>50800</xdr:colOff>
      <xdr:row>98</xdr:row>
      <xdr:rowOff>19207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821263"/>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7268</xdr:rowOff>
    </xdr:from>
    <xdr:to>
      <xdr:col>55</xdr:col>
      <xdr:colOff>50800</xdr:colOff>
      <xdr:row>97</xdr:row>
      <xdr:rowOff>108868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157145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1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49363</xdr:rowOff>
    </xdr:from>
    <xdr:to>
      <xdr:col>50</xdr:col>
      <xdr:colOff>165100</xdr:colOff>
      <xdr:row>97</xdr:row>
      <xdr:rowOff>150963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142090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109311</xdr:rowOff>
    </xdr:from>
    <xdr:to>
      <xdr:col>46</xdr:col>
      <xdr:colOff>38100</xdr:colOff>
      <xdr:row>98</xdr:row>
      <xdr:rowOff>39461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139857</xdr:rowOff>
    </xdr:from>
    <xdr:to>
      <xdr:col>41</xdr:col>
      <xdr:colOff>101600</xdr:colOff>
      <xdr:row>98</xdr:row>
      <xdr:rowOff>70007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61134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139813</xdr:rowOff>
    </xdr:from>
    <xdr:to>
      <xdr:col>36</xdr:col>
      <xdr:colOff>165100</xdr:colOff>
      <xdr:row>98</xdr:row>
      <xdr:rowOff>69963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61090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6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72034</xdr:rowOff>
    </xdr:from>
    <xdr:to>
      <xdr:col>85</xdr:col>
      <xdr:colOff>127000</xdr:colOff>
      <xdr:row>39</xdr:row>
      <xdr:rowOff>77064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58584"/>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76884</xdr:rowOff>
    </xdr:from>
    <xdr:to>
      <xdr:col>81</xdr:col>
      <xdr:colOff>50800</xdr:colOff>
      <xdr:row>39</xdr:row>
      <xdr:rowOff>77064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63434"/>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76884</xdr:rowOff>
    </xdr:from>
    <xdr:to>
      <xdr:col>76</xdr:col>
      <xdr:colOff>114300</xdr:colOff>
      <xdr:row>39</xdr:row>
      <xdr:rowOff>84558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6343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38561</xdr:rowOff>
    </xdr:from>
    <xdr:to>
      <xdr:col>71</xdr:col>
      <xdr:colOff>177800</xdr:colOff>
      <xdr:row>39</xdr:row>
      <xdr:rowOff>84558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25111"/>
          <a:ext cx="8890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21234</xdr:rowOff>
    </xdr:from>
    <xdr:to>
      <xdr:col>85</xdr:col>
      <xdr:colOff>177800</xdr:colOff>
      <xdr:row>39</xdr:row>
      <xdr:rowOff>122834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107611</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26264</xdr:rowOff>
    </xdr:from>
    <xdr:to>
      <xdr:col>81</xdr:col>
      <xdr:colOff>101600</xdr:colOff>
      <xdr:row>39</xdr:row>
      <xdr:rowOff>127864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118991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8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26084</xdr:rowOff>
    </xdr:from>
    <xdr:to>
      <xdr:col>76</xdr:col>
      <xdr:colOff>165100</xdr:colOff>
      <xdr:row>39</xdr:row>
      <xdr:rowOff>127684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1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118811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80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33758</xdr:rowOff>
    </xdr:from>
    <xdr:to>
      <xdr:col>72</xdr:col>
      <xdr:colOff>38100</xdr:colOff>
      <xdr:row>39</xdr:row>
      <xdr:rowOff>135358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126485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13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159211</xdr:rowOff>
    </xdr:from>
    <xdr:to>
      <xdr:col>67</xdr:col>
      <xdr:colOff>101600</xdr:colOff>
      <xdr:row>39</xdr:row>
      <xdr:rowOff>89361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80488</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7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107321</xdr:rowOff>
    </xdr:from>
    <xdr:to>
      <xdr:col>85</xdr:col>
      <xdr:colOff>127000</xdr:colOff>
      <xdr:row>78</xdr:row>
      <xdr:rowOff>108235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48042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108235</xdr:rowOff>
    </xdr:from>
    <xdr:to>
      <xdr:col>81</xdr:col>
      <xdr:colOff>50800</xdr:colOff>
      <xdr:row>78</xdr:row>
      <xdr:rowOff>113770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481335"/>
          <a:ext cx="8890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113770</xdr:rowOff>
    </xdr:from>
    <xdr:to>
      <xdr:col>76</xdr:col>
      <xdr:colOff>114300</xdr:colOff>
      <xdr:row>78</xdr:row>
      <xdr:rowOff>125020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86870"/>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120383</xdr:rowOff>
    </xdr:from>
    <xdr:to>
      <xdr:col>71</xdr:col>
      <xdr:colOff>177800</xdr:colOff>
      <xdr:row>78</xdr:row>
      <xdr:rowOff>125020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93483"/>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56521</xdr:rowOff>
    </xdr:from>
    <xdr:to>
      <xdr:col>85</xdr:col>
      <xdr:colOff>177800</xdr:colOff>
      <xdr:row>78</xdr:row>
      <xdr:rowOff>158121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4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142898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4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57435</xdr:rowOff>
    </xdr:from>
    <xdr:to>
      <xdr:col>81</xdr:col>
      <xdr:colOff>101600</xdr:colOff>
      <xdr:row>78</xdr:row>
      <xdr:rowOff>159035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150162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52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62970</xdr:rowOff>
    </xdr:from>
    <xdr:to>
      <xdr:col>76</xdr:col>
      <xdr:colOff>165100</xdr:colOff>
      <xdr:row>78</xdr:row>
      <xdr:rowOff>164570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155697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5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74220</xdr:rowOff>
    </xdr:from>
    <xdr:to>
      <xdr:col>72</xdr:col>
      <xdr:colOff>38100</xdr:colOff>
      <xdr:row>79</xdr:row>
      <xdr:rowOff>4370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4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166947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5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69583</xdr:rowOff>
    </xdr:from>
    <xdr:to>
      <xdr:col>67</xdr:col>
      <xdr:colOff>101600</xdr:colOff>
      <xdr:row>78</xdr:row>
      <xdr:rowOff>171183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162310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5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80812</xdr:rowOff>
    </xdr:from>
    <xdr:to>
      <xdr:col>85</xdr:col>
      <xdr:colOff>127000</xdr:colOff>
      <xdr:row>97</xdr:row>
      <xdr:rowOff>31710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40012"/>
          <a:ext cx="838200" cy="1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80812</xdr:rowOff>
    </xdr:from>
    <xdr:to>
      <xdr:col>81</xdr:col>
      <xdr:colOff>50800</xdr:colOff>
      <xdr:row>96</xdr:row>
      <xdr:rowOff>138567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540012"/>
          <a:ext cx="889000" cy="5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128654</xdr:rowOff>
    </xdr:from>
    <xdr:to>
      <xdr:col>76</xdr:col>
      <xdr:colOff>114300</xdr:colOff>
      <xdr:row>96</xdr:row>
      <xdr:rowOff>138567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587854"/>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128654</xdr:rowOff>
    </xdr:from>
    <xdr:to>
      <xdr:col>71</xdr:col>
      <xdr:colOff>177800</xdr:colOff>
      <xdr:row>97</xdr:row>
      <xdr:rowOff>161865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87854"/>
          <a:ext cx="889000" cy="2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152360</xdr:rowOff>
    </xdr:from>
    <xdr:to>
      <xdr:col>85</xdr:col>
      <xdr:colOff>177800</xdr:colOff>
      <xdr:row>97</xdr:row>
      <xdr:rowOff>82510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3787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46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30012</xdr:rowOff>
    </xdr:from>
    <xdr:to>
      <xdr:col>81</xdr:col>
      <xdr:colOff>101600</xdr:colOff>
      <xdr:row>96</xdr:row>
      <xdr:rowOff>131612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148139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87767</xdr:rowOff>
    </xdr:from>
    <xdr:to>
      <xdr:col>76</xdr:col>
      <xdr:colOff>165100</xdr:colOff>
      <xdr:row>97</xdr:row>
      <xdr:rowOff>17917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5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34444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32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77854</xdr:rowOff>
    </xdr:from>
    <xdr:to>
      <xdr:col>72</xdr:col>
      <xdr:colOff>38100</xdr:colOff>
      <xdr:row>97</xdr:row>
      <xdr:rowOff>8004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24531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111065</xdr:rowOff>
    </xdr:from>
    <xdr:to>
      <xdr:col>67</xdr:col>
      <xdr:colOff>101600</xdr:colOff>
      <xdr:row>98</xdr:row>
      <xdr:rowOff>41215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4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57742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51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155073</xdr:rowOff>
    </xdr:from>
    <xdr:to>
      <xdr:col>116</xdr:col>
      <xdr:colOff>63500</xdr:colOff>
      <xdr:row>37</xdr:row>
      <xdr:rowOff>11169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327273"/>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143472</xdr:rowOff>
    </xdr:from>
    <xdr:to>
      <xdr:col>111</xdr:col>
      <xdr:colOff>177800</xdr:colOff>
      <xdr:row>36</xdr:row>
      <xdr:rowOff>155073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315672"/>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143472</xdr:rowOff>
    </xdr:from>
    <xdr:to>
      <xdr:col>107</xdr:col>
      <xdr:colOff>50800</xdr:colOff>
      <xdr:row>36</xdr:row>
      <xdr:rowOff>157474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315672"/>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145015</xdr:rowOff>
    </xdr:from>
    <xdr:to>
      <xdr:col>102</xdr:col>
      <xdr:colOff>114300</xdr:colOff>
      <xdr:row>36</xdr:row>
      <xdr:rowOff>157474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317215"/>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131819</xdr:rowOff>
    </xdr:from>
    <xdr:to>
      <xdr:col>116</xdr:col>
      <xdr:colOff>114300</xdr:colOff>
      <xdr:row>37</xdr:row>
      <xdr:rowOff>61969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110246</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104273</xdr:rowOff>
    </xdr:from>
    <xdr:to>
      <xdr:col>112</xdr:col>
      <xdr:colOff>38100</xdr:colOff>
      <xdr:row>37</xdr:row>
      <xdr:rowOff>34423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25550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36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92672</xdr:rowOff>
    </xdr:from>
    <xdr:to>
      <xdr:col>107</xdr:col>
      <xdr:colOff>101600</xdr:colOff>
      <xdr:row>37</xdr:row>
      <xdr:rowOff>22822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13949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35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106674</xdr:rowOff>
    </xdr:from>
    <xdr:to>
      <xdr:col>102</xdr:col>
      <xdr:colOff>165100</xdr:colOff>
      <xdr:row>37</xdr:row>
      <xdr:rowOff>36824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27951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3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94215</xdr:rowOff>
    </xdr:from>
    <xdr:to>
      <xdr:col>98</xdr:col>
      <xdr:colOff>38100</xdr:colOff>
      <xdr:row>37</xdr:row>
      <xdr:rowOff>24365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2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15492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35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128681</xdr:rowOff>
    </xdr:from>
    <xdr:to>
      <xdr:col>116</xdr:col>
      <xdr:colOff>63500</xdr:colOff>
      <xdr:row>58</xdr:row>
      <xdr:rowOff>128727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7278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128681</xdr:rowOff>
    </xdr:from>
    <xdr:to>
      <xdr:col>111</xdr:col>
      <xdr:colOff>177800</xdr:colOff>
      <xdr:row>58</xdr:row>
      <xdr:rowOff>128681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727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128636</xdr:rowOff>
    </xdr:from>
    <xdr:to>
      <xdr:col>107</xdr:col>
      <xdr:colOff>50800</xdr:colOff>
      <xdr:row>58</xdr:row>
      <xdr:rowOff>128681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7273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128544</xdr:rowOff>
    </xdr:from>
    <xdr:to>
      <xdr:col>102</xdr:col>
      <xdr:colOff>114300</xdr:colOff>
      <xdr:row>58</xdr:row>
      <xdr:rowOff>128636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7264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164304</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6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77881</xdr:rowOff>
    </xdr:from>
    <xdr:to>
      <xdr:col>112</xdr:col>
      <xdr:colOff>38100</xdr:colOff>
      <xdr:row>59</xdr:row>
      <xdr:rowOff>8031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170608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1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77881</xdr:rowOff>
    </xdr:from>
    <xdr:to>
      <xdr:col>107</xdr:col>
      <xdr:colOff>101600</xdr:colOff>
      <xdr:row>59</xdr:row>
      <xdr:rowOff>8031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170608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1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77836</xdr:rowOff>
    </xdr:from>
    <xdr:to>
      <xdr:col>102</xdr:col>
      <xdr:colOff>165100</xdr:colOff>
      <xdr:row>59</xdr:row>
      <xdr:rowOff>7986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170563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77744</xdr:rowOff>
    </xdr:from>
    <xdr:to>
      <xdr:col>98</xdr:col>
      <xdr:colOff>38100</xdr:colOff>
      <xdr:row>59</xdr:row>
      <xdr:rowOff>7894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170471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99391</xdr:rowOff>
    </xdr:from>
    <xdr:to>
      <xdr:col>116</xdr:col>
      <xdr:colOff>63500</xdr:colOff>
      <xdr:row>76</xdr:row>
      <xdr:rowOff>129108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29591"/>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129108</xdr:rowOff>
    </xdr:from>
    <xdr:to>
      <xdr:col>111</xdr:col>
      <xdr:colOff>177800</xdr:colOff>
      <xdr:row>76</xdr:row>
      <xdr:rowOff>155969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59308"/>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155969</xdr:rowOff>
    </xdr:from>
    <xdr:to>
      <xdr:col>107</xdr:col>
      <xdr:colOff>50800</xdr:colOff>
      <xdr:row>77</xdr:row>
      <xdr:rowOff>28220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86169"/>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5321</xdr:rowOff>
    </xdr:from>
    <xdr:to>
      <xdr:col>102</xdr:col>
      <xdr:colOff>114300</xdr:colOff>
      <xdr:row>77</xdr:row>
      <xdr:rowOff>28220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06971"/>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48591</xdr:rowOff>
    </xdr:from>
    <xdr:to>
      <xdr:col>116</xdr:col>
      <xdr:colOff>114300</xdr:colOff>
      <xdr:row>76</xdr:row>
      <xdr:rowOff>150191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27018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78308</xdr:rowOff>
    </xdr:from>
    <xdr:to>
      <xdr:col>112</xdr:col>
      <xdr:colOff>38100</xdr:colOff>
      <xdr:row>77</xdr:row>
      <xdr:rowOff>8458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105169</xdr:rowOff>
    </xdr:from>
    <xdr:to>
      <xdr:col>107</xdr:col>
      <xdr:colOff>101600</xdr:colOff>
      <xdr:row>77</xdr:row>
      <xdr:rowOff>35319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26446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148870</xdr:rowOff>
    </xdr:from>
    <xdr:to>
      <xdr:col>102</xdr:col>
      <xdr:colOff>165100</xdr:colOff>
      <xdr:row>77</xdr:row>
      <xdr:rowOff>79020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70147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125971</xdr:rowOff>
    </xdr:from>
    <xdr:to>
      <xdr:col>98</xdr:col>
      <xdr:colOff>38100</xdr:colOff>
      <xdr:row>77</xdr:row>
      <xdr:rowOff>56121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47248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件費は、平成２２年の合併以降１０年間で職員１１１人の削減目標を掲げ、事務の統廃合縮小や業務の民間委託など計画的に職員数の削減を進めてきたことにより、類似団体の中で最も低い値となってい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補助費等は、合併によりごみ処理業務、し尿処理業務、火葬業務、消防業務を市で直接行っており、合併前に構成していた一部事務組合に対する負担金が無いことが他団体と比較して低くなっている要因である。</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普通建設事業費（うち新規整備）は、運動公園及び新庁舎の整備といった大型事業</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の終了により大きく減少し、</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公債費は、運動公園の整備</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や臨時財政対策債</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等に伴う地方債元金の償還</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増加したものの、地方債の計画的な発行により類似団体平均より低い水準で推移している。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3FED43-AAF1-45A1-BB31-70AE7DCE52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15A4FE4-96F8-40B4-9125-1141801CB6D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3DEEB47-80D1-4132-A18C-1F696090AD4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DDFCF7D-7B5D-419A-92D7-2BF1B0DD13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466F30-A96B-45F7-A5C0-C97BD822D8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145537-A6F6-4E56-841F-E1955769A4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F4CE31-9F29-474A-BD98-6DF2F6330C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86AD90-2F42-4C95-8247-1F249F2009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D5323C-63F6-45FA-B0F3-F517A3A126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002E4B0-9487-421D-9080-4FAC76AAFE7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104,175
102,144
215.69
48,585,544
47,252,434
1,261,789
22,772,771
32,285,193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17C9E7-6908-4404-AEC5-AE399218B4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52260D-4F0E-49DA-BA96-FB344D0504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0EF8BB-60D6-4AEA-AF8F-6E29BDBA49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7060C1-DB0F-44E0-8B12-2CF0231CAF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AE00D9-D1F7-41B3-9401-55F3303A98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1C68111-8D96-430B-9DF5-5A6ED9DB7B9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5F61B98-3E27-4E0D-8F14-5594390BBD3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BF11825-79E4-42B0-8C04-14EE1CD6BAD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1057D8F-9E49-4630-BC78-A7B53636FB8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714063-9D51-44D2-8128-9ABE3217F3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99D4B86-4BA3-415F-9B16-FBF1982D20A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BBD04B3-6F6B-4609-9DF8-3D060D9FA85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FB8DB3C-2596-471D-A103-F4F153176C5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397C7B9-BE18-4750-80DF-CDFABDE8DB1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8AA109-840A-4FA0-A050-4B4D3F78C1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7DD5406-E7E2-4187-9A0A-E25E541DC42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B18AC7-DEF7-41A1-99F1-05D0A8EDB4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D4DFF4C-5A92-4B88-ADD4-56F36D6879E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2EB8EA1-A1BB-4E4A-B5B0-DFEC9A8201F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7CE6A73-CDFC-4519-AA79-3C910526395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D68FDB6-E03F-4910-8D3F-A722EB1712B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B6DE4A7-E3D4-492A-A963-F515E33EFF8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D5283FC-5459-4D65-9EE1-CA76AB129ED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E73E179-42EF-4904-88CB-208812E11F9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D8A58B8-CED4-453B-A2C4-090F6549DC9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2525C17-24AF-46B3-AEC0-389386F2BAD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3536BC8-8C7D-4057-B17B-3C9C4A8DC71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E5949FD-E88E-4BCD-984C-56A233DCFF6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5ECA362-E391-4A2A-8585-0D0B7DA155B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F6B0EA3-BE2D-43E9-854B-6B8934D760E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FC7FF917-687E-4CCB-ABD2-1C8D10F3B7F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7FE3EAA-9BF9-4292-867E-E20756AE2D6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B31C90C-CD9C-4EE4-963C-F3911C013B2C}"/>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27199F0-0014-4BEB-80A1-698A5AFBF24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D4E0CEF1-8059-4695-BFBA-46D256A2C56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8F535D3-0C9D-48E5-8766-EEEF5339011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BD466E30-E8FA-4CB7-91EB-3C0BC8A959A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272B4375-6211-498B-AC66-63614A08228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B089DBF9-06F0-44B4-8AEB-C6777C4C2223}"/>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41510B0-D162-4CA0-AC4F-DDBB299B57B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5964531D-FAD3-4810-A4F8-A153A53FCF61}"/>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1E7FBDB-6CDF-4FE2-9B2F-390D3677C34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600B8B97-2D5B-4CBF-AA5F-90D7944F1529}"/>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CF82B41-F2B4-47BD-8DD5-C1EBD6B5885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E9BD26AC-7934-4C51-A427-EEED28CB8661}"/>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AB7A790E-3C64-4F90-A759-9880C26D2FB6}"/>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FDE3FC1-67E2-4731-83FD-8957E6241BAE}"/>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E2A5E5F0-0598-4FE2-B7DB-C6653F79CB38}"/>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9C04B958-96E7-429D-8BB4-846835EC8A87}"/>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59690</xdr:rowOff>
    </xdr:from>
    <xdr:to>
      <xdr:col>24</xdr:col>
      <xdr:colOff>63500</xdr:colOff>
      <xdr:row>38</xdr:row>
      <xdr:rowOff>71120</xdr:rowOff>
    </xdr:to>
    <xdr:cxnSp macro="">
      <xdr:nvCxnSpPr>
        <xdr:cNvPr id="61" name="直線コネクタ 60">
          <a:extLst>
            <a:ext uri="{FF2B5EF4-FFF2-40B4-BE49-F238E27FC236}">
              <a16:creationId xmlns:a16="http://schemas.microsoft.com/office/drawing/2014/main" id="{C42E082A-4610-403E-A9DC-41C20A0E828A}"/>
            </a:ext>
          </a:extLst>
        </xdr:cNvPr>
        <xdr:cNvCxnSpPr/>
      </xdr:nvCxnSpPr>
      <xdr:spPr>
        <a:xfrm flipV="1">
          <a:off x="3797300" y="6574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381F9BF0-10AB-4636-99B7-7C6AC74FD945}"/>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CAD0CDAA-CE98-4AE2-8A54-B0479F3F6158}"/>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71120</xdr:rowOff>
    </xdr:from>
    <xdr:to>
      <xdr:col>19</xdr:col>
      <xdr:colOff>177800</xdr:colOff>
      <xdr:row>38</xdr:row>
      <xdr:rowOff>82169</xdr:rowOff>
    </xdr:to>
    <xdr:cxnSp macro="">
      <xdr:nvCxnSpPr>
        <xdr:cNvPr id="64" name="直線コネクタ 63">
          <a:extLst>
            <a:ext uri="{FF2B5EF4-FFF2-40B4-BE49-F238E27FC236}">
              <a16:creationId xmlns:a16="http://schemas.microsoft.com/office/drawing/2014/main" id="{5AA5C4D8-59FB-4792-AFC6-CB3E052F08E7}"/>
            </a:ext>
          </a:extLst>
        </xdr:cNvPr>
        <xdr:cNvCxnSpPr/>
      </xdr:nvCxnSpPr>
      <xdr:spPr>
        <a:xfrm flipV="1">
          <a:off x="2908300" y="658622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F72D3E1B-B4F4-4CA8-BC47-79A91BC5ED4D}"/>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5AE17F3A-BEA4-453C-B7CE-50600EA1AD24}"/>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76073</xdr:rowOff>
    </xdr:from>
    <xdr:to>
      <xdr:col>15</xdr:col>
      <xdr:colOff>50800</xdr:colOff>
      <xdr:row>38</xdr:row>
      <xdr:rowOff>82169</xdr:rowOff>
    </xdr:to>
    <xdr:cxnSp macro="">
      <xdr:nvCxnSpPr>
        <xdr:cNvPr id="67" name="直線コネクタ 66">
          <a:extLst>
            <a:ext uri="{FF2B5EF4-FFF2-40B4-BE49-F238E27FC236}">
              <a16:creationId xmlns:a16="http://schemas.microsoft.com/office/drawing/2014/main" id="{045A8380-443C-4FA8-87A0-2B7CE4E051F8}"/>
            </a:ext>
          </a:extLst>
        </xdr:cNvPr>
        <xdr:cNvCxnSpPr/>
      </xdr:nvCxnSpPr>
      <xdr:spPr>
        <a:xfrm>
          <a:off x="2019300" y="659117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9C90BA97-98CF-440F-87E1-45BC75043794}"/>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D4192BC1-9D6D-4C92-9CD0-9DB856A4687A}"/>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57785</xdr:rowOff>
    </xdr:from>
    <xdr:to>
      <xdr:col>10</xdr:col>
      <xdr:colOff>114300</xdr:colOff>
      <xdr:row>38</xdr:row>
      <xdr:rowOff>76073</xdr:rowOff>
    </xdr:to>
    <xdr:cxnSp macro="">
      <xdr:nvCxnSpPr>
        <xdr:cNvPr id="70" name="直線コネクタ 69">
          <a:extLst>
            <a:ext uri="{FF2B5EF4-FFF2-40B4-BE49-F238E27FC236}">
              <a16:creationId xmlns:a16="http://schemas.microsoft.com/office/drawing/2014/main" id="{9D4C02A6-96C3-4CF0-8E20-4B6908B4BC39}"/>
            </a:ext>
          </a:extLst>
        </xdr:cNvPr>
        <xdr:cNvCxnSpPr/>
      </xdr:nvCxnSpPr>
      <xdr:spPr>
        <a:xfrm>
          <a:off x="1130300" y="657288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A275A5AB-06DC-46E4-A224-925F533D6146}"/>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1515CE03-911D-48B9-A849-E2A91036E336}"/>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963349CC-6463-47CE-A598-ADF5C9CC0BC1}"/>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174044D1-BDEE-475D-9EC2-350876854637}"/>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F96EFEE-229E-45CB-8DF2-EC88AA7E4D7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B439DB9-F20C-4704-98E9-A5B9C5923AC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EEC4F82-93D8-4F2D-8DA0-0325E1091C1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FA7DABD-FC60-4B21-A0A2-9BEE70A1E4A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EAE189D-F66A-4DC2-BAF1-21846C94E36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8890</xdr:rowOff>
    </xdr:from>
    <xdr:to>
      <xdr:col>24</xdr:col>
      <xdr:colOff>114300</xdr:colOff>
      <xdr:row>38</xdr:row>
      <xdr:rowOff>110490</xdr:rowOff>
    </xdr:to>
    <xdr:sp macro="" textlink="">
      <xdr:nvSpPr>
        <xdr:cNvPr id="80" name="楕円 79">
          <a:extLst>
            <a:ext uri="{FF2B5EF4-FFF2-40B4-BE49-F238E27FC236}">
              <a16:creationId xmlns:a16="http://schemas.microsoft.com/office/drawing/2014/main" id="{C6771CF5-B947-4E26-B768-BB9E5ACF4162}"/>
            </a:ext>
          </a:extLst>
        </xdr:cNvPr>
        <xdr:cNvSpPr/>
      </xdr:nvSpPr>
      <xdr:spPr>
        <a:xfrm>
          <a:off x="45847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95267</xdr:rowOff>
    </xdr:from>
    <xdr:ext cx="469744" cy="259045"/>
    <xdr:sp macro="" textlink="">
      <xdr:nvSpPr>
        <xdr:cNvPr id="81" name="議会費該当値テキスト">
          <a:extLst>
            <a:ext uri="{FF2B5EF4-FFF2-40B4-BE49-F238E27FC236}">
              <a16:creationId xmlns:a16="http://schemas.microsoft.com/office/drawing/2014/main" id="{52F631C9-72DC-4C52-AD8A-5A39B4929EB9}"/>
            </a:ext>
          </a:extLst>
        </xdr:cNvPr>
        <xdr:cNvSpPr txBox="1"/>
      </xdr:nvSpPr>
      <xdr:spPr>
        <a:xfrm>
          <a:off x="4686300"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20320</xdr:rowOff>
    </xdr:from>
    <xdr:to>
      <xdr:col>20</xdr:col>
      <xdr:colOff>38100</xdr:colOff>
      <xdr:row>38</xdr:row>
      <xdr:rowOff>121920</xdr:rowOff>
    </xdr:to>
    <xdr:sp macro="" textlink="">
      <xdr:nvSpPr>
        <xdr:cNvPr id="82" name="楕円 81">
          <a:extLst>
            <a:ext uri="{FF2B5EF4-FFF2-40B4-BE49-F238E27FC236}">
              <a16:creationId xmlns:a16="http://schemas.microsoft.com/office/drawing/2014/main" id="{02954EAD-4E70-4879-8691-111F1F246DBE}"/>
            </a:ext>
          </a:extLst>
        </xdr:cNvPr>
        <xdr:cNvSpPr/>
      </xdr:nvSpPr>
      <xdr:spPr>
        <a:xfrm>
          <a:off x="3746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113047</xdr:rowOff>
    </xdr:from>
    <xdr:ext cx="469744" cy="259045"/>
    <xdr:sp macro="" textlink="">
      <xdr:nvSpPr>
        <xdr:cNvPr id="83" name="テキスト ボックス 82">
          <a:extLst>
            <a:ext uri="{FF2B5EF4-FFF2-40B4-BE49-F238E27FC236}">
              <a16:creationId xmlns:a16="http://schemas.microsoft.com/office/drawing/2014/main" id="{ED963673-FE7B-4354-9827-A780F16769E5}"/>
            </a:ext>
          </a:extLst>
        </xdr:cNvPr>
        <xdr:cNvSpPr txBox="1"/>
      </xdr:nvSpPr>
      <xdr:spPr>
        <a:xfrm>
          <a:off x="3562428"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31369</xdr:rowOff>
    </xdr:from>
    <xdr:to>
      <xdr:col>15</xdr:col>
      <xdr:colOff>101600</xdr:colOff>
      <xdr:row>38</xdr:row>
      <xdr:rowOff>132969</xdr:rowOff>
    </xdr:to>
    <xdr:sp macro="" textlink="">
      <xdr:nvSpPr>
        <xdr:cNvPr id="84" name="楕円 83">
          <a:extLst>
            <a:ext uri="{FF2B5EF4-FFF2-40B4-BE49-F238E27FC236}">
              <a16:creationId xmlns:a16="http://schemas.microsoft.com/office/drawing/2014/main" id="{4DB2B46C-634D-43BA-A0C8-6621ABEA29ED}"/>
            </a:ext>
          </a:extLst>
        </xdr:cNvPr>
        <xdr:cNvSpPr/>
      </xdr:nvSpPr>
      <xdr:spPr>
        <a:xfrm>
          <a:off x="2857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124096</xdr:rowOff>
    </xdr:from>
    <xdr:ext cx="469744" cy="259045"/>
    <xdr:sp macro="" textlink="">
      <xdr:nvSpPr>
        <xdr:cNvPr id="85" name="テキスト ボックス 84">
          <a:extLst>
            <a:ext uri="{FF2B5EF4-FFF2-40B4-BE49-F238E27FC236}">
              <a16:creationId xmlns:a16="http://schemas.microsoft.com/office/drawing/2014/main" id="{A6A90BA1-0638-4B3F-B875-A3D66C2EFC93}"/>
            </a:ext>
          </a:extLst>
        </xdr:cNvPr>
        <xdr:cNvSpPr txBox="1"/>
      </xdr:nvSpPr>
      <xdr:spPr>
        <a:xfrm>
          <a:off x="2673428" y="66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25273</xdr:rowOff>
    </xdr:from>
    <xdr:to>
      <xdr:col>10</xdr:col>
      <xdr:colOff>165100</xdr:colOff>
      <xdr:row>38</xdr:row>
      <xdr:rowOff>126873</xdr:rowOff>
    </xdr:to>
    <xdr:sp macro="" textlink="">
      <xdr:nvSpPr>
        <xdr:cNvPr id="86" name="楕円 85">
          <a:extLst>
            <a:ext uri="{FF2B5EF4-FFF2-40B4-BE49-F238E27FC236}">
              <a16:creationId xmlns:a16="http://schemas.microsoft.com/office/drawing/2014/main" id="{19DBDBB5-AA01-40DE-A31A-E48F6F1D9804}"/>
            </a:ext>
          </a:extLst>
        </xdr:cNvPr>
        <xdr:cNvSpPr/>
      </xdr:nvSpPr>
      <xdr:spPr>
        <a:xfrm>
          <a:off x="1968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118000</xdr:rowOff>
    </xdr:from>
    <xdr:ext cx="469744" cy="259045"/>
    <xdr:sp macro="" textlink="">
      <xdr:nvSpPr>
        <xdr:cNvPr id="87" name="テキスト ボックス 86">
          <a:extLst>
            <a:ext uri="{FF2B5EF4-FFF2-40B4-BE49-F238E27FC236}">
              <a16:creationId xmlns:a16="http://schemas.microsoft.com/office/drawing/2014/main" id="{DD2F2322-7E44-49E9-9C83-B8CBB5EB9802}"/>
            </a:ext>
          </a:extLst>
        </xdr:cNvPr>
        <xdr:cNvSpPr txBox="1"/>
      </xdr:nvSpPr>
      <xdr:spPr>
        <a:xfrm>
          <a:off x="1784428"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6985</xdr:rowOff>
    </xdr:from>
    <xdr:to>
      <xdr:col>6</xdr:col>
      <xdr:colOff>38100</xdr:colOff>
      <xdr:row>38</xdr:row>
      <xdr:rowOff>108585</xdr:rowOff>
    </xdr:to>
    <xdr:sp macro="" textlink="">
      <xdr:nvSpPr>
        <xdr:cNvPr id="88" name="楕円 87">
          <a:extLst>
            <a:ext uri="{FF2B5EF4-FFF2-40B4-BE49-F238E27FC236}">
              <a16:creationId xmlns:a16="http://schemas.microsoft.com/office/drawing/2014/main" id="{B9A527D7-0A1B-4AE1-98FA-14AD4C98E5FF}"/>
            </a:ext>
          </a:extLst>
        </xdr:cNvPr>
        <xdr:cNvSpPr/>
      </xdr:nvSpPr>
      <xdr:spPr>
        <a:xfrm>
          <a:off x="1079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99712</xdr:rowOff>
    </xdr:from>
    <xdr:ext cx="469744" cy="259045"/>
    <xdr:sp macro="" textlink="">
      <xdr:nvSpPr>
        <xdr:cNvPr id="89" name="テキスト ボックス 88">
          <a:extLst>
            <a:ext uri="{FF2B5EF4-FFF2-40B4-BE49-F238E27FC236}">
              <a16:creationId xmlns:a16="http://schemas.microsoft.com/office/drawing/2014/main" id="{BA400D88-31C8-4FB8-875A-082B7A202385}"/>
            </a:ext>
          </a:extLst>
        </xdr:cNvPr>
        <xdr:cNvSpPr txBox="1"/>
      </xdr:nvSpPr>
      <xdr:spPr>
        <a:xfrm>
          <a:off x="895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3E333C7-1E31-492F-AE73-BEAA57B7C04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95EBF37-E06B-40BD-A28D-85DA2F9D909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1501421-4D62-4874-BC28-6482C887B3C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DCD6577-8106-4270-A9EE-1C4DC7BDDC0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DF68866-1D2C-4557-B192-DBEB510D518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4E4E8A0-5D53-4CAF-A0C5-2DE61A02BBB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11FDB67-71D1-4F81-A629-10BC3BD1763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87B4CBF0-9FBB-4542-B95B-5009116D0DA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6C82B17-CBC2-4DF2-A2D6-73DA0240EF2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F599012-65CA-454F-96D9-B3798CBFA60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4E2FB3BD-1053-4E45-B971-ED1CAC4088CA}"/>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8D3F8216-FD56-4608-889F-B60BAA4467D4}"/>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C0A3FC17-6C5E-4F2E-8332-C530B9D5679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52E99A69-4E9E-4380-B291-3B8D61B006DE}"/>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C68EEF30-205C-496B-9412-4340939A106A}"/>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47328AD8-9AB8-4F70-87D1-9E5375B58D1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38AAE00E-3EBF-4A1B-9DDF-F1B9B67D3FB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B1B82286-3BBD-42CA-B142-BF787DF9714D}"/>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E304ADBE-1677-42F3-88FE-B2F7E5810F2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C44B8A87-91DE-43E8-B04B-962360F397C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158C3831-B26E-4DC2-914A-46F720B92F2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B57E5442-22A6-44ED-8534-F15349023FB1}"/>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6EE57339-21A3-4B6A-835F-BC93C8BFE6AD}"/>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C3F79929-B31B-4185-9469-43DC8FF62E0E}"/>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C58DBEA9-1FA9-4D37-A826-095BE9569DBC}"/>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8A794AFF-6354-4D23-A1AE-AE3FD3AA0DC9}"/>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50829</xdr:rowOff>
    </xdr:from>
    <xdr:to>
      <xdr:col>24</xdr:col>
      <xdr:colOff>63500</xdr:colOff>
      <xdr:row>56</xdr:row>
      <xdr:rowOff>91900</xdr:rowOff>
    </xdr:to>
    <xdr:cxnSp macro="">
      <xdr:nvCxnSpPr>
        <xdr:cNvPr id="116" name="直線コネクタ 115">
          <a:extLst>
            <a:ext uri="{FF2B5EF4-FFF2-40B4-BE49-F238E27FC236}">
              <a16:creationId xmlns:a16="http://schemas.microsoft.com/office/drawing/2014/main" id="{0811B755-CC12-471A-8C2B-A4FF61A0C694}"/>
            </a:ext>
          </a:extLst>
        </xdr:cNvPr>
        <xdr:cNvCxnSpPr/>
      </xdr:nvCxnSpPr>
      <xdr:spPr>
        <a:xfrm>
          <a:off x="3797300" y="9480579"/>
          <a:ext cx="838200" cy="2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B9E09E8F-1BD9-4064-B990-B787A5251FEA}"/>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C46D7085-37A8-4178-8A5E-3E53AC757536}"/>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50829</xdr:rowOff>
    </xdr:from>
    <xdr:to>
      <xdr:col>19</xdr:col>
      <xdr:colOff>177800</xdr:colOff>
      <xdr:row>55</xdr:row>
      <xdr:rowOff>77201</xdr:rowOff>
    </xdr:to>
    <xdr:cxnSp macro="">
      <xdr:nvCxnSpPr>
        <xdr:cNvPr id="119" name="直線コネクタ 118">
          <a:extLst>
            <a:ext uri="{FF2B5EF4-FFF2-40B4-BE49-F238E27FC236}">
              <a16:creationId xmlns:a16="http://schemas.microsoft.com/office/drawing/2014/main" id="{31433E24-859B-4F65-88B4-0B646327B834}"/>
            </a:ext>
          </a:extLst>
        </xdr:cNvPr>
        <xdr:cNvCxnSpPr/>
      </xdr:nvCxnSpPr>
      <xdr:spPr>
        <a:xfrm flipV="1">
          <a:off x="2908300" y="9480579"/>
          <a:ext cx="889000" cy="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EBBC3AF2-9E86-4345-84F8-E5B70D628249}"/>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786BF9C8-ECA0-4BA3-B4BC-C89C2CC9E7F2}"/>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77201</xdr:rowOff>
    </xdr:from>
    <xdr:to>
      <xdr:col>15</xdr:col>
      <xdr:colOff>50800</xdr:colOff>
      <xdr:row>56</xdr:row>
      <xdr:rowOff>32619</xdr:rowOff>
    </xdr:to>
    <xdr:cxnSp macro="">
      <xdr:nvCxnSpPr>
        <xdr:cNvPr id="122" name="直線コネクタ 121">
          <a:extLst>
            <a:ext uri="{FF2B5EF4-FFF2-40B4-BE49-F238E27FC236}">
              <a16:creationId xmlns:a16="http://schemas.microsoft.com/office/drawing/2014/main" id="{4946388E-79FB-4788-B2B3-82D73EFBE886}"/>
            </a:ext>
          </a:extLst>
        </xdr:cNvPr>
        <xdr:cNvCxnSpPr/>
      </xdr:nvCxnSpPr>
      <xdr:spPr>
        <a:xfrm flipV="1">
          <a:off x="2019300" y="9506951"/>
          <a:ext cx="889000" cy="1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7D207576-CABC-4588-A571-AF3CEDA71AA3}"/>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7F43AF48-2366-4E2E-A83B-6B33F56D1913}"/>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117878</xdr:rowOff>
    </xdr:from>
    <xdr:to>
      <xdr:col>10</xdr:col>
      <xdr:colOff>114300</xdr:colOff>
      <xdr:row>56</xdr:row>
      <xdr:rowOff>32619</xdr:rowOff>
    </xdr:to>
    <xdr:cxnSp macro="">
      <xdr:nvCxnSpPr>
        <xdr:cNvPr id="125" name="直線コネクタ 124">
          <a:extLst>
            <a:ext uri="{FF2B5EF4-FFF2-40B4-BE49-F238E27FC236}">
              <a16:creationId xmlns:a16="http://schemas.microsoft.com/office/drawing/2014/main" id="{FDB73E51-4947-46F2-9E7C-C796629A4DA1}"/>
            </a:ext>
          </a:extLst>
        </xdr:cNvPr>
        <xdr:cNvCxnSpPr/>
      </xdr:nvCxnSpPr>
      <xdr:spPr>
        <a:xfrm>
          <a:off x="1130300" y="9376178"/>
          <a:ext cx="889000" cy="2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AF49C265-48D8-419D-B127-137232D0EFAE}"/>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935F5500-594C-462F-A76B-C7904DC97F2F}"/>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E38686D5-BCE5-4182-9007-2EBBEE5BC5A1}"/>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F60CFA86-DDB4-42CD-B4C7-6A8C328AE6B9}"/>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301E83CF-90F7-406D-8059-3345896D0BB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F87B12C0-33BB-4F85-99AA-70C43A00714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DB6283C-2DB0-446D-A893-B32F4E3F314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91EC275-466C-48A4-963D-1771A317AA1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E002151-756C-45FB-92D2-4D255D368F0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41100</xdr:rowOff>
    </xdr:from>
    <xdr:to>
      <xdr:col>24</xdr:col>
      <xdr:colOff>114300</xdr:colOff>
      <xdr:row>56</xdr:row>
      <xdr:rowOff>142700</xdr:rowOff>
    </xdr:to>
    <xdr:sp macro="" textlink="">
      <xdr:nvSpPr>
        <xdr:cNvPr id="135" name="楕円 134">
          <a:extLst>
            <a:ext uri="{FF2B5EF4-FFF2-40B4-BE49-F238E27FC236}">
              <a16:creationId xmlns:a16="http://schemas.microsoft.com/office/drawing/2014/main" id="{105A96B7-2588-4149-B56A-F38E33850CEC}"/>
            </a:ext>
          </a:extLst>
        </xdr:cNvPr>
        <xdr:cNvSpPr/>
      </xdr:nvSpPr>
      <xdr:spPr>
        <a:xfrm>
          <a:off x="4584700" y="96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19527</xdr:rowOff>
    </xdr:from>
    <xdr:ext cx="534377" cy="259045"/>
    <xdr:sp macro="" textlink="">
      <xdr:nvSpPr>
        <xdr:cNvPr id="136" name="総務費該当値テキスト">
          <a:extLst>
            <a:ext uri="{FF2B5EF4-FFF2-40B4-BE49-F238E27FC236}">
              <a16:creationId xmlns:a16="http://schemas.microsoft.com/office/drawing/2014/main" id="{78FED178-4094-45D7-A53A-94041326AC3F}"/>
            </a:ext>
          </a:extLst>
        </xdr:cNvPr>
        <xdr:cNvSpPr txBox="1"/>
      </xdr:nvSpPr>
      <xdr:spPr>
        <a:xfrm>
          <a:off x="4686300" y="962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xdr:rowOff>
    </xdr:from>
    <xdr:to>
      <xdr:col>20</xdr:col>
      <xdr:colOff>38100</xdr:colOff>
      <xdr:row>55</xdr:row>
      <xdr:rowOff>101629</xdr:rowOff>
    </xdr:to>
    <xdr:sp macro="" textlink="">
      <xdr:nvSpPr>
        <xdr:cNvPr id="137" name="楕円 136">
          <a:extLst>
            <a:ext uri="{FF2B5EF4-FFF2-40B4-BE49-F238E27FC236}">
              <a16:creationId xmlns:a16="http://schemas.microsoft.com/office/drawing/2014/main" id="{02F90089-8A4B-4EBC-AC05-BAB9A38C7D68}"/>
            </a:ext>
          </a:extLst>
        </xdr:cNvPr>
        <xdr:cNvSpPr/>
      </xdr:nvSpPr>
      <xdr:spPr>
        <a:xfrm>
          <a:off x="3746500" y="94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118156</xdr:rowOff>
    </xdr:from>
    <xdr:ext cx="599010" cy="259045"/>
    <xdr:sp macro="" textlink="">
      <xdr:nvSpPr>
        <xdr:cNvPr id="138" name="テキスト ボックス 137">
          <a:extLst>
            <a:ext uri="{FF2B5EF4-FFF2-40B4-BE49-F238E27FC236}">
              <a16:creationId xmlns:a16="http://schemas.microsoft.com/office/drawing/2014/main" id="{7081FF90-CBC1-4D97-ABBB-6B5340D9FC1D}"/>
            </a:ext>
          </a:extLst>
        </xdr:cNvPr>
        <xdr:cNvSpPr txBox="1"/>
      </xdr:nvSpPr>
      <xdr:spPr>
        <a:xfrm>
          <a:off x="3497795" y="92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26401</xdr:rowOff>
    </xdr:from>
    <xdr:to>
      <xdr:col>15</xdr:col>
      <xdr:colOff>101600</xdr:colOff>
      <xdr:row>55</xdr:row>
      <xdr:rowOff>128001</xdr:rowOff>
    </xdr:to>
    <xdr:sp macro="" textlink="">
      <xdr:nvSpPr>
        <xdr:cNvPr id="139" name="楕円 138">
          <a:extLst>
            <a:ext uri="{FF2B5EF4-FFF2-40B4-BE49-F238E27FC236}">
              <a16:creationId xmlns:a16="http://schemas.microsoft.com/office/drawing/2014/main" id="{C562CA0A-CA15-45A9-A121-983DEA41E6C3}"/>
            </a:ext>
          </a:extLst>
        </xdr:cNvPr>
        <xdr:cNvSpPr/>
      </xdr:nvSpPr>
      <xdr:spPr>
        <a:xfrm>
          <a:off x="2857500" y="94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144528</xdr:rowOff>
    </xdr:from>
    <xdr:ext cx="599010" cy="259045"/>
    <xdr:sp macro="" textlink="">
      <xdr:nvSpPr>
        <xdr:cNvPr id="140" name="テキスト ボックス 139">
          <a:extLst>
            <a:ext uri="{FF2B5EF4-FFF2-40B4-BE49-F238E27FC236}">
              <a16:creationId xmlns:a16="http://schemas.microsoft.com/office/drawing/2014/main" id="{39C8672F-3D79-47C9-8AF2-2D459561919B}"/>
            </a:ext>
          </a:extLst>
        </xdr:cNvPr>
        <xdr:cNvSpPr txBox="1"/>
      </xdr:nvSpPr>
      <xdr:spPr>
        <a:xfrm>
          <a:off x="2608795" y="923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153269</xdr:rowOff>
    </xdr:from>
    <xdr:to>
      <xdr:col>10</xdr:col>
      <xdr:colOff>165100</xdr:colOff>
      <xdr:row>56</xdr:row>
      <xdr:rowOff>83419</xdr:rowOff>
    </xdr:to>
    <xdr:sp macro="" textlink="">
      <xdr:nvSpPr>
        <xdr:cNvPr id="141" name="楕円 140">
          <a:extLst>
            <a:ext uri="{FF2B5EF4-FFF2-40B4-BE49-F238E27FC236}">
              <a16:creationId xmlns:a16="http://schemas.microsoft.com/office/drawing/2014/main" id="{5DDCD1CD-57DE-4793-BAFA-7328C8CB7944}"/>
            </a:ext>
          </a:extLst>
        </xdr:cNvPr>
        <xdr:cNvSpPr/>
      </xdr:nvSpPr>
      <xdr:spPr>
        <a:xfrm>
          <a:off x="1968500" y="95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99946</xdr:rowOff>
    </xdr:from>
    <xdr:ext cx="534377" cy="259045"/>
    <xdr:sp macro="" textlink="">
      <xdr:nvSpPr>
        <xdr:cNvPr id="142" name="テキスト ボックス 141">
          <a:extLst>
            <a:ext uri="{FF2B5EF4-FFF2-40B4-BE49-F238E27FC236}">
              <a16:creationId xmlns:a16="http://schemas.microsoft.com/office/drawing/2014/main" id="{81795420-755E-47CD-ADA1-90E057A7F7C6}"/>
            </a:ext>
          </a:extLst>
        </xdr:cNvPr>
        <xdr:cNvSpPr txBox="1"/>
      </xdr:nvSpPr>
      <xdr:spPr>
        <a:xfrm>
          <a:off x="1752111" y="93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67078</xdr:rowOff>
    </xdr:from>
    <xdr:to>
      <xdr:col>6</xdr:col>
      <xdr:colOff>38100</xdr:colOff>
      <xdr:row>54</xdr:row>
      <xdr:rowOff>168678</xdr:rowOff>
    </xdr:to>
    <xdr:sp macro="" textlink="">
      <xdr:nvSpPr>
        <xdr:cNvPr id="143" name="楕円 142">
          <a:extLst>
            <a:ext uri="{FF2B5EF4-FFF2-40B4-BE49-F238E27FC236}">
              <a16:creationId xmlns:a16="http://schemas.microsoft.com/office/drawing/2014/main" id="{49844563-5829-465B-9A82-8976214A1C70}"/>
            </a:ext>
          </a:extLst>
        </xdr:cNvPr>
        <xdr:cNvSpPr/>
      </xdr:nvSpPr>
      <xdr:spPr>
        <a:xfrm>
          <a:off x="1079500" y="93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159805</xdr:rowOff>
    </xdr:from>
    <xdr:ext cx="599010" cy="259045"/>
    <xdr:sp macro="" textlink="">
      <xdr:nvSpPr>
        <xdr:cNvPr id="144" name="テキスト ボックス 143">
          <a:extLst>
            <a:ext uri="{FF2B5EF4-FFF2-40B4-BE49-F238E27FC236}">
              <a16:creationId xmlns:a16="http://schemas.microsoft.com/office/drawing/2014/main" id="{27C65C4F-580F-447E-ABDD-A10DFF6B46D4}"/>
            </a:ext>
          </a:extLst>
        </xdr:cNvPr>
        <xdr:cNvSpPr txBox="1"/>
      </xdr:nvSpPr>
      <xdr:spPr>
        <a:xfrm>
          <a:off x="830795" y="941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7E6E82AC-2E50-483F-85B6-19253182F7C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D301386E-6460-47D8-A785-D40F8FEDF31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54F4E473-6199-4090-9566-A360F257BC2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660CEF15-DFD0-40DB-8BFF-9E791BDC129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E571BF7D-3D92-4834-9872-9BFADA21F77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6A44E7B0-B037-4AA5-93D5-416FD4B896C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4C67848D-181E-4C30-8531-E88D8211EEB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95767C78-D83B-4433-9E48-7871A4DA501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CF071814-85BD-49DB-BCFB-FA22D27FB2C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A5EA1990-6684-45BD-A478-4C204B95B6D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506083B2-323D-4BD2-BD5F-C3508271DDA3}"/>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FEA49DC2-7F76-41F4-A0CC-B1240E6F5967}"/>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6F0CB2AE-A676-4C02-A333-71FAC5239D3E}"/>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7B13FE18-D8EA-4E78-8EB1-CC54D3D3369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3944D648-9432-43B9-90F4-767C50F0319C}"/>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DD28F3F5-98AF-4882-B370-2B08D86565EF}"/>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43C8C64B-CFC2-4FB9-83E7-A0062F5C172B}"/>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47637FD9-4B86-4FF6-B8B5-335F38C54FCB}"/>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D76928F1-7A35-44EC-B549-D69D1BE0420B}"/>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8F32A3E3-7186-44EF-AF0D-98D0535FEC2B}"/>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D5DF4DB0-4EDC-4D66-859F-C9DA5E012BD6}"/>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1D59476F-1422-4288-BC54-98AFDE6E225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35113F75-E7A2-4199-B7BC-7925F77CC44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E4F9CCFD-3B46-4475-A956-A4EFCC22278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312FC46-3FFD-422A-99B1-9A96DAE9973D}"/>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C11620DB-AD01-46B0-9315-858C0193726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E51FDA94-462E-4B65-A497-CEF1160A9B4A}"/>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ACDF4123-DF4B-4DB6-A869-CED82049E50A}"/>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591B2289-2EF6-479F-A37D-2B07A5B5E214}"/>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A72D9B5B-E299-40CF-B7D5-86D59A312CDE}"/>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7C0809C-6623-4F4D-A9CD-2EC29805BED7}"/>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113019</xdr:rowOff>
    </xdr:from>
    <xdr:to>
      <xdr:col>24</xdr:col>
      <xdr:colOff>63500</xdr:colOff>
      <xdr:row>77</xdr:row>
      <xdr:rowOff>92619</xdr:rowOff>
    </xdr:to>
    <xdr:cxnSp macro="">
      <xdr:nvCxnSpPr>
        <xdr:cNvPr id="176" name="直線コネクタ 175">
          <a:extLst>
            <a:ext uri="{FF2B5EF4-FFF2-40B4-BE49-F238E27FC236}">
              <a16:creationId xmlns:a16="http://schemas.microsoft.com/office/drawing/2014/main" id="{2059A1A1-8EE5-46F7-AD88-CA69C4F06E92}"/>
            </a:ext>
          </a:extLst>
        </xdr:cNvPr>
        <xdr:cNvCxnSpPr/>
      </xdr:nvCxnSpPr>
      <xdr:spPr>
        <a:xfrm flipV="1">
          <a:off x="3797300" y="13143219"/>
          <a:ext cx="838200" cy="15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862A48F4-5B81-4647-AFAF-122B42758F78}"/>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A98AB314-8ED1-4D1D-9781-AA159611B6EE}"/>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92619</xdr:rowOff>
    </xdr:from>
    <xdr:to>
      <xdr:col>19</xdr:col>
      <xdr:colOff>177800</xdr:colOff>
      <xdr:row>78</xdr:row>
      <xdr:rowOff>13415</xdr:rowOff>
    </xdr:to>
    <xdr:cxnSp macro="">
      <xdr:nvCxnSpPr>
        <xdr:cNvPr id="179" name="直線コネクタ 178">
          <a:extLst>
            <a:ext uri="{FF2B5EF4-FFF2-40B4-BE49-F238E27FC236}">
              <a16:creationId xmlns:a16="http://schemas.microsoft.com/office/drawing/2014/main" id="{D6C5161B-203D-4AB4-A97E-541CB3624513}"/>
            </a:ext>
          </a:extLst>
        </xdr:cNvPr>
        <xdr:cNvCxnSpPr/>
      </xdr:nvCxnSpPr>
      <xdr:spPr>
        <a:xfrm flipV="1">
          <a:off x="2908300" y="13294269"/>
          <a:ext cx="889000" cy="9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B63DF8A-1067-4933-B9AB-AFEF9288A9B7}"/>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DF72B3F6-4C3F-479A-9A39-0E555C82CC0C}"/>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42131</xdr:rowOff>
    </xdr:from>
    <xdr:to>
      <xdr:col>15</xdr:col>
      <xdr:colOff>50800</xdr:colOff>
      <xdr:row>78</xdr:row>
      <xdr:rowOff>13415</xdr:rowOff>
    </xdr:to>
    <xdr:cxnSp macro="">
      <xdr:nvCxnSpPr>
        <xdr:cNvPr id="182" name="直線コネクタ 181">
          <a:extLst>
            <a:ext uri="{FF2B5EF4-FFF2-40B4-BE49-F238E27FC236}">
              <a16:creationId xmlns:a16="http://schemas.microsoft.com/office/drawing/2014/main" id="{FDD15252-BD3C-4E52-8BC0-34F6D2498CD4}"/>
            </a:ext>
          </a:extLst>
        </xdr:cNvPr>
        <xdr:cNvCxnSpPr/>
      </xdr:nvCxnSpPr>
      <xdr:spPr>
        <a:xfrm>
          <a:off x="2019300" y="13243781"/>
          <a:ext cx="889000" cy="1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98A029E9-8E4F-44E4-B711-60B39DE3C89D}"/>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9DCED7D2-83B2-4916-BA3D-3D40E5A5263A}"/>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42131</xdr:rowOff>
    </xdr:from>
    <xdr:to>
      <xdr:col>10</xdr:col>
      <xdr:colOff>114300</xdr:colOff>
      <xdr:row>78</xdr:row>
      <xdr:rowOff>170605</xdr:rowOff>
    </xdr:to>
    <xdr:cxnSp macro="">
      <xdr:nvCxnSpPr>
        <xdr:cNvPr id="185" name="直線コネクタ 184">
          <a:extLst>
            <a:ext uri="{FF2B5EF4-FFF2-40B4-BE49-F238E27FC236}">
              <a16:creationId xmlns:a16="http://schemas.microsoft.com/office/drawing/2014/main" id="{D5D2F6D5-4C76-400D-9269-6D8B83D54953}"/>
            </a:ext>
          </a:extLst>
        </xdr:cNvPr>
        <xdr:cNvCxnSpPr/>
      </xdr:nvCxnSpPr>
      <xdr:spPr>
        <a:xfrm flipV="1">
          <a:off x="1130300" y="13243781"/>
          <a:ext cx="889000" cy="29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75368D42-9755-495F-893C-A58C93406762}"/>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3F40B7FE-5142-4A45-9F60-C656F1D85FDB}"/>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B26A5CC-919D-4C57-82AB-FE7214109B3D}"/>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C91DD4B5-4226-40B8-8301-97359F216D9B}"/>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B7C5F800-5E1C-4B48-9106-927B9B501F4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55D5EEC-7C74-450B-A231-7F9D2D0985D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A6638EF-AFFD-4741-A19E-F4F14C4EC3D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A2F768D-F6AC-43CB-A460-568490DDFB4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5403BD37-6FE6-45AD-A7BA-88C51CB817C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62219</xdr:rowOff>
    </xdr:from>
    <xdr:to>
      <xdr:col>24</xdr:col>
      <xdr:colOff>114300</xdr:colOff>
      <xdr:row>76</xdr:row>
      <xdr:rowOff>163819</xdr:rowOff>
    </xdr:to>
    <xdr:sp macro="" textlink="">
      <xdr:nvSpPr>
        <xdr:cNvPr id="195" name="楕円 194">
          <a:extLst>
            <a:ext uri="{FF2B5EF4-FFF2-40B4-BE49-F238E27FC236}">
              <a16:creationId xmlns:a16="http://schemas.microsoft.com/office/drawing/2014/main" id="{FA913350-949D-48C0-938D-B8CDE72A8C07}"/>
            </a:ext>
          </a:extLst>
        </xdr:cNvPr>
        <xdr:cNvSpPr/>
      </xdr:nvSpPr>
      <xdr:spPr>
        <a:xfrm>
          <a:off x="4584700" y="1309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40646</xdr:rowOff>
    </xdr:from>
    <xdr:ext cx="599010" cy="259045"/>
    <xdr:sp macro="" textlink="">
      <xdr:nvSpPr>
        <xdr:cNvPr id="196" name="民生費該当値テキスト">
          <a:extLst>
            <a:ext uri="{FF2B5EF4-FFF2-40B4-BE49-F238E27FC236}">
              <a16:creationId xmlns:a16="http://schemas.microsoft.com/office/drawing/2014/main" id="{0E4A1324-4415-4DE2-8EE2-B67E1DBC8A12}"/>
            </a:ext>
          </a:extLst>
        </xdr:cNvPr>
        <xdr:cNvSpPr txBox="1"/>
      </xdr:nvSpPr>
      <xdr:spPr>
        <a:xfrm>
          <a:off x="4686300" y="1307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41819</xdr:rowOff>
    </xdr:from>
    <xdr:to>
      <xdr:col>20</xdr:col>
      <xdr:colOff>38100</xdr:colOff>
      <xdr:row>77</xdr:row>
      <xdr:rowOff>143419</xdr:rowOff>
    </xdr:to>
    <xdr:sp macro="" textlink="">
      <xdr:nvSpPr>
        <xdr:cNvPr id="197" name="楕円 196">
          <a:extLst>
            <a:ext uri="{FF2B5EF4-FFF2-40B4-BE49-F238E27FC236}">
              <a16:creationId xmlns:a16="http://schemas.microsoft.com/office/drawing/2014/main" id="{818276FF-74A5-4016-9DE2-2200CB5F702D}"/>
            </a:ext>
          </a:extLst>
        </xdr:cNvPr>
        <xdr:cNvSpPr/>
      </xdr:nvSpPr>
      <xdr:spPr>
        <a:xfrm>
          <a:off x="3746500" y="1324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134546</xdr:rowOff>
    </xdr:from>
    <xdr:ext cx="599010" cy="259045"/>
    <xdr:sp macro="" textlink="">
      <xdr:nvSpPr>
        <xdr:cNvPr id="198" name="テキスト ボックス 197">
          <a:extLst>
            <a:ext uri="{FF2B5EF4-FFF2-40B4-BE49-F238E27FC236}">
              <a16:creationId xmlns:a16="http://schemas.microsoft.com/office/drawing/2014/main" id="{9DF47593-2471-435E-A836-1A3D04A73181}"/>
            </a:ext>
          </a:extLst>
        </xdr:cNvPr>
        <xdr:cNvSpPr txBox="1"/>
      </xdr:nvSpPr>
      <xdr:spPr>
        <a:xfrm>
          <a:off x="3497795" y="1333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134065</xdr:rowOff>
    </xdr:from>
    <xdr:to>
      <xdr:col>15</xdr:col>
      <xdr:colOff>101600</xdr:colOff>
      <xdr:row>78</xdr:row>
      <xdr:rowOff>64215</xdr:rowOff>
    </xdr:to>
    <xdr:sp macro="" textlink="">
      <xdr:nvSpPr>
        <xdr:cNvPr id="199" name="楕円 198">
          <a:extLst>
            <a:ext uri="{FF2B5EF4-FFF2-40B4-BE49-F238E27FC236}">
              <a16:creationId xmlns:a16="http://schemas.microsoft.com/office/drawing/2014/main" id="{1CCDD9C0-CCBB-44E0-8830-4347BB004A62}"/>
            </a:ext>
          </a:extLst>
        </xdr:cNvPr>
        <xdr:cNvSpPr/>
      </xdr:nvSpPr>
      <xdr:spPr>
        <a:xfrm>
          <a:off x="2857500" y="133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55342</xdr:rowOff>
    </xdr:from>
    <xdr:ext cx="599010" cy="259045"/>
    <xdr:sp macro="" textlink="">
      <xdr:nvSpPr>
        <xdr:cNvPr id="200" name="テキスト ボックス 199">
          <a:extLst>
            <a:ext uri="{FF2B5EF4-FFF2-40B4-BE49-F238E27FC236}">
              <a16:creationId xmlns:a16="http://schemas.microsoft.com/office/drawing/2014/main" id="{15386166-0402-4616-A88A-2AD12FD7F645}"/>
            </a:ext>
          </a:extLst>
        </xdr:cNvPr>
        <xdr:cNvSpPr txBox="1"/>
      </xdr:nvSpPr>
      <xdr:spPr>
        <a:xfrm>
          <a:off x="2608795" y="13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162781</xdr:rowOff>
    </xdr:from>
    <xdr:to>
      <xdr:col>10</xdr:col>
      <xdr:colOff>165100</xdr:colOff>
      <xdr:row>77</xdr:row>
      <xdr:rowOff>92931</xdr:rowOff>
    </xdr:to>
    <xdr:sp macro="" textlink="">
      <xdr:nvSpPr>
        <xdr:cNvPr id="201" name="楕円 200">
          <a:extLst>
            <a:ext uri="{FF2B5EF4-FFF2-40B4-BE49-F238E27FC236}">
              <a16:creationId xmlns:a16="http://schemas.microsoft.com/office/drawing/2014/main" id="{CC954A11-FA3F-4AB6-8A44-45F88A30181D}"/>
            </a:ext>
          </a:extLst>
        </xdr:cNvPr>
        <xdr:cNvSpPr/>
      </xdr:nvSpPr>
      <xdr:spPr>
        <a:xfrm>
          <a:off x="1968500" y="131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84058</xdr:rowOff>
    </xdr:from>
    <xdr:ext cx="599010" cy="259045"/>
    <xdr:sp macro="" textlink="">
      <xdr:nvSpPr>
        <xdr:cNvPr id="202" name="テキスト ボックス 201">
          <a:extLst>
            <a:ext uri="{FF2B5EF4-FFF2-40B4-BE49-F238E27FC236}">
              <a16:creationId xmlns:a16="http://schemas.microsoft.com/office/drawing/2014/main" id="{1013D707-154D-464D-9F10-1EF1807407C7}"/>
            </a:ext>
          </a:extLst>
        </xdr:cNvPr>
        <xdr:cNvSpPr txBox="1"/>
      </xdr:nvSpPr>
      <xdr:spPr>
        <a:xfrm>
          <a:off x="1719795" y="132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119805</xdr:rowOff>
    </xdr:from>
    <xdr:to>
      <xdr:col>6</xdr:col>
      <xdr:colOff>38100</xdr:colOff>
      <xdr:row>79</xdr:row>
      <xdr:rowOff>49955</xdr:rowOff>
    </xdr:to>
    <xdr:sp macro="" textlink="">
      <xdr:nvSpPr>
        <xdr:cNvPr id="203" name="楕円 202">
          <a:extLst>
            <a:ext uri="{FF2B5EF4-FFF2-40B4-BE49-F238E27FC236}">
              <a16:creationId xmlns:a16="http://schemas.microsoft.com/office/drawing/2014/main" id="{DD05E760-75DD-476A-A28A-5718488E7876}"/>
            </a:ext>
          </a:extLst>
        </xdr:cNvPr>
        <xdr:cNvSpPr/>
      </xdr:nvSpPr>
      <xdr:spPr>
        <a:xfrm>
          <a:off x="1079500" y="134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41082</xdr:rowOff>
    </xdr:from>
    <xdr:ext cx="599010" cy="259045"/>
    <xdr:sp macro="" textlink="">
      <xdr:nvSpPr>
        <xdr:cNvPr id="204" name="テキスト ボックス 203">
          <a:extLst>
            <a:ext uri="{FF2B5EF4-FFF2-40B4-BE49-F238E27FC236}">
              <a16:creationId xmlns:a16="http://schemas.microsoft.com/office/drawing/2014/main" id="{CE4F8393-98F8-4BC5-8616-CE3F0F45BEFB}"/>
            </a:ext>
          </a:extLst>
        </xdr:cNvPr>
        <xdr:cNvSpPr txBox="1"/>
      </xdr:nvSpPr>
      <xdr:spPr>
        <a:xfrm>
          <a:off x="830795" y="135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1C809EC0-B6E0-4933-A864-7D6E2E3071C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E90CE465-1816-4A95-807C-92B09334091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C28B2C7C-B4B0-4C27-B2FE-BEDAE49FCED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F0D435B-515E-4980-9306-B7F9001A590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A594B1D1-20E2-4620-B7B1-F246B48E157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5661AD58-B8E2-472D-802B-F471FE0E259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BA468E9F-4B0E-4309-9EA8-54911DF5B3D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527CC1C-02ED-4D60-A79D-6B3EF73BA6C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31CCDCF1-CD10-40D3-ABBF-4F044AD25C4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2DBA8013-8DED-4533-BC4E-E463FBAB476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333F74C6-DDAB-42B5-8515-AE17B1DDB818}"/>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9EC020C8-940D-4D92-93B7-3E774B9A459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298DF85B-9F97-4D21-A153-AD02B8EAC29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70C4D724-FE5A-4EFD-AF00-2BE060373A39}"/>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C45FAF8F-71C3-4731-9B1C-6149B87C196A}"/>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E93E05BD-0975-4176-B6C4-3E6F128A2DA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E10759AF-D5B4-4BFB-BF7F-1040132BC44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3446AA88-DD0F-437C-B6CF-CE2014FFF5A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C81C3ECB-8C66-43AC-ABB7-1B833CF93F36}"/>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2118353B-F2E3-4E9D-9FD7-314D02989D9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35ABE8F5-168B-4E61-AE08-7020004DBF9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8923550-BD3E-491B-9F5A-3A41DA95A2E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E96BEAC-FA8D-4F96-8B06-ABBDDE7385E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6B2A251E-2493-4EB6-9E1C-3C14AEFD79E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59E4668A-19EE-4B0D-96BC-7C4722157929}"/>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5F147FA8-31FD-44F1-9F9C-A70AE77FC816}"/>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F810A5FC-D6A4-459B-A874-095310134633}"/>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E25782A3-7226-46B5-A9F4-18E0BA2D22E7}"/>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A229DC8C-A1C4-453D-B796-76C27C44A2DC}"/>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111964</xdr:rowOff>
    </xdr:from>
    <xdr:to>
      <xdr:col>24</xdr:col>
      <xdr:colOff>63500</xdr:colOff>
      <xdr:row>97</xdr:row>
      <xdr:rowOff>118478</xdr:rowOff>
    </xdr:to>
    <xdr:cxnSp macro="">
      <xdr:nvCxnSpPr>
        <xdr:cNvPr id="234" name="直線コネクタ 233">
          <a:extLst>
            <a:ext uri="{FF2B5EF4-FFF2-40B4-BE49-F238E27FC236}">
              <a16:creationId xmlns:a16="http://schemas.microsoft.com/office/drawing/2014/main" id="{30130852-DA97-4D15-8EA3-09EE9C6A9993}"/>
            </a:ext>
          </a:extLst>
        </xdr:cNvPr>
        <xdr:cNvCxnSpPr/>
      </xdr:nvCxnSpPr>
      <xdr:spPr>
        <a:xfrm>
          <a:off x="3797300" y="16742614"/>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1D541E6C-1952-4EE1-ADF5-EBA23C6FB458}"/>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377847AB-D1C9-4819-9085-01E4434E1A26}"/>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31668</xdr:rowOff>
    </xdr:from>
    <xdr:to>
      <xdr:col>19</xdr:col>
      <xdr:colOff>177800</xdr:colOff>
      <xdr:row>97</xdr:row>
      <xdr:rowOff>111964</xdr:rowOff>
    </xdr:to>
    <xdr:cxnSp macro="">
      <xdr:nvCxnSpPr>
        <xdr:cNvPr id="237" name="直線コネクタ 236">
          <a:extLst>
            <a:ext uri="{FF2B5EF4-FFF2-40B4-BE49-F238E27FC236}">
              <a16:creationId xmlns:a16="http://schemas.microsoft.com/office/drawing/2014/main" id="{A5BF91BE-AC2F-44B3-A266-FB15FD1D0EEE}"/>
            </a:ext>
          </a:extLst>
        </xdr:cNvPr>
        <xdr:cNvCxnSpPr/>
      </xdr:nvCxnSpPr>
      <xdr:spPr>
        <a:xfrm>
          <a:off x="2908300" y="16662318"/>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AC301522-295B-489D-8D4D-69AD4403540A}"/>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454F19ED-75C1-40BF-8A0D-9162B4AA507C}"/>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31668</xdr:rowOff>
    </xdr:from>
    <xdr:to>
      <xdr:col>15</xdr:col>
      <xdr:colOff>50800</xdr:colOff>
      <xdr:row>97</xdr:row>
      <xdr:rowOff>111258</xdr:rowOff>
    </xdr:to>
    <xdr:cxnSp macro="">
      <xdr:nvCxnSpPr>
        <xdr:cNvPr id="240" name="直線コネクタ 239">
          <a:extLst>
            <a:ext uri="{FF2B5EF4-FFF2-40B4-BE49-F238E27FC236}">
              <a16:creationId xmlns:a16="http://schemas.microsoft.com/office/drawing/2014/main" id="{10CFB292-B522-4D3A-B16A-8FA8CCA5382E}"/>
            </a:ext>
          </a:extLst>
        </xdr:cNvPr>
        <xdr:cNvCxnSpPr/>
      </xdr:nvCxnSpPr>
      <xdr:spPr>
        <a:xfrm flipV="1">
          <a:off x="2019300" y="16662318"/>
          <a:ext cx="889000" cy="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DFFC91BE-1AC9-48D2-A2AD-AD8C0F7AB10C}"/>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9D533C39-EF7D-4286-9F0A-EEE83B4E6CA6}"/>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111258</xdr:rowOff>
    </xdr:from>
    <xdr:to>
      <xdr:col>10</xdr:col>
      <xdr:colOff>114300</xdr:colOff>
      <xdr:row>98</xdr:row>
      <xdr:rowOff>39288</xdr:rowOff>
    </xdr:to>
    <xdr:cxnSp macro="">
      <xdr:nvCxnSpPr>
        <xdr:cNvPr id="243" name="直線コネクタ 242">
          <a:extLst>
            <a:ext uri="{FF2B5EF4-FFF2-40B4-BE49-F238E27FC236}">
              <a16:creationId xmlns:a16="http://schemas.microsoft.com/office/drawing/2014/main" id="{784B7E4C-56E9-45C2-A6A5-764E16412E11}"/>
            </a:ext>
          </a:extLst>
        </xdr:cNvPr>
        <xdr:cNvCxnSpPr/>
      </xdr:nvCxnSpPr>
      <xdr:spPr>
        <a:xfrm flipV="1">
          <a:off x="1130300" y="16741908"/>
          <a:ext cx="889000" cy="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E84CA6E5-8D83-455E-A0EF-7BBFFAC6795D}"/>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3A5267D9-3801-4B16-8062-1E5F71D6CADA}"/>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E2CD96D8-D3C4-47E6-B1EC-CC2C8CB9652F}"/>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63513456-81EA-4E26-B43F-60061D3FF072}"/>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7C86877-AAD2-409D-90DF-9386E8005DD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3C6EE56-157F-4EF5-90B9-B036DC60203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35FC135D-4668-404A-AD57-E0124324F94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DC7AF42-7379-46D1-ACB5-3F409C95669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F2F01B1-1E25-4FC8-9057-AA6021DC7C3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67678</xdr:rowOff>
    </xdr:from>
    <xdr:to>
      <xdr:col>24</xdr:col>
      <xdr:colOff>114300</xdr:colOff>
      <xdr:row>97</xdr:row>
      <xdr:rowOff>169278</xdr:rowOff>
    </xdr:to>
    <xdr:sp macro="" textlink="">
      <xdr:nvSpPr>
        <xdr:cNvPr id="253" name="楕円 252">
          <a:extLst>
            <a:ext uri="{FF2B5EF4-FFF2-40B4-BE49-F238E27FC236}">
              <a16:creationId xmlns:a16="http://schemas.microsoft.com/office/drawing/2014/main" id="{7F17925B-BF3C-44E8-8530-3053A81454ED}"/>
            </a:ext>
          </a:extLst>
        </xdr:cNvPr>
        <xdr:cNvSpPr/>
      </xdr:nvSpPr>
      <xdr:spPr>
        <a:xfrm>
          <a:off x="4584700" y="166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46105</xdr:rowOff>
    </xdr:from>
    <xdr:ext cx="534377" cy="259045"/>
    <xdr:sp macro="" textlink="">
      <xdr:nvSpPr>
        <xdr:cNvPr id="254" name="衛生費該当値テキスト">
          <a:extLst>
            <a:ext uri="{FF2B5EF4-FFF2-40B4-BE49-F238E27FC236}">
              <a16:creationId xmlns:a16="http://schemas.microsoft.com/office/drawing/2014/main" id="{85FEFB1E-C3E1-4B5A-9A91-5D67F3588AB8}"/>
            </a:ext>
          </a:extLst>
        </xdr:cNvPr>
        <xdr:cNvSpPr txBox="1"/>
      </xdr:nvSpPr>
      <xdr:spPr>
        <a:xfrm>
          <a:off x="4686300" y="1667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61164</xdr:rowOff>
    </xdr:from>
    <xdr:to>
      <xdr:col>20</xdr:col>
      <xdr:colOff>38100</xdr:colOff>
      <xdr:row>97</xdr:row>
      <xdr:rowOff>162764</xdr:rowOff>
    </xdr:to>
    <xdr:sp macro="" textlink="">
      <xdr:nvSpPr>
        <xdr:cNvPr id="255" name="楕円 254">
          <a:extLst>
            <a:ext uri="{FF2B5EF4-FFF2-40B4-BE49-F238E27FC236}">
              <a16:creationId xmlns:a16="http://schemas.microsoft.com/office/drawing/2014/main" id="{99B699CC-AB59-404F-B292-F0B1F73463A5}"/>
            </a:ext>
          </a:extLst>
        </xdr:cNvPr>
        <xdr:cNvSpPr/>
      </xdr:nvSpPr>
      <xdr:spPr>
        <a:xfrm>
          <a:off x="37465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153891</xdr:rowOff>
    </xdr:from>
    <xdr:ext cx="534377" cy="259045"/>
    <xdr:sp macro="" textlink="">
      <xdr:nvSpPr>
        <xdr:cNvPr id="256" name="テキスト ボックス 255">
          <a:extLst>
            <a:ext uri="{FF2B5EF4-FFF2-40B4-BE49-F238E27FC236}">
              <a16:creationId xmlns:a16="http://schemas.microsoft.com/office/drawing/2014/main" id="{E48623EE-B73F-4A87-8B7C-5C284BC0F3C4}"/>
            </a:ext>
          </a:extLst>
        </xdr:cNvPr>
        <xdr:cNvSpPr txBox="1"/>
      </xdr:nvSpPr>
      <xdr:spPr>
        <a:xfrm>
          <a:off x="3530111" y="167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152318</xdr:rowOff>
    </xdr:from>
    <xdr:to>
      <xdr:col>15</xdr:col>
      <xdr:colOff>101600</xdr:colOff>
      <xdr:row>97</xdr:row>
      <xdr:rowOff>82468</xdr:rowOff>
    </xdr:to>
    <xdr:sp macro="" textlink="">
      <xdr:nvSpPr>
        <xdr:cNvPr id="257" name="楕円 256">
          <a:extLst>
            <a:ext uri="{FF2B5EF4-FFF2-40B4-BE49-F238E27FC236}">
              <a16:creationId xmlns:a16="http://schemas.microsoft.com/office/drawing/2014/main" id="{826A34D1-E592-4933-92D1-289049D1199D}"/>
            </a:ext>
          </a:extLst>
        </xdr:cNvPr>
        <xdr:cNvSpPr/>
      </xdr:nvSpPr>
      <xdr:spPr>
        <a:xfrm>
          <a:off x="2857500" y="166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73595</xdr:rowOff>
    </xdr:from>
    <xdr:ext cx="534377" cy="259045"/>
    <xdr:sp macro="" textlink="">
      <xdr:nvSpPr>
        <xdr:cNvPr id="258" name="テキスト ボックス 257">
          <a:extLst>
            <a:ext uri="{FF2B5EF4-FFF2-40B4-BE49-F238E27FC236}">
              <a16:creationId xmlns:a16="http://schemas.microsoft.com/office/drawing/2014/main" id="{31AA2C9A-25BC-4C35-9F14-ED82901F7112}"/>
            </a:ext>
          </a:extLst>
        </xdr:cNvPr>
        <xdr:cNvSpPr txBox="1"/>
      </xdr:nvSpPr>
      <xdr:spPr>
        <a:xfrm>
          <a:off x="2641111" y="167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60458</xdr:rowOff>
    </xdr:from>
    <xdr:to>
      <xdr:col>10</xdr:col>
      <xdr:colOff>165100</xdr:colOff>
      <xdr:row>97</xdr:row>
      <xdr:rowOff>162058</xdr:rowOff>
    </xdr:to>
    <xdr:sp macro="" textlink="">
      <xdr:nvSpPr>
        <xdr:cNvPr id="259" name="楕円 258">
          <a:extLst>
            <a:ext uri="{FF2B5EF4-FFF2-40B4-BE49-F238E27FC236}">
              <a16:creationId xmlns:a16="http://schemas.microsoft.com/office/drawing/2014/main" id="{1A009D3F-965B-4B58-9FEE-0829F9C6BB12}"/>
            </a:ext>
          </a:extLst>
        </xdr:cNvPr>
        <xdr:cNvSpPr/>
      </xdr:nvSpPr>
      <xdr:spPr>
        <a:xfrm>
          <a:off x="1968500" y="166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153185</xdr:rowOff>
    </xdr:from>
    <xdr:ext cx="534377" cy="259045"/>
    <xdr:sp macro="" textlink="">
      <xdr:nvSpPr>
        <xdr:cNvPr id="260" name="テキスト ボックス 259">
          <a:extLst>
            <a:ext uri="{FF2B5EF4-FFF2-40B4-BE49-F238E27FC236}">
              <a16:creationId xmlns:a16="http://schemas.microsoft.com/office/drawing/2014/main" id="{5AD505D2-36F7-4E37-A40E-BDFEA0D2B323}"/>
            </a:ext>
          </a:extLst>
        </xdr:cNvPr>
        <xdr:cNvSpPr txBox="1"/>
      </xdr:nvSpPr>
      <xdr:spPr>
        <a:xfrm>
          <a:off x="1752111" y="167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159938</xdr:rowOff>
    </xdr:from>
    <xdr:to>
      <xdr:col>6</xdr:col>
      <xdr:colOff>38100</xdr:colOff>
      <xdr:row>98</xdr:row>
      <xdr:rowOff>90088</xdr:rowOff>
    </xdr:to>
    <xdr:sp macro="" textlink="">
      <xdr:nvSpPr>
        <xdr:cNvPr id="261" name="楕円 260">
          <a:extLst>
            <a:ext uri="{FF2B5EF4-FFF2-40B4-BE49-F238E27FC236}">
              <a16:creationId xmlns:a16="http://schemas.microsoft.com/office/drawing/2014/main" id="{11EE98D1-F32F-4EB8-84DF-FF69DA609910}"/>
            </a:ext>
          </a:extLst>
        </xdr:cNvPr>
        <xdr:cNvSpPr/>
      </xdr:nvSpPr>
      <xdr:spPr>
        <a:xfrm>
          <a:off x="1079500" y="167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81215</xdr:rowOff>
    </xdr:from>
    <xdr:ext cx="534377" cy="259045"/>
    <xdr:sp macro="" textlink="">
      <xdr:nvSpPr>
        <xdr:cNvPr id="262" name="テキスト ボックス 261">
          <a:extLst>
            <a:ext uri="{FF2B5EF4-FFF2-40B4-BE49-F238E27FC236}">
              <a16:creationId xmlns:a16="http://schemas.microsoft.com/office/drawing/2014/main" id="{BF6F5DAC-CF65-4553-B430-DA387611AB45}"/>
            </a:ext>
          </a:extLst>
        </xdr:cNvPr>
        <xdr:cNvSpPr txBox="1"/>
      </xdr:nvSpPr>
      <xdr:spPr>
        <a:xfrm>
          <a:off x="863111" y="168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4DB5E482-3B48-4303-834F-17F5335EB6D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6A0E2F04-C791-413F-A16B-B7CCD987EE6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DBBD438A-2A91-44FD-B13E-B895C8910D3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8E31F28-FF11-44AF-8EE9-BE550272F28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E89C3C30-2FBA-4483-A80B-AE2CB6CD929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87D3556C-2093-4C39-89F3-F39AAEBFC2D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BE4DA9A0-4D04-498C-A1D6-FB70BCFE1CE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30A02BD3-C95B-4C18-85D7-774A146EF04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53A16F88-142A-4AAB-A1D9-A9C49EE4DF3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8E9C8604-E254-4BD6-953B-F3FBAD577C3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6B4159F3-66DB-45B1-8B1C-1A1E46A11D25}"/>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3003261C-6AFD-472B-B2EB-613B54E80A7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A974779E-E3A3-4903-9BDE-277E645CF75B}"/>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DABB5079-D333-426F-839A-9452405F07EE}"/>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B0B5AB37-AE6F-4DE9-9051-F351FD68FCFA}"/>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6A5C92B7-70FF-4D30-B6FD-9FE53942ABFC}"/>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E0DBBC36-5343-4915-93AE-ABF93FC5AA0D}"/>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D33701F7-45DE-4644-A609-C5531082995A}"/>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6021B477-8E41-483D-BA1E-FED5035E5E09}"/>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18B35BDD-7107-4E1A-AA87-3896CF52CE3B}"/>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D231AB27-EC6A-4A9D-A258-24EF3E35869C}"/>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70F4E167-C7E2-4113-A8A0-96E1336168E3}"/>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3824046B-E16C-453C-8218-E650F805965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A303196D-E258-4DF6-B8DD-057EE15DA754}"/>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B3FB51E9-2818-4F10-B301-79940BE80EC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9ADEC3F4-9C73-4034-A8AE-3FDEFA51D64A}"/>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7FFB1CFE-4969-4867-A8D9-D5A0BC701BF9}"/>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82A1CDFE-DE05-4397-BB4F-56AEE83AFD83}"/>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C87FEB-0FE4-4435-A686-ABF103746985}"/>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44853877-0DE6-4385-B828-40248008D546}"/>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29319</xdr:rowOff>
    </xdr:from>
    <xdr:to>
      <xdr:col>55</xdr:col>
      <xdr:colOff>0</xdr:colOff>
      <xdr:row>39</xdr:row>
      <xdr:rowOff>33565</xdr:rowOff>
    </xdr:to>
    <xdr:cxnSp macro="">
      <xdr:nvCxnSpPr>
        <xdr:cNvPr id="293" name="直線コネクタ 292">
          <a:extLst>
            <a:ext uri="{FF2B5EF4-FFF2-40B4-BE49-F238E27FC236}">
              <a16:creationId xmlns:a16="http://schemas.microsoft.com/office/drawing/2014/main" id="{7EF22928-3513-4CB2-AAB9-B7167BAE4DBA}"/>
            </a:ext>
          </a:extLst>
        </xdr:cNvPr>
        <xdr:cNvCxnSpPr/>
      </xdr:nvCxnSpPr>
      <xdr:spPr>
        <a:xfrm flipV="1">
          <a:off x="9639300" y="6715869"/>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FA520085-4915-43BD-84DA-42653F97C8CF}"/>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7FF759FA-A397-4DE9-B289-C272A087CCFC}"/>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33565</xdr:rowOff>
    </xdr:from>
    <xdr:to>
      <xdr:col>50</xdr:col>
      <xdr:colOff>114300</xdr:colOff>
      <xdr:row>39</xdr:row>
      <xdr:rowOff>34217</xdr:rowOff>
    </xdr:to>
    <xdr:cxnSp macro="">
      <xdr:nvCxnSpPr>
        <xdr:cNvPr id="296" name="直線コネクタ 295">
          <a:extLst>
            <a:ext uri="{FF2B5EF4-FFF2-40B4-BE49-F238E27FC236}">
              <a16:creationId xmlns:a16="http://schemas.microsoft.com/office/drawing/2014/main" id="{7114A26B-69D8-49CF-9825-90CB564EB7CE}"/>
            </a:ext>
          </a:extLst>
        </xdr:cNvPr>
        <xdr:cNvCxnSpPr/>
      </xdr:nvCxnSpPr>
      <xdr:spPr>
        <a:xfrm flipV="1">
          <a:off x="8750300" y="672011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37EE1946-D3D7-42E3-8B4E-F62449454DD6}"/>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F86613ED-2ABA-44BA-AA53-2AFEAF6BA44C}"/>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33565</xdr:rowOff>
    </xdr:from>
    <xdr:to>
      <xdr:col>45</xdr:col>
      <xdr:colOff>177800</xdr:colOff>
      <xdr:row>39</xdr:row>
      <xdr:rowOff>34217</xdr:rowOff>
    </xdr:to>
    <xdr:cxnSp macro="">
      <xdr:nvCxnSpPr>
        <xdr:cNvPr id="299" name="直線コネクタ 298">
          <a:extLst>
            <a:ext uri="{FF2B5EF4-FFF2-40B4-BE49-F238E27FC236}">
              <a16:creationId xmlns:a16="http://schemas.microsoft.com/office/drawing/2014/main" id="{2F1A3807-5DBF-49D3-BDCA-1C88CD940B98}"/>
            </a:ext>
          </a:extLst>
        </xdr:cNvPr>
        <xdr:cNvCxnSpPr/>
      </xdr:nvCxnSpPr>
      <xdr:spPr>
        <a:xfrm>
          <a:off x="7861300" y="672011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A5502F02-64AA-4ED9-9C03-9D59A2407E0D}"/>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9C43B336-710A-4122-834B-C099F640D859}"/>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33565</xdr:rowOff>
    </xdr:from>
    <xdr:to>
      <xdr:col>41</xdr:col>
      <xdr:colOff>50800</xdr:colOff>
      <xdr:row>39</xdr:row>
      <xdr:rowOff>34217</xdr:rowOff>
    </xdr:to>
    <xdr:cxnSp macro="">
      <xdr:nvCxnSpPr>
        <xdr:cNvPr id="302" name="直線コネクタ 301">
          <a:extLst>
            <a:ext uri="{FF2B5EF4-FFF2-40B4-BE49-F238E27FC236}">
              <a16:creationId xmlns:a16="http://schemas.microsoft.com/office/drawing/2014/main" id="{502E97F8-7DD9-48FC-963E-E2834C7FA420}"/>
            </a:ext>
          </a:extLst>
        </xdr:cNvPr>
        <xdr:cNvCxnSpPr/>
      </xdr:nvCxnSpPr>
      <xdr:spPr>
        <a:xfrm flipV="1">
          <a:off x="6972300" y="672011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6ADCCB4E-3F16-4827-BAEB-68ACA356F8BB}"/>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EFCA0893-7403-42E0-8C3B-392B525C7BD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B980831E-AD06-40DF-8335-8AFF4929B158}"/>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5EDE6812-A78D-41BE-A618-83BF9F7061A7}"/>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A044CF66-4336-4EB0-A9F6-0E2620F56C8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EDAA8CC-F579-4218-99F5-640BBE3D43B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CAA1D47-23EA-4FF1-B0B2-2F0FA008B3E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7CED158-321C-43D6-AA36-5C99FB2408C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6D523AF3-CEEA-495F-A85B-1E58E72376A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149969</xdr:rowOff>
    </xdr:from>
    <xdr:to>
      <xdr:col>55</xdr:col>
      <xdr:colOff>50800</xdr:colOff>
      <xdr:row>39</xdr:row>
      <xdr:rowOff>80119</xdr:rowOff>
    </xdr:to>
    <xdr:sp macro="" textlink="">
      <xdr:nvSpPr>
        <xdr:cNvPr id="312" name="楕円 311">
          <a:extLst>
            <a:ext uri="{FF2B5EF4-FFF2-40B4-BE49-F238E27FC236}">
              <a16:creationId xmlns:a16="http://schemas.microsoft.com/office/drawing/2014/main" id="{08142AFD-389E-47D0-B65E-68B64D0D1FE8}"/>
            </a:ext>
          </a:extLst>
        </xdr:cNvPr>
        <xdr:cNvSpPr/>
      </xdr:nvSpPr>
      <xdr:spPr>
        <a:xfrm>
          <a:off x="10426700" y="66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64896</xdr:rowOff>
    </xdr:from>
    <xdr:ext cx="378565" cy="259045"/>
    <xdr:sp macro="" textlink="">
      <xdr:nvSpPr>
        <xdr:cNvPr id="313" name="労働費該当値テキスト">
          <a:extLst>
            <a:ext uri="{FF2B5EF4-FFF2-40B4-BE49-F238E27FC236}">
              <a16:creationId xmlns:a16="http://schemas.microsoft.com/office/drawing/2014/main" id="{C2A2B4D3-05B5-4CCB-9B6D-74C7E4F78A6B}"/>
            </a:ext>
          </a:extLst>
        </xdr:cNvPr>
        <xdr:cNvSpPr txBox="1"/>
      </xdr:nvSpPr>
      <xdr:spPr>
        <a:xfrm>
          <a:off x="10528300" y="657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154215</xdr:rowOff>
    </xdr:from>
    <xdr:to>
      <xdr:col>50</xdr:col>
      <xdr:colOff>165100</xdr:colOff>
      <xdr:row>39</xdr:row>
      <xdr:rowOff>84365</xdr:rowOff>
    </xdr:to>
    <xdr:sp macro="" textlink="">
      <xdr:nvSpPr>
        <xdr:cNvPr id="314" name="楕円 313">
          <a:extLst>
            <a:ext uri="{FF2B5EF4-FFF2-40B4-BE49-F238E27FC236}">
              <a16:creationId xmlns:a16="http://schemas.microsoft.com/office/drawing/2014/main" id="{981D21D8-C312-400E-A1E2-041C7DC781B8}"/>
            </a:ext>
          </a:extLst>
        </xdr:cNvPr>
        <xdr:cNvSpPr/>
      </xdr:nvSpPr>
      <xdr:spPr>
        <a:xfrm>
          <a:off x="9588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75492</xdr:rowOff>
    </xdr:from>
    <xdr:ext cx="378565" cy="259045"/>
    <xdr:sp macro="" textlink="">
      <xdr:nvSpPr>
        <xdr:cNvPr id="315" name="テキスト ボックス 314">
          <a:extLst>
            <a:ext uri="{FF2B5EF4-FFF2-40B4-BE49-F238E27FC236}">
              <a16:creationId xmlns:a16="http://schemas.microsoft.com/office/drawing/2014/main" id="{DB5C38E4-0479-4EB7-8A64-824D7A452D7A}"/>
            </a:ext>
          </a:extLst>
        </xdr:cNvPr>
        <xdr:cNvSpPr txBox="1"/>
      </xdr:nvSpPr>
      <xdr:spPr>
        <a:xfrm>
          <a:off x="9450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154867</xdr:rowOff>
    </xdr:from>
    <xdr:to>
      <xdr:col>46</xdr:col>
      <xdr:colOff>38100</xdr:colOff>
      <xdr:row>39</xdr:row>
      <xdr:rowOff>85017</xdr:rowOff>
    </xdr:to>
    <xdr:sp macro="" textlink="">
      <xdr:nvSpPr>
        <xdr:cNvPr id="316" name="楕円 315">
          <a:extLst>
            <a:ext uri="{FF2B5EF4-FFF2-40B4-BE49-F238E27FC236}">
              <a16:creationId xmlns:a16="http://schemas.microsoft.com/office/drawing/2014/main" id="{9B1D5FD7-6583-4B7B-B881-E2EEA11353BF}"/>
            </a:ext>
          </a:extLst>
        </xdr:cNvPr>
        <xdr:cNvSpPr/>
      </xdr:nvSpPr>
      <xdr:spPr>
        <a:xfrm>
          <a:off x="8699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76144</xdr:rowOff>
    </xdr:from>
    <xdr:ext cx="378565" cy="259045"/>
    <xdr:sp macro="" textlink="">
      <xdr:nvSpPr>
        <xdr:cNvPr id="317" name="テキスト ボックス 316">
          <a:extLst>
            <a:ext uri="{FF2B5EF4-FFF2-40B4-BE49-F238E27FC236}">
              <a16:creationId xmlns:a16="http://schemas.microsoft.com/office/drawing/2014/main" id="{FF7F4EB4-2F3E-4B97-9830-EB755B8A39F0}"/>
            </a:ext>
          </a:extLst>
        </xdr:cNvPr>
        <xdr:cNvSpPr txBox="1"/>
      </xdr:nvSpPr>
      <xdr:spPr>
        <a:xfrm>
          <a:off x="8561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154215</xdr:rowOff>
    </xdr:from>
    <xdr:to>
      <xdr:col>41</xdr:col>
      <xdr:colOff>101600</xdr:colOff>
      <xdr:row>39</xdr:row>
      <xdr:rowOff>84365</xdr:rowOff>
    </xdr:to>
    <xdr:sp macro="" textlink="">
      <xdr:nvSpPr>
        <xdr:cNvPr id="318" name="楕円 317">
          <a:extLst>
            <a:ext uri="{FF2B5EF4-FFF2-40B4-BE49-F238E27FC236}">
              <a16:creationId xmlns:a16="http://schemas.microsoft.com/office/drawing/2014/main" id="{596F0F30-5761-443B-A59D-025200D3DE8A}"/>
            </a:ext>
          </a:extLst>
        </xdr:cNvPr>
        <xdr:cNvSpPr/>
      </xdr:nvSpPr>
      <xdr:spPr>
        <a:xfrm>
          <a:off x="7810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75492</xdr:rowOff>
    </xdr:from>
    <xdr:ext cx="378565" cy="259045"/>
    <xdr:sp macro="" textlink="">
      <xdr:nvSpPr>
        <xdr:cNvPr id="319" name="テキスト ボックス 318">
          <a:extLst>
            <a:ext uri="{FF2B5EF4-FFF2-40B4-BE49-F238E27FC236}">
              <a16:creationId xmlns:a16="http://schemas.microsoft.com/office/drawing/2014/main" id="{DC465753-9C67-486F-B7CC-FA30DDC06EF5}"/>
            </a:ext>
          </a:extLst>
        </xdr:cNvPr>
        <xdr:cNvSpPr txBox="1"/>
      </xdr:nvSpPr>
      <xdr:spPr>
        <a:xfrm>
          <a:off x="7672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154867</xdr:rowOff>
    </xdr:from>
    <xdr:to>
      <xdr:col>36</xdr:col>
      <xdr:colOff>165100</xdr:colOff>
      <xdr:row>39</xdr:row>
      <xdr:rowOff>85017</xdr:rowOff>
    </xdr:to>
    <xdr:sp macro="" textlink="">
      <xdr:nvSpPr>
        <xdr:cNvPr id="320" name="楕円 319">
          <a:extLst>
            <a:ext uri="{FF2B5EF4-FFF2-40B4-BE49-F238E27FC236}">
              <a16:creationId xmlns:a16="http://schemas.microsoft.com/office/drawing/2014/main" id="{94609F9A-3B16-43F1-B8B2-5B5D388A8E97}"/>
            </a:ext>
          </a:extLst>
        </xdr:cNvPr>
        <xdr:cNvSpPr/>
      </xdr:nvSpPr>
      <xdr:spPr>
        <a:xfrm>
          <a:off x="6921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76144</xdr:rowOff>
    </xdr:from>
    <xdr:ext cx="378565" cy="259045"/>
    <xdr:sp macro="" textlink="">
      <xdr:nvSpPr>
        <xdr:cNvPr id="321" name="テキスト ボックス 320">
          <a:extLst>
            <a:ext uri="{FF2B5EF4-FFF2-40B4-BE49-F238E27FC236}">
              <a16:creationId xmlns:a16="http://schemas.microsoft.com/office/drawing/2014/main" id="{F7D592BD-F706-4DA0-BD2F-2731899484ED}"/>
            </a:ext>
          </a:extLst>
        </xdr:cNvPr>
        <xdr:cNvSpPr txBox="1"/>
      </xdr:nvSpPr>
      <xdr:spPr>
        <a:xfrm>
          <a:off x="6783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878376F8-6919-4CCF-A685-5298FF8A7B1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A6E0295A-E2FB-49FC-8795-0C14F34CD5C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914EA414-1D95-4159-9B69-78ECE9F94FE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F2D6EF9D-1837-43F5-ADA9-CD23EC2C217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F9F87128-1BAC-45D0-A850-5B23F13E48A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E7096F69-2677-4E3D-8155-BD5595EB408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BA99B209-6CEF-4503-895C-9E7A770B6EE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25BFCD38-C996-4C95-98AD-39552759B54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BC5598A-FB5E-42C9-9220-0FD511F2291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F721531E-87AA-4CA8-BFD7-C638DD01C54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EB5732EA-4641-4D15-A0F6-366508E807BF}"/>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F4C9EAA3-7E05-4C8C-A164-22AD986D3AD8}"/>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1E5F4622-0578-4896-A127-4C7F5CFDD765}"/>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83D56B7E-E37B-45C2-97EB-CEE3549C40CC}"/>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4C9F686A-6359-438D-BA4F-FCBF63D36D6F}"/>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843537EC-1371-4553-A408-6A86E166646A}"/>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73EFB3C4-F3CA-49C8-8ACC-1F15BD66B829}"/>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2A4C6420-BB62-4525-86FA-DE81FE608384}"/>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153957D-A5EA-4644-80F4-0EC8B453673A}"/>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1D74DDA7-3747-4DA7-A2BA-6A6EB1B96C0C}"/>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23198B6A-513F-422A-89C3-DB70C714A503}"/>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CFBA465F-F14B-46B5-9524-4B05BCD5314F}"/>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DA99819C-D0E6-4C03-8E0B-E30218D6F96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99D4FBAF-02E7-4825-BA41-322AE4B4609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7EAE124F-03D5-4166-B228-1C7CF0DE5E1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783EA585-1547-47A6-8498-D5C3A0618199}"/>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4BC95E70-4E6D-4221-844D-0487495DF4B3}"/>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B2BFF11C-F545-4B38-93BC-A77525FEF12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2206925-94B4-4406-A44A-6B4B9425FEF3}"/>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BA453C3-78A3-4A4D-BB0C-03F4CB6FE189}"/>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113199</xdr:rowOff>
    </xdr:from>
    <xdr:to>
      <xdr:col>55</xdr:col>
      <xdr:colOff>0</xdr:colOff>
      <xdr:row>58</xdr:row>
      <xdr:rowOff>13105</xdr:rowOff>
    </xdr:to>
    <xdr:cxnSp macro="">
      <xdr:nvCxnSpPr>
        <xdr:cNvPr id="352" name="直線コネクタ 351">
          <a:extLst>
            <a:ext uri="{FF2B5EF4-FFF2-40B4-BE49-F238E27FC236}">
              <a16:creationId xmlns:a16="http://schemas.microsoft.com/office/drawing/2014/main" id="{7AD864F6-D5D4-4F79-A033-88E4135A8663}"/>
            </a:ext>
          </a:extLst>
        </xdr:cNvPr>
        <xdr:cNvCxnSpPr/>
      </xdr:nvCxnSpPr>
      <xdr:spPr>
        <a:xfrm>
          <a:off x="9639300" y="9885849"/>
          <a:ext cx="8382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E0AA259F-D26B-448B-A937-660D7C03CC59}"/>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147869D9-1861-4496-8081-227A60006D15}"/>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113199</xdr:rowOff>
    </xdr:from>
    <xdr:to>
      <xdr:col>50</xdr:col>
      <xdr:colOff>114300</xdr:colOff>
      <xdr:row>57</xdr:row>
      <xdr:rowOff>117836</xdr:rowOff>
    </xdr:to>
    <xdr:cxnSp macro="">
      <xdr:nvCxnSpPr>
        <xdr:cNvPr id="355" name="直線コネクタ 354">
          <a:extLst>
            <a:ext uri="{FF2B5EF4-FFF2-40B4-BE49-F238E27FC236}">
              <a16:creationId xmlns:a16="http://schemas.microsoft.com/office/drawing/2014/main" id="{C09F785A-F5F4-497B-A3E7-FF8DAD6182F5}"/>
            </a:ext>
          </a:extLst>
        </xdr:cNvPr>
        <xdr:cNvCxnSpPr/>
      </xdr:nvCxnSpPr>
      <xdr:spPr>
        <a:xfrm flipV="1">
          <a:off x="8750300" y="988584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43AD320C-E58D-477F-A62E-C58306617E93}"/>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5D221ADE-CA1C-4A7C-AAD9-5646C6C42B8A}"/>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117836</xdr:rowOff>
    </xdr:from>
    <xdr:to>
      <xdr:col>45</xdr:col>
      <xdr:colOff>177800</xdr:colOff>
      <xdr:row>58</xdr:row>
      <xdr:rowOff>26020</xdr:rowOff>
    </xdr:to>
    <xdr:cxnSp macro="">
      <xdr:nvCxnSpPr>
        <xdr:cNvPr id="358" name="直線コネクタ 357">
          <a:extLst>
            <a:ext uri="{FF2B5EF4-FFF2-40B4-BE49-F238E27FC236}">
              <a16:creationId xmlns:a16="http://schemas.microsoft.com/office/drawing/2014/main" id="{6502773B-1F78-4CC3-993E-144190966494}"/>
            </a:ext>
          </a:extLst>
        </xdr:cNvPr>
        <xdr:cNvCxnSpPr/>
      </xdr:nvCxnSpPr>
      <xdr:spPr>
        <a:xfrm flipV="1">
          <a:off x="7861300" y="9890486"/>
          <a:ext cx="889000" cy="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ECF87077-B741-4D8D-9E08-C6F48C8B39EC}"/>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56C9EC03-0409-4883-8EA0-7636A9F66C68}"/>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2540</xdr:rowOff>
    </xdr:from>
    <xdr:to>
      <xdr:col>41</xdr:col>
      <xdr:colOff>50800</xdr:colOff>
      <xdr:row>58</xdr:row>
      <xdr:rowOff>26020</xdr:rowOff>
    </xdr:to>
    <xdr:cxnSp macro="">
      <xdr:nvCxnSpPr>
        <xdr:cNvPr id="361" name="直線コネクタ 360">
          <a:extLst>
            <a:ext uri="{FF2B5EF4-FFF2-40B4-BE49-F238E27FC236}">
              <a16:creationId xmlns:a16="http://schemas.microsoft.com/office/drawing/2014/main" id="{3AF824C6-2835-4D71-A0E0-0A232B04830C}"/>
            </a:ext>
          </a:extLst>
        </xdr:cNvPr>
        <xdr:cNvCxnSpPr/>
      </xdr:nvCxnSpPr>
      <xdr:spPr>
        <a:xfrm>
          <a:off x="6972300" y="9946640"/>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6EA96F45-7D6D-41DC-9287-DA925EABA499}"/>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D52F96E9-979B-46F5-AB90-E388FC3E9824}"/>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EC51A9CD-2F26-470D-8E62-16E62884FF0D}"/>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a:extLst>
            <a:ext uri="{FF2B5EF4-FFF2-40B4-BE49-F238E27FC236}">
              <a16:creationId xmlns:a16="http://schemas.microsoft.com/office/drawing/2014/main" id="{4744FF09-717B-43FE-8A15-90DA38A2D021}"/>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4FCB17F-2F92-448B-BDB2-15B1545A36A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C71FB76-A397-4B63-9FD0-A6AB01240E3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1CA378F2-2ED9-4514-A630-123C8EA51E2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C341B382-282C-47F5-AE0A-A3395E111D08}"/>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7EC0C6C6-368C-4013-B76B-DADCB6EF9BF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133755</xdr:rowOff>
    </xdr:from>
    <xdr:to>
      <xdr:col>55</xdr:col>
      <xdr:colOff>50800</xdr:colOff>
      <xdr:row>58</xdr:row>
      <xdr:rowOff>63905</xdr:rowOff>
    </xdr:to>
    <xdr:sp macro="" textlink="">
      <xdr:nvSpPr>
        <xdr:cNvPr id="371" name="楕円 370">
          <a:extLst>
            <a:ext uri="{FF2B5EF4-FFF2-40B4-BE49-F238E27FC236}">
              <a16:creationId xmlns:a16="http://schemas.microsoft.com/office/drawing/2014/main" id="{8C5EDE62-0152-4F5D-A8A0-70D68C8CCF90}"/>
            </a:ext>
          </a:extLst>
        </xdr:cNvPr>
        <xdr:cNvSpPr/>
      </xdr:nvSpPr>
      <xdr:spPr>
        <a:xfrm>
          <a:off x="10426700" y="99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112182</xdr:rowOff>
    </xdr:from>
    <xdr:ext cx="534377" cy="259045"/>
    <xdr:sp macro="" textlink="">
      <xdr:nvSpPr>
        <xdr:cNvPr id="372" name="農林水産業費該当値テキスト">
          <a:extLst>
            <a:ext uri="{FF2B5EF4-FFF2-40B4-BE49-F238E27FC236}">
              <a16:creationId xmlns:a16="http://schemas.microsoft.com/office/drawing/2014/main" id="{FC5C8CAA-BED0-4EC7-B519-94D4081E7638}"/>
            </a:ext>
          </a:extLst>
        </xdr:cNvPr>
        <xdr:cNvSpPr txBox="1"/>
      </xdr:nvSpPr>
      <xdr:spPr>
        <a:xfrm>
          <a:off x="10528300" y="988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62399</xdr:rowOff>
    </xdr:from>
    <xdr:to>
      <xdr:col>50</xdr:col>
      <xdr:colOff>165100</xdr:colOff>
      <xdr:row>57</xdr:row>
      <xdr:rowOff>163999</xdr:rowOff>
    </xdr:to>
    <xdr:sp macro="" textlink="">
      <xdr:nvSpPr>
        <xdr:cNvPr id="373" name="楕円 372">
          <a:extLst>
            <a:ext uri="{FF2B5EF4-FFF2-40B4-BE49-F238E27FC236}">
              <a16:creationId xmlns:a16="http://schemas.microsoft.com/office/drawing/2014/main" id="{9F85DCA6-04F9-4EAB-B5BA-7EECBC85F449}"/>
            </a:ext>
          </a:extLst>
        </xdr:cNvPr>
        <xdr:cNvSpPr/>
      </xdr:nvSpPr>
      <xdr:spPr>
        <a:xfrm>
          <a:off x="9588500" y="983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155126</xdr:rowOff>
    </xdr:from>
    <xdr:ext cx="534377" cy="259045"/>
    <xdr:sp macro="" textlink="">
      <xdr:nvSpPr>
        <xdr:cNvPr id="374" name="テキスト ボックス 373">
          <a:extLst>
            <a:ext uri="{FF2B5EF4-FFF2-40B4-BE49-F238E27FC236}">
              <a16:creationId xmlns:a16="http://schemas.microsoft.com/office/drawing/2014/main" id="{7E76C005-BE42-4940-8A59-38836718C67F}"/>
            </a:ext>
          </a:extLst>
        </xdr:cNvPr>
        <xdr:cNvSpPr txBox="1"/>
      </xdr:nvSpPr>
      <xdr:spPr>
        <a:xfrm>
          <a:off x="9372111" y="992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67036</xdr:rowOff>
    </xdr:from>
    <xdr:to>
      <xdr:col>46</xdr:col>
      <xdr:colOff>38100</xdr:colOff>
      <xdr:row>57</xdr:row>
      <xdr:rowOff>168636</xdr:rowOff>
    </xdr:to>
    <xdr:sp macro="" textlink="">
      <xdr:nvSpPr>
        <xdr:cNvPr id="375" name="楕円 374">
          <a:extLst>
            <a:ext uri="{FF2B5EF4-FFF2-40B4-BE49-F238E27FC236}">
              <a16:creationId xmlns:a16="http://schemas.microsoft.com/office/drawing/2014/main" id="{BC676C4B-9B30-4BE4-BD8B-B86F128B540A}"/>
            </a:ext>
          </a:extLst>
        </xdr:cNvPr>
        <xdr:cNvSpPr/>
      </xdr:nvSpPr>
      <xdr:spPr>
        <a:xfrm>
          <a:off x="8699500" y="98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159763</xdr:rowOff>
    </xdr:from>
    <xdr:ext cx="534377" cy="259045"/>
    <xdr:sp macro="" textlink="">
      <xdr:nvSpPr>
        <xdr:cNvPr id="376" name="テキスト ボックス 375">
          <a:extLst>
            <a:ext uri="{FF2B5EF4-FFF2-40B4-BE49-F238E27FC236}">
              <a16:creationId xmlns:a16="http://schemas.microsoft.com/office/drawing/2014/main" id="{B2DB7B54-AEE6-46AE-B1B8-6DA1262BD8ED}"/>
            </a:ext>
          </a:extLst>
        </xdr:cNvPr>
        <xdr:cNvSpPr txBox="1"/>
      </xdr:nvSpPr>
      <xdr:spPr>
        <a:xfrm>
          <a:off x="8483111" y="99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146670</xdr:rowOff>
    </xdr:from>
    <xdr:to>
      <xdr:col>41</xdr:col>
      <xdr:colOff>101600</xdr:colOff>
      <xdr:row>58</xdr:row>
      <xdr:rowOff>76820</xdr:rowOff>
    </xdr:to>
    <xdr:sp macro="" textlink="">
      <xdr:nvSpPr>
        <xdr:cNvPr id="377" name="楕円 376">
          <a:extLst>
            <a:ext uri="{FF2B5EF4-FFF2-40B4-BE49-F238E27FC236}">
              <a16:creationId xmlns:a16="http://schemas.microsoft.com/office/drawing/2014/main" id="{A3F6814F-3272-4A80-9966-7240E7A3713E}"/>
            </a:ext>
          </a:extLst>
        </xdr:cNvPr>
        <xdr:cNvSpPr/>
      </xdr:nvSpPr>
      <xdr:spPr>
        <a:xfrm>
          <a:off x="7810500" y="99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67947</xdr:rowOff>
    </xdr:from>
    <xdr:ext cx="534377" cy="259045"/>
    <xdr:sp macro="" textlink="">
      <xdr:nvSpPr>
        <xdr:cNvPr id="378" name="テキスト ボックス 377">
          <a:extLst>
            <a:ext uri="{FF2B5EF4-FFF2-40B4-BE49-F238E27FC236}">
              <a16:creationId xmlns:a16="http://schemas.microsoft.com/office/drawing/2014/main" id="{7AB9D337-362C-4729-B37C-9C9011CB6BEA}"/>
            </a:ext>
          </a:extLst>
        </xdr:cNvPr>
        <xdr:cNvSpPr txBox="1"/>
      </xdr:nvSpPr>
      <xdr:spPr>
        <a:xfrm>
          <a:off x="7594111" y="100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123190</xdr:rowOff>
    </xdr:from>
    <xdr:to>
      <xdr:col>36</xdr:col>
      <xdr:colOff>165100</xdr:colOff>
      <xdr:row>58</xdr:row>
      <xdr:rowOff>53340</xdr:rowOff>
    </xdr:to>
    <xdr:sp macro="" textlink="">
      <xdr:nvSpPr>
        <xdr:cNvPr id="379" name="楕円 378">
          <a:extLst>
            <a:ext uri="{FF2B5EF4-FFF2-40B4-BE49-F238E27FC236}">
              <a16:creationId xmlns:a16="http://schemas.microsoft.com/office/drawing/2014/main" id="{0292F93A-085F-43E1-B7BC-16EA8DDDA46C}"/>
            </a:ext>
          </a:extLst>
        </xdr:cNvPr>
        <xdr:cNvSpPr/>
      </xdr:nvSpPr>
      <xdr:spPr>
        <a:xfrm>
          <a:off x="6921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44467</xdr:rowOff>
    </xdr:from>
    <xdr:ext cx="534377" cy="259045"/>
    <xdr:sp macro="" textlink="">
      <xdr:nvSpPr>
        <xdr:cNvPr id="380" name="テキスト ボックス 379">
          <a:extLst>
            <a:ext uri="{FF2B5EF4-FFF2-40B4-BE49-F238E27FC236}">
              <a16:creationId xmlns:a16="http://schemas.microsoft.com/office/drawing/2014/main" id="{EB8D9E12-939E-49F5-B600-CB19AEE60B1E}"/>
            </a:ext>
          </a:extLst>
        </xdr:cNvPr>
        <xdr:cNvSpPr txBox="1"/>
      </xdr:nvSpPr>
      <xdr:spPr>
        <a:xfrm>
          <a:off x="6705111" y="998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2B23C38E-194A-4F56-A962-6317B0A804E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E580BCC2-E439-4252-8ACD-0EA8E73535F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D5DC95F9-412D-4ABF-ABDD-B2D5385E352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7FB20AE1-91B0-4DE1-9311-18DF3C688D6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69B95145-A929-4BBB-AE69-64140090866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1A227488-A093-4018-AC33-A30FAD9E46A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20AE4E22-E413-4025-83D8-6555118BCB0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F94D2FCB-3D19-44F9-A54F-36F1DF9D3EA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8F0A6FF7-6BD4-4FD6-A63C-FD5409F2861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51A6595F-C38D-457C-A1F1-0714C4B62C0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D8C177AC-EF94-4710-A4D3-1CB1C17F74BC}"/>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C18C3129-8650-45F2-81B5-2F3428DD46A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1B8CD4C2-4988-4245-B418-E3BF94ECEB3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F8079B67-9DF6-4811-84A4-95B5D4AFAE2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1F633753-975D-420F-B51F-98432D2B39F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75862E57-6169-4D41-BE7B-69A0E31F9F4D}"/>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936A2696-6AF1-454F-A4B9-9F63AE6D899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DA6D72DF-7DD9-4308-810A-FF7E9C98312D}"/>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BCA1A150-B0D1-46FA-8920-611729DE3DD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FD9923E7-902C-41CB-82FD-98AF5C1E6E91}"/>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BC3D2B9C-A3D4-49CF-816E-A4F99663132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4FE71ED5-E5EB-4889-B5B9-C811B7CE77AF}"/>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455B8737-5291-460A-B3E2-1D2C9D11655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515600AA-1E63-438F-819D-783677B10147}"/>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E471A0C2-6212-4DFA-94CE-44DAD1EA1E7A}"/>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968ABA6F-6CCD-400E-BC57-9DFB016080BE}"/>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C06C635F-4D8B-40F4-B842-F8344EEB2EEB}"/>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33DD85AC-BECE-4FBF-B012-7A660DF1B36D}"/>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131718</xdr:rowOff>
    </xdr:from>
    <xdr:to>
      <xdr:col>55</xdr:col>
      <xdr:colOff>0</xdr:colOff>
      <xdr:row>78</xdr:row>
      <xdr:rowOff>135910</xdr:rowOff>
    </xdr:to>
    <xdr:cxnSp macro="">
      <xdr:nvCxnSpPr>
        <xdr:cNvPr id="409" name="直線コネクタ 408">
          <a:extLst>
            <a:ext uri="{FF2B5EF4-FFF2-40B4-BE49-F238E27FC236}">
              <a16:creationId xmlns:a16="http://schemas.microsoft.com/office/drawing/2014/main" id="{9BCDC586-9FFA-44A8-8CDB-980009A5D0A0}"/>
            </a:ext>
          </a:extLst>
        </xdr:cNvPr>
        <xdr:cNvCxnSpPr/>
      </xdr:nvCxnSpPr>
      <xdr:spPr>
        <a:xfrm>
          <a:off x="9639300" y="13504818"/>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83399354-FCD9-4382-9097-9E2E1B58FAB5}"/>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2759F661-D9CD-43C9-AE7F-00D702DE0B08}"/>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131718</xdr:rowOff>
    </xdr:from>
    <xdr:to>
      <xdr:col>50</xdr:col>
      <xdr:colOff>114300</xdr:colOff>
      <xdr:row>78</xdr:row>
      <xdr:rowOff>137452</xdr:rowOff>
    </xdr:to>
    <xdr:cxnSp macro="">
      <xdr:nvCxnSpPr>
        <xdr:cNvPr id="412" name="直線コネクタ 411">
          <a:extLst>
            <a:ext uri="{FF2B5EF4-FFF2-40B4-BE49-F238E27FC236}">
              <a16:creationId xmlns:a16="http://schemas.microsoft.com/office/drawing/2014/main" id="{271348AB-F57F-4263-9E71-BC0AE7C08AAC}"/>
            </a:ext>
          </a:extLst>
        </xdr:cNvPr>
        <xdr:cNvCxnSpPr/>
      </xdr:nvCxnSpPr>
      <xdr:spPr>
        <a:xfrm flipV="1">
          <a:off x="8750300" y="13504818"/>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5E52C4E3-0C1B-44AA-9C6E-6664660E77EF}"/>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7D0F70CF-CB20-4688-A843-BBC4B0C3A526}"/>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137452</xdr:rowOff>
    </xdr:from>
    <xdr:to>
      <xdr:col>45</xdr:col>
      <xdr:colOff>177800</xdr:colOff>
      <xdr:row>78</xdr:row>
      <xdr:rowOff>153912</xdr:rowOff>
    </xdr:to>
    <xdr:cxnSp macro="">
      <xdr:nvCxnSpPr>
        <xdr:cNvPr id="415" name="直線コネクタ 414">
          <a:extLst>
            <a:ext uri="{FF2B5EF4-FFF2-40B4-BE49-F238E27FC236}">
              <a16:creationId xmlns:a16="http://schemas.microsoft.com/office/drawing/2014/main" id="{FA7F0C6E-01B9-4398-882C-52581945A8A0}"/>
            </a:ext>
          </a:extLst>
        </xdr:cNvPr>
        <xdr:cNvCxnSpPr/>
      </xdr:nvCxnSpPr>
      <xdr:spPr>
        <a:xfrm flipV="1">
          <a:off x="7861300" y="1351055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4A3BCFE1-09EA-4BF5-993D-D36ECEEA7B37}"/>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4041567B-2D46-48EE-8152-B2D8FDCDAA87}"/>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107068</xdr:rowOff>
    </xdr:from>
    <xdr:to>
      <xdr:col>41</xdr:col>
      <xdr:colOff>50800</xdr:colOff>
      <xdr:row>78</xdr:row>
      <xdr:rowOff>153912</xdr:rowOff>
    </xdr:to>
    <xdr:cxnSp macro="">
      <xdr:nvCxnSpPr>
        <xdr:cNvPr id="418" name="直線コネクタ 417">
          <a:extLst>
            <a:ext uri="{FF2B5EF4-FFF2-40B4-BE49-F238E27FC236}">
              <a16:creationId xmlns:a16="http://schemas.microsoft.com/office/drawing/2014/main" id="{BA074A3B-5C4E-40C4-A930-2716818C00CA}"/>
            </a:ext>
          </a:extLst>
        </xdr:cNvPr>
        <xdr:cNvCxnSpPr/>
      </xdr:nvCxnSpPr>
      <xdr:spPr>
        <a:xfrm>
          <a:off x="6972300" y="13480168"/>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C8495C1C-43C5-4FC2-BC78-5A0F37225FC6}"/>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4D87E4BF-46B8-484F-B2B8-5E5DC2024226}"/>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DE1D0A9A-DC36-4230-AC62-E71E6E5FA928}"/>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8640D702-4871-4B95-9B0C-64042B12E62E}"/>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5E73321-8F7D-41DF-AA6F-D569550D7D6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AF5CDC7-A4F2-4DE9-B70A-302D78EF927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FAED655-16B2-4757-9BC7-942D7BF3578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D51A8383-A0FC-43D1-A5B9-5FA089AF47F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3020064C-A526-4BAA-AD70-427665C310A1}"/>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85110</xdr:rowOff>
    </xdr:from>
    <xdr:to>
      <xdr:col>55</xdr:col>
      <xdr:colOff>50800</xdr:colOff>
      <xdr:row>79</xdr:row>
      <xdr:rowOff>15260</xdr:rowOff>
    </xdr:to>
    <xdr:sp macro="" textlink="">
      <xdr:nvSpPr>
        <xdr:cNvPr id="428" name="楕円 427">
          <a:extLst>
            <a:ext uri="{FF2B5EF4-FFF2-40B4-BE49-F238E27FC236}">
              <a16:creationId xmlns:a16="http://schemas.microsoft.com/office/drawing/2014/main" id="{D1C4A54D-268C-405F-B565-D77D4286418F}"/>
            </a:ext>
          </a:extLst>
        </xdr:cNvPr>
        <xdr:cNvSpPr/>
      </xdr:nvSpPr>
      <xdr:spPr>
        <a:xfrm>
          <a:off x="10426700" y="13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xdr:rowOff>
    </xdr:from>
    <xdr:ext cx="469744" cy="259045"/>
    <xdr:sp macro="" textlink="">
      <xdr:nvSpPr>
        <xdr:cNvPr id="429" name="商工費該当値テキスト">
          <a:extLst>
            <a:ext uri="{FF2B5EF4-FFF2-40B4-BE49-F238E27FC236}">
              <a16:creationId xmlns:a16="http://schemas.microsoft.com/office/drawing/2014/main" id="{F60556B1-364D-4E6F-B673-3D7C961DEDB7}"/>
            </a:ext>
          </a:extLst>
        </xdr:cNvPr>
        <xdr:cNvSpPr txBox="1"/>
      </xdr:nvSpPr>
      <xdr:spPr>
        <a:xfrm>
          <a:off x="10528300" y="1337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80918</xdr:rowOff>
    </xdr:from>
    <xdr:to>
      <xdr:col>50</xdr:col>
      <xdr:colOff>165100</xdr:colOff>
      <xdr:row>79</xdr:row>
      <xdr:rowOff>11068</xdr:rowOff>
    </xdr:to>
    <xdr:sp macro="" textlink="">
      <xdr:nvSpPr>
        <xdr:cNvPr id="430" name="楕円 429">
          <a:extLst>
            <a:ext uri="{FF2B5EF4-FFF2-40B4-BE49-F238E27FC236}">
              <a16:creationId xmlns:a16="http://schemas.microsoft.com/office/drawing/2014/main" id="{9C6A73C5-AB83-492A-B1FD-438E47741F95}"/>
            </a:ext>
          </a:extLst>
        </xdr:cNvPr>
        <xdr:cNvSpPr/>
      </xdr:nvSpPr>
      <xdr:spPr>
        <a:xfrm>
          <a:off x="9588500" y="134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2195</xdr:rowOff>
    </xdr:from>
    <xdr:ext cx="469744" cy="259045"/>
    <xdr:sp macro="" textlink="">
      <xdr:nvSpPr>
        <xdr:cNvPr id="431" name="テキスト ボックス 430">
          <a:extLst>
            <a:ext uri="{FF2B5EF4-FFF2-40B4-BE49-F238E27FC236}">
              <a16:creationId xmlns:a16="http://schemas.microsoft.com/office/drawing/2014/main" id="{F4A344E7-2396-4BB8-BC8C-8C9EAB0D70A4}"/>
            </a:ext>
          </a:extLst>
        </xdr:cNvPr>
        <xdr:cNvSpPr txBox="1"/>
      </xdr:nvSpPr>
      <xdr:spPr>
        <a:xfrm>
          <a:off x="9404428" y="1354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86652</xdr:rowOff>
    </xdr:from>
    <xdr:to>
      <xdr:col>46</xdr:col>
      <xdr:colOff>38100</xdr:colOff>
      <xdr:row>79</xdr:row>
      <xdr:rowOff>16802</xdr:rowOff>
    </xdr:to>
    <xdr:sp macro="" textlink="">
      <xdr:nvSpPr>
        <xdr:cNvPr id="432" name="楕円 431">
          <a:extLst>
            <a:ext uri="{FF2B5EF4-FFF2-40B4-BE49-F238E27FC236}">
              <a16:creationId xmlns:a16="http://schemas.microsoft.com/office/drawing/2014/main" id="{5A26AB98-F9C1-4D6E-BEB7-5275E62DD82B}"/>
            </a:ext>
          </a:extLst>
        </xdr:cNvPr>
        <xdr:cNvSpPr/>
      </xdr:nvSpPr>
      <xdr:spPr>
        <a:xfrm>
          <a:off x="8699500" y="134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7929</xdr:rowOff>
    </xdr:from>
    <xdr:ext cx="469744" cy="259045"/>
    <xdr:sp macro="" textlink="">
      <xdr:nvSpPr>
        <xdr:cNvPr id="433" name="テキスト ボックス 432">
          <a:extLst>
            <a:ext uri="{FF2B5EF4-FFF2-40B4-BE49-F238E27FC236}">
              <a16:creationId xmlns:a16="http://schemas.microsoft.com/office/drawing/2014/main" id="{27E736B7-79D3-41D0-9456-AAFDA19F21B8}"/>
            </a:ext>
          </a:extLst>
        </xdr:cNvPr>
        <xdr:cNvSpPr txBox="1"/>
      </xdr:nvSpPr>
      <xdr:spPr>
        <a:xfrm>
          <a:off x="8515428" y="135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103112</xdr:rowOff>
    </xdr:from>
    <xdr:to>
      <xdr:col>41</xdr:col>
      <xdr:colOff>101600</xdr:colOff>
      <xdr:row>79</xdr:row>
      <xdr:rowOff>33262</xdr:rowOff>
    </xdr:to>
    <xdr:sp macro="" textlink="">
      <xdr:nvSpPr>
        <xdr:cNvPr id="434" name="楕円 433">
          <a:extLst>
            <a:ext uri="{FF2B5EF4-FFF2-40B4-BE49-F238E27FC236}">
              <a16:creationId xmlns:a16="http://schemas.microsoft.com/office/drawing/2014/main" id="{28ACB61F-BD9D-4132-9589-BC759A420F1D}"/>
            </a:ext>
          </a:extLst>
        </xdr:cNvPr>
        <xdr:cNvSpPr/>
      </xdr:nvSpPr>
      <xdr:spPr>
        <a:xfrm>
          <a:off x="7810500" y="13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24389</xdr:rowOff>
    </xdr:from>
    <xdr:ext cx="469744" cy="259045"/>
    <xdr:sp macro="" textlink="">
      <xdr:nvSpPr>
        <xdr:cNvPr id="435" name="テキスト ボックス 434">
          <a:extLst>
            <a:ext uri="{FF2B5EF4-FFF2-40B4-BE49-F238E27FC236}">
              <a16:creationId xmlns:a16="http://schemas.microsoft.com/office/drawing/2014/main" id="{F8230B58-F72A-42F5-A001-AA35251346F8}"/>
            </a:ext>
          </a:extLst>
        </xdr:cNvPr>
        <xdr:cNvSpPr txBox="1"/>
      </xdr:nvSpPr>
      <xdr:spPr>
        <a:xfrm>
          <a:off x="7626428" y="13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56268</xdr:rowOff>
    </xdr:from>
    <xdr:to>
      <xdr:col>36</xdr:col>
      <xdr:colOff>165100</xdr:colOff>
      <xdr:row>78</xdr:row>
      <xdr:rowOff>157868</xdr:rowOff>
    </xdr:to>
    <xdr:sp macro="" textlink="">
      <xdr:nvSpPr>
        <xdr:cNvPr id="436" name="楕円 435">
          <a:extLst>
            <a:ext uri="{FF2B5EF4-FFF2-40B4-BE49-F238E27FC236}">
              <a16:creationId xmlns:a16="http://schemas.microsoft.com/office/drawing/2014/main" id="{0CAA7B89-19A3-45D1-9C41-2DB328B9E0DB}"/>
            </a:ext>
          </a:extLst>
        </xdr:cNvPr>
        <xdr:cNvSpPr/>
      </xdr:nvSpPr>
      <xdr:spPr>
        <a:xfrm>
          <a:off x="6921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148995</xdr:rowOff>
    </xdr:from>
    <xdr:ext cx="469744" cy="259045"/>
    <xdr:sp macro="" textlink="">
      <xdr:nvSpPr>
        <xdr:cNvPr id="437" name="テキスト ボックス 436">
          <a:extLst>
            <a:ext uri="{FF2B5EF4-FFF2-40B4-BE49-F238E27FC236}">
              <a16:creationId xmlns:a16="http://schemas.microsoft.com/office/drawing/2014/main" id="{484F5558-D9A0-48A0-B13C-DF7ACC24F94A}"/>
            </a:ext>
          </a:extLst>
        </xdr:cNvPr>
        <xdr:cNvSpPr txBox="1"/>
      </xdr:nvSpPr>
      <xdr:spPr>
        <a:xfrm>
          <a:off x="6737428" y="135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26CE88FB-D42C-4C4C-BEBC-B59BF13B4E4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55DA199F-1341-4D3C-88A9-31C974285C3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879E2979-8B1F-4D30-B2CE-E5D787D0E59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38E222EA-B16D-41C2-9328-9DCAD255843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B475EB3B-212D-4A79-AADB-F309CFB9387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65BBD1D-A47C-4495-A291-5834BE7C483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3B6687A1-0503-48AA-8CED-FB71E0EB4E4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7D7790A8-135A-471B-836A-0B5C0B9BE9E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AD364AA6-F25D-43AD-A4CE-2F54DA1A2AC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BC059B37-AA65-40DC-B91A-D90ECB08893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682C22D6-707A-46E1-ACA5-51CF419D038B}"/>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2C4310B3-271E-4B02-A33D-966A86D73F85}"/>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C9D6D385-BF0B-4D8E-87A4-8D72B0501D7D}"/>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42986C57-2202-4B41-93FA-D5B6FB08548B}"/>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3CFEB040-7499-48BA-91C7-C8997DF82988}"/>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7392A983-9F7B-4310-8461-298DAB0CB5F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9D45BC28-EF0F-49D2-A5D0-F2C1BF34601A}"/>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42F5784D-A929-4B0C-8082-4EA0F12C190E}"/>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E78D3B06-5677-478C-8DE3-5132229932A2}"/>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558C7824-981C-4FF3-9BC9-BD0C70FE2914}"/>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F806A53A-CD50-4535-878B-C7310EB9D699}"/>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C65D100E-1491-4B7D-8C08-44CD24F49D59}"/>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9EDBCF0F-7232-45DB-BCD6-D4A274759ACD}"/>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E27258EE-AB15-4AAC-9600-0A8F64178C8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7393AA0A-696A-4FDE-A0D7-0E084F5F94A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6324AD7-59E3-4AE2-A4F9-D74AD5DFC8A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E2774465-1EB5-4733-B7B3-1075159A5749}"/>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D3F6A4E9-7784-4640-999D-2F7B70FBE5DB}"/>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9DC39576-75F7-49BC-8F5A-587B393B3B98}"/>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1411F611-39B5-46A7-B605-E6D04DDD119C}"/>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B21C2275-608E-4AB4-A61F-C8422F4A8A3A}"/>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68638</xdr:rowOff>
    </xdr:from>
    <xdr:to>
      <xdr:col>55</xdr:col>
      <xdr:colOff>0</xdr:colOff>
      <xdr:row>99</xdr:row>
      <xdr:rowOff>68850</xdr:rowOff>
    </xdr:to>
    <xdr:cxnSp macro="">
      <xdr:nvCxnSpPr>
        <xdr:cNvPr id="469" name="直線コネクタ 468">
          <a:extLst>
            <a:ext uri="{FF2B5EF4-FFF2-40B4-BE49-F238E27FC236}">
              <a16:creationId xmlns:a16="http://schemas.microsoft.com/office/drawing/2014/main" id="{D78ED72F-DFFA-444E-9801-C29A0B2EDB94}"/>
            </a:ext>
          </a:extLst>
        </xdr:cNvPr>
        <xdr:cNvCxnSpPr/>
      </xdr:nvCxnSpPr>
      <xdr:spPr>
        <a:xfrm>
          <a:off x="9639300" y="17042188"/>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2364D0D1-4AC6-4536-B830-9DB183D02FF6}"/>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93C5D335-2B86-479F-9FD5-6F8ED128A752}"/>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62303</xdr:rowOff>
    </xdr:from>
    <xdr:to>
      <xdr:col>50</xdr:col>
      <xdr:colOff>114300</xdr:colOff>
      <xdr:row>99</xdr:row>
      <xdr:rowOff>68638</xdr:rowOff>
    </xdr:to>
    <xdr:cxnSp macro="">
      <xdr:nvCxnSpPr>
        <xdr:cNvPr id="472" name="直線コネクタ 471">
          <a:extLst>
            <a:ext uri="{FF2B5EF4-FFF2-40B4-BE49-F238E27FC236}">
              <a16:creationId xmlns:a16="http://schemas.microsoft.com/office/drawing/2014/main" id="{9EA5C615-C02B-4160-94C6-697D752E3A18}"/>
            </a:ext>
          </a:extLst>
        </xdr:cNvPr>
        <xdr:cNvCxnSpPr/>
      </xdr:nvCxnSpPr>
      <xdr:spPr>
        <a:xfrm>
          <a:off x="8750300" y="17035853"/>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12D80E39-7BC0-4F2A-B809-2AB40FBC5D35}"/>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F8E73018-30D2-45F5-B9FB-79BEF0858123}"/>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62303</xdr:rowOff>
    </xdr:from>
    <xdr:to>
      <xdr:col>45</xdr:col>
      <xdr:colOff>177800</xdr:colOff>
      <xdr:row>99</xdr:row>
      <xdr:rowOff>87742</xdr:rowOff>
    </xdr:to>
    <xdr:cxnSp macro="">
      <xdr:nvCxnSpPr>
        <xdr:cNvPr id="475" name="直線コネクタ 474">
          <a:extLst>
            <a:ext uri="{FF2B5EF4-FFF2-40B4-BE49-F238E27FC236}">
              <a16:creationId xmlns:a16="http://schemas.microsoft.com/office/drawing/2014/main" id="{438E4CD6-D691-4C1C-AE18-BA04165B5587}"/>
            </a:ext>
          </a:extLst>
        </xdr:cNvPr>
        <xdr:cNvCxnSpPr/>
      </xdr:nvCxnSpPr>
      <xdr:spPr>
        <a:xfrm flipV="1">
          <a:off x="7861300" y="17035853"/>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E5FC3F51-360F-4FF5-825D-A2CA0A214EDC}"/>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3E83DDDF-6BD7-4E93-A445-A37033324DEF}"/>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60801</xdr:rowOff>
    </xdr:from>
    <xdr:to>
      <xdr:col>41</xdr:col>
      <xdr:colOff>50800</xdr:colOff>
      <xdr:row>99</xdr:row>
      <xdr:rowOff>87742</xdr:rowOff>
    </xdr:to>
    <xdr:cxnSp macro="">
      <xdr:nvCxnSpPr>
        <xdr:cNvPr id="478" name="直線コネクタ 477">
          <a:extLst>
            <a:ext uri="{FF2B5EF4-FFF2-40B4-BE49-F238E27FC236}">
              <a16:creationId xmlns:a16="http://schemas.microsoft.com/office/drawing/2014/main" id="{35B22F67-DC9D-4AD3-9EBA-12F8D7A920A9}"/>
            </a:ext>
          </a:extLst>
        </xdr:cNvPr>
        <xdr:cNvCxnSpPr/>
      </xdr:nvCxnSpPr>
      <xdr:spPr>
        <a:xfrm>
          <a:off x="6972300" y="17034351"/>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15C739A1-BF3A-4553-9B60-8E64A9B26C4D}"/>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99E333F5-FDD1-4443-96A6-98E7368C5C06}"/>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8075D612-2DCC-4E70-9A9E-3E5385E11EFB}"/>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2BEB6743-A59E-40A3-BE23-E271B1593217}"/>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9DA4AD78-23AE-43EA-A9EE-6BE09F3E940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32BC5FD0-1CCC-4C84-8CD6-90CB918AF82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623225E2-8401-479D-AD04-908A6989AEB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407A4F9F-2746-4C4C-B711-D39D4AF01FE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A43A7CAD-60B9-4469-9F58-0E4961070D6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18050</xdr:rowOff>
    </xdr:from>
    <xdr:to>
      <xdr:col>55</xdr:col>
      <xdr:colOff>50800</xdr:colOff>
      <xdr:row>99</xdr:row>
      <xdr:rowOff>119650</xdr:rowOff>
    </xdr:to>
    <xdr:sp macro="" textlink="">
      <xdr:nvSpPr>
        <xdr:cNvPr id="488" name="楕円 487">
          <a:extLst>
            <a:ext uri="{FF2B5EF4-FFF2-40B4-BE49-F238E27FC236}">
              <a16:creationId xmlns:a16="http://schemas.microsoft.com/office/drawing/2014/main" id="{6B287400-D2CA-4759-9F8B-9EF3E5D01C2C}"/>
            </a:ext>
          </a:extLst>
        </xdr:cNvPr>
        <xdr:cNvSpPr/>
      </xdr:nvSpPr>
      <xdr:spPr>
        <a:xfrm>
          <a:off x="10426700" y="16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104427</xdr:rowOff>
    </xdr:from>
    <xdr:ext cx="534377" cy="259045"/>
    <xdr:sp macro="" textlink="">
      <xdr:nvSpPr>
        <xdr:cNvPr id="489" name="土木費該当値テキスト">
          <a:extLst>
            <a:ext uri="{FF2B5EF4-FFF2-40B4-BE49-F238E27FC236}">
              <a16:creationId xmlns:a16="http://schemas.microsoft.com/office/drawing/2014/main" id="{2FC8C6B6-2020-4DAA-940C-9E6E871C681A}"/>
            </a:ext>
          </a:extLst>
        </xdr:cNvPr>
        <xdr:cNvSpPr txBox="1"/>
      </xdr:nvSpPr>
      <xdr:spPr>
        <a:xfrm>
          <a:off x="10528300" y="169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17838</xdr:rowOff>
    </xdr:from>
    <xdr:to>
      <xdr:col>50</xdr:col>
      <xdr:colOff>165100</xdr:colOff>
      <xdr:row>99</xdr:row>
      <xdr:rowOff>119438</xdr:rowOff>
    </xdr:to>
    <xdr:sp macro="" textlink="">
      <xdr:nvSpPr>
        <xdr:cNvPr id="490" name="楕円 489">
          <a:extLst>
            <a:ext uri="{FF2B5EF4-FFF2-40B4-BE49-F238E27FC236}">
              <a16:creationId xmlns:a16="http://schemas.microsoft.com/office/drawing/2014/main" id="{F859EB46-3D12-4439-AC08-795AD6202C18}"/>
            </a:ext>
          </a:extLst>
        </xdr:cNvPr>
        <xdr:cNvSpPr/>
      </xdr:nvSpPr>
      <xdr:spPr>
        <a:xfrm>
          <a:off x="9588500" y="169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110565</xdr:rowOff>
    </xdr:from>
    <xdr:ext cx="534377" cy="259045"/>
    <xdr:sp macro="" textlink="">
      <xdr:nvSpPr>
        <xdr:cNvPr id="491" name="テキスト ボックス 490">
          <a:extLst>
            <a:ext uri="{FF2B5EF4-FFF2-40B4-BE49-F238E27FC236}">
              <a16:creationId xmlns:a16="http://schemas.microsoft.com/office/drawing/2014/main" id="{541FD314-A2EF-44E6-B5DF-AF96FE2A76E8}"/>
            </a:ext>
          </a:extLst>
        </xdr:cNvPr>
        <xdr:cNvSpPr txBox="1"/>
      </xdr:nvSpPr>
      <xdr:spPr>
        <a:xfrm>
          <a:off x="9372111" y="170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11503</xdr:rowOff>
    </xdr:from>
    <xdr:to>
      <xdr:col>46</xdr:col>
      <xdr:colOff>38100</xdr:colOff>
      <xdr:row>99</xdr:row>
      <xdr:rowOff>113103</xdr:rowOff>
    </xdr:to>
    <xdr:sp macro="" textlink="">
      <xdr:nvSpPr>
        <xdr:cNvPr id="492" name="楕円 491">
          <a:extLst>
            <a:ext uri="{FF2B5EF4-FFF2-40B4-BE49-F238E27FC236}">
              <a16:creationId xmlns:a16="http://schemas.microsoft.com/office/drawing/2014/main" id="{6EC23716-821F-46A5-8556-B71199F4D06D}"/>
            </a:ext>
          </a:extLst>
        </xdr:cNvPr>
        <xdr:cNvSpPr/>
      </xdr:nvSpPr>
      <xdr:spPr>
        <a:xfrm>
          <a:off x="8699500" y="169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104230</xdr:rowOff>
    </xdr:from>
    <xdr:ext cx="534377" cy="259045"/>
    <xdr:sp macro="" textlink="">
      <xdr:nvSpPr>
        <xdr:cNvPr id="493" name="テキスト ボックス 492">
          <a:extLst>
            <a:ext uri="{FF2B5EF4-FFF2-40B4-BE49-F238E27FC236}">
              <a16:creationId xmlns:a16="http://schemas.microsoft.com/office/drawing/2014/main" id="{8D38E45F-53CB-4CE3-98AC-6EF3EE58D211}"/>
            </a:ext>
          </a:extLst>
        </xdr:cNvPr>
        <xdr:cNvSpPr txBox="1"/>
      </xdr:nvSpPr>
      <xdr:spPr>
        <a:xfrm>
          <a:off x="8483111" y="170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36942</xdr:rowOff>
    </xdr:from>
    <xdr:to>
      <xdr:col>41</xdr:col>
      <xdr:colOff>101600</xdr:colOff>
      <xdr:row>99</xdr:row>
      <xdr:rowOff>138542</xdr:rowOff>
    </xdr:to>
    <xdr:sp macro="" textlink="">
      <xdr:nvSpPr>
        <xdr:cNvPr id="494" name="楕円 493">
          <a:extLst>
            <a:ext uri="{FF2B5EF4-FFF2-40B4-BE49-F238E27FC236}">
              <a16:creationId xmlns:a16="http://schemas.microsoft.com/office/drawing/2014/main" id="{0299246E-5639-4D38-A989-3F0D5256068C}"/>
            </a:ext>
          </a:extLst>
        </xdr:cNvPr>
        <xdr:cNvSpPr/>
      </xdr:nvSpPr>
      <xdr:spPr>
        <a:xfrm>
          <a:off x="7810500" y="1701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129669</xdr:rowOff>
    </xdr:from>
    <xdr:ext cx="534377" cy="259045"/>
    <xdr:sp macro="" textlink="">
      <xdr:nvSpPr>
        <xdr:cNvPr id="495" name="テキスト ボックス 494">
          <a:extLst>
            <a:ext uri="{FF2B5EF4-FFF2-40B4-BE49-F238E27FC236}">
              <a16:creationId xmlns:a16="http://schemas.microsoft.com/office/drawing/2014/main" id="{0FDEB44A-91A2-4B5C-9273-E322322C4B24}"/>
            </a:ext>
          </a:extLst>
        </xdr:cNvPr>
        <xdr:cNvSpPr txBox="1"/>
      </xdr:nvSpPr>
      <xdr:spPr>
        <a:xfrm>
          <a:off x="7594111" y="1710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10001</xdr:rowOff>
    </xdr:from>
    <xdr:to>
      <xdr:col>36</xdr:col>
      <xdr:colOff>165100</xdr:colOff>
      <xdr:row>99</xdr:row>
      <xdr:rowOff>111601</xdr:rowOff>
    </xdr:to>
    <xdr:sp macro="" textlink="">
      <xdr:nvSpPr>
        <xdr:cNvPr id="496" name="楕円 495">
          <a:extLst>
            <a:ext uri="{FF2B5EF4-FFF2-40B4-BE49-F238E27FC236}">
              <a16:creationId xmlns:a16="http://schemas.microsoft.com/office/drawing/2014/main" id="{DF60BF9C-31A5-4238-9A0E-59475F9A9258}"/>
            </a:ext>
          </a:extLst>
        </xdr:cNvPr>
        <xdr:cNvSpPr/>
      </xdr:nvSpPr>
      <xdr:spPr>
        <a:xfrm>
          <a:off x="6921500" y="1698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102728</xdr:rowOff>
    </xdr:from>
    <xdr:ext cx="534377" cy="259045"/>
    <xdr:sp macro="" textlink="">
      <xdr:nvSpPr>
        <xdr:cNvPr id="497" name="テキスト ボックス 496">
          <a:extLst>
            <a:ext uri="{FF2B5EF4-FFF2-40B4-BE49-F238E27FC236}">
              <a16:creationId xmlns:a16="http://schemas.microsoft.com/office/drawing/2014/main" id="{15B9EE7A-A23B-4F21-B06E-D7D48AFF1713}"/>
            </a:ext>
          </a:extLst>
        </xdr:cNvPr>
        <xdr:cNvSpPr txBox="1"/>
      </xdr:nvSpPr>
      <xdr:spPr>
        <a:xfrm>
          <a:off x="6705111" y="170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5477FA9A-6780-4DF4-A15E-585D38BE23A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CBAF95-7239-4195-8C16-18B644663A5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66BC034-D0EF-419E-8B2C-7003300C6B0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A9392F17-EFE8-442F-84B8-8B16003F730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3DEC3EA2-C793-4E3B-ADAA-0E403FD7B81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512A9ED-2591-4AE1-B3A4-71B351B78D6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594534EB-A6D3-492E-A67A-BD8408C3684A}"/>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CFEBC3FA-6E35-45CF-A1FE-E46B06D9623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C4D50C38-F13C-4596-A948-10E3837673A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5691E6AD-EDE8-4066-88DA-C2566EE858F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DA1C61FD-DF5C-4459-8B19-C43EFE273DA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A139AB43-80B1-414B-843C-95391FF72F9E}"/>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B6491486-A48A-4B26-B48F-1EB29806AA93}"/>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E41D1C38-CFE3-4739-9EF0-4C2BF5D84935}"/>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BF4A4D63-31D2-485C-A2A8-FAFABAC526F6}"/>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2F6A276D-1C4A-4474-BA6A-F7641F660D9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FFADE5C2-EAB4-4C54-B959-ACE555C1671C}"/>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2716CDE3-4D1C-4314-8B8B-AF83E8626231}"/>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8FF3FA8C-5C76-435F-9EAA-499989D27EC3}"/>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F9A316C7-59DF-44D2-9EB1-15EA3AE482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A152588F-1DF0-4590-BD04-360327168A7F}"/>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DF11229-111D-456E-A60B-3672028D211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B843B504-417A-4B47-BF19-F169838A390B}"/>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4CCFA887-1F2F-42F7-8426-835DF5FB931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71455E9-B4B0-4003-A1A7-00F94E8F194D}"/>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5B17BBC5-9758-41B2-AF9B-2250676E5E05}"/>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605C5D70-725A-417B-87A6-0BC640251B76}"/>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4BA43F9B-106C-4418-93D5-BBC8C10BE777}"/>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59E1CA5B-8890-459B-BE9D-88602298FDCC}"/>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53594</xdr:rowOff>
    </xdr:from>
    <xdr:to>
      <xdr:col>85</xdr:col>
      <xdr:colOff>127000</xdr:colOff>
      <xdr:row>38</xdr:row>
      <xdr:rowOff>95238</xdr:rowOff>
    </xdr:to>
    <xdr:cxnSp macro="">
      <xdr:nvCxnSpPr>
        <xdr:cNvPr id="527" name="直線コネクタ 526">
          <a:extLst>
            <a:ext uri="{FF2B5EF4-FFF2-40B4-BE49-F238E27FC236}">
              <a16:creationId xmlns:a16="http://schemas.microsoft.com/office/drawing/2014/main" id="{70CA993C-2C17-4110-A4A2-8F82546B7A0B}"/>
            </a:ext>
          </a:extLst>
        </xdr:cNvPr>
        <xdr:cNvCxnSpPr/>
      </xdr:nvCxnSpPr>
      <xdr:spPr>
        <a:xfrm>
          <a:off x="15481300" y="6568694"/>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D879F9A1-8755-4C7F-B353-EBC1215577B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5A7B462D-D1B1-47D8-A4FD-BF819BD2668B}"/>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53594</xdr:rowOff>
    </xdr:from>
    <xdr:to>
      <xdr:col>81</xdr:col>
      <xdr:colOff>50800</xdr:colOff>
      <xdr:row>38</xdr:row>
      <xdr:rowOff>151626</xdr:rowOff>
    </xdr:to>
    <xdr:cxnSp macro="">
      <xdr:nvCxnSpPr>
        <xdr:cNvPr id="530" name="直線コネクタ 529">
          <a:extLst>
            <a:ext uri="{FF2B5EF4-FFF2-40B4-BE49-F238E27FC236}">
              <a16:creationId xmlns:a16="http://schemas.microsoft.com/office/drawing/2014/main" id="{30282C9D-C919-4628-B4A5-5A26EC39A1BF}"/>
            </a:ext>
          </a:extLst>
        </xdr:cNvPr>
        <xdr:cNvCxnSpPr/>
      </xdr:nvCxnSpPr>
      <xdr:spPr>
        <a:xfrm flipV="1">
          <a:off x="14592300" y="6568694"/>
          <a:ext cx="889000" cy="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1F94DBB0-E200-476D-966B-F081D0547D8C}"/>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B89E66F8-693B-4150-9050-AB3E6102C9C6}"/>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115278</xdr:rowOff>
    </xdr:from>
    <xdr:to>
      <xdr:col>76</xdr:col>
      <xdr:colOff>114300</xdr:colOff>
      <xdr:row>38</xdr:row>
      <xdr:rowOff>151626</xdr:rowOff>
    </xdr:to>
    <xdr:cxnSp macro="">
      <xdr:nvCxnSpPr>
        <xdr:cNvPr id="533" name="直線コネクタ 532">
          <a:extLst>
            <a:ext uri="{FF2B5EF4-FFF2-40B4-BE49-F238E27FC236}">
              <a16:creationId xmlns:a16="http://schemas.microsoft.com/office/drawing/2014/main" id="{CA3E4F54-59F9-4868-84A3-9033B506D7FB}"/>
            </a:ext>
          </a:extLst>
        </xdr:cNvPr>
        <xdr:cNvCxnSpPr/>
      </xdr:nvCxnSpPr>
      <xdr:spPr>
        <a:xfrm>
          <a:off x="13703300" y="6630378"/>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AB6DDAA1-FF98-4739-A348-5923DDE4864B}"/>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185EE805-B04E-49A0-9D80-665033AC61EC}"/>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59690</xdr:rowOff>
    </xdr:from>
    <xdr:to>
      <xdr:col>71</xdr:col>
      <xdr:colOff>177800</xdr:colOff>
      <xdr:row>38</xdr:row>
      <xdr:rowOff>115278</xdr:rowOff>
    </xdr:to>
    <xdr:cxnSp macro="">
      <xdr:nvCxnSpPr>
        <xdr:cNvPr id="536" name="直線コネクタ 535">
          <a:extLst>
            <a:ext uri="{FF2B5EF4-FFF2-40B4-BE49-F238E27FC236}">
              <a16:creationId xmlns:a16="http://schemas.microsoft.com/office/drawing/2014/main" id="{618E1A38-FFC3-4A54-831A-328B2F298C22}"/>
            </a:ext>
          </a:extLst>
        </xdr:cNvPr>
        <xdr:cNvCxnSpPr/>
      </xdr:nvCxnSpPr>
      <xdr:spPr>
        <a:xfrm>
          <a:off x="12814300" y="6574790"/>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636F8061-CEE4-48EE-8141-270A78C3BE95}"/>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8E90A392-8A46-4654-81B1-DACE7EC8B9B2}"/>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F128D31B-0713-48C7-AE31-DF4BF0864C9E}"/>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C659E32D-3CAE-4C13-A7BF-84BBBD7C42CA}"/>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591740A-1B52-4D79-9624-65785585D90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987DF66-B757-4D7F-AD72-0D66D44AB17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CA06E0B-87D2-4A63-8CFB-5656D0DC6D8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DC0BA5AD-35F5-48D0-9060-3B050CC7E58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CEA79AE1-8B29-4687-ADEE-D484598D41C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44438</xdr:rowOff>
    </xdr:from>
    <xdr:to>
      <xdr:col>85</xdr:col>
      <xdr:colOff>177800</xdr:colOff>
      <xdr:row>38</xdr:row>
      <xdr:rowOff>146038</xdr:rowOff>
    </xdr:to>
    <xdr:sp macro="" textlink="">
      <xdr:nvSpPr>
        <xdr:cNvPr id="546" name="楕円 545">
          <a:extLst>
            <a:ext uri="{FF2B5EF4-FFF2-40B4-BE49-F238E27FC236}">
              <a16:creationId xmlns:a16="http://schemas.microsoft.com/office/drawing/2014/main" id="{37EAB1CE-74B4-44C5-BA07-F7999410E8DD}"/>
            </a:ext>
          </a:extLst>
        </xdr:cNvPr>
        <xdr:cNvSpPr/>
      </xdr:nvSpPr>
      <xdr:spPr>
        <a:xfrm>
          <a:off x="16268700" y="65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130815</xdr:rowOff>
    </xdr:from>
    <xdr:ext cx="534377" cy="259045"/>
    <xdr:sp macro="" textlink="">
      <xdr:nvSpPr>
        <xdr:cNvPr id="547" name="消防費該当値テキスト">
          <a:extLst>
            <a:ext uri="{FF2B5EF4-FFF2-40B4-BE49-F238E27FC236}">
              <a16:creationId xmlns:a16="http://schemas.microsoft.com/office/drawing/2014/main" id="{7C88915B-75A7-42CE-8F1C-D2C60D8C3638}"/>
            </a:ext>
          </a:extLst>
        </xdr:cNvPr>
        <xdr:cNvSpPr txBox="1"/>
      </xdr:nvSpPr>
      <xdr:spPr>
        <a:xfrm>
          <a:off x="16370300" y="6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2794</xdr:rowOff>
    </xdr:from>
    <xdr:to>
      <xdr:col>81</xdr:col>
      <xdr:colOff>101600</xdr:colOff>
      <xdr:row>38</xdr:row>
      <xdr:rowOff>104394</xdr:rowOff>
    </xdr:to>
    <xdr:sp macro="" textlink="">
      <xdr:nvSpPr>
        <xdr:cNvPr id="548" name="楕円 547">
          <a:extLst>
            <a:ext uri="{FF2B5EF4-FFF2-40B4-BE49-F238E27FC236}">
              <a16:creationId xmlns:a16="http://schemas.microsoft.com/office/drawing/2014/main" id="{99546A6C-7045-497D-AB1D-7D045856F965}"/>
            </a:ext>
          </a:extLst>
        </xdr:cNvPr>
        <xdr:cNvSpPr/>
      </xdr:nvSpPr>
      <xdr:spPr>
        <a:xfrm>
          <a:off x="15430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95521</xdr:rowOff>
    </xdr:from>
    <xdr:ext cx="534377" cy="259045"/>
    <xdr:sp macro="" textlink="">
      <xdr:nvSpPr>
        <xdr:cNvPr id="549" name="テキスト ボックス 548">
          <a:extLst>
            <a:ext uri="{FF2B5EF4-FFF2-40B4-BE49-F238E27FC236}">
              <a16:creationId xmlns:a16="http://schemas.microsoft.com/office/drawing/2014/main" id="{E4DAB213-04CF-44DC-A40E-8CD2FB9C8DDC}"/>
            </a:ext>
          </a:extLst>
        </xdr:cNvPr>
        <xdr:cNvSpPr txBox="1"/>
      </xdr:nvSpPr>
      <xdr:spPr>
        <a:xfrm>
          <a:off x="15214111" y="66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100826</xdr:rowOff>
    </xdr:from>
    <xdr:to>
      <xdr:col>76</xdr:col>
      <xdr:colOff>165100</xdr:colOff>
      <xdr:row>39</xdr:row>
      <xdr:rowOff>30976</xdr:rowOff>
    </xdr:to>
    <xdr:sp macro="" textlink="">
      <xdr:nvSpPr>
        <xdr:cNvPr id="550" name="楕円 549">
          <a:extLst>
            <a:ext uri="{FF2B5EF4-FFF2-40B4-BE49-F238E27FC236}">
              <a16:creationId xmlns:a16="http://schemas.microsoft.com/office/drawing/2014/main" id="{8E4031D4-E037-4DB2-B498-9FE317DFAC7F}"/>
            </a:ext>
          </a:extLst>
        </xdr:cNvPr>
        <xdr:cNvSpPr/>
      </xdr:nvSpPr>
      <xdr:spPr>
        <a:xfrm>
          <a:off x="14541500" y="66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22103</xdr:rowOff>
    </xdr:from>
    <xdr:ext cx="534377" cy="259045"/>
    <xdr:sp macro="" textlink="">
      <xdr:nvSpPr>
        <xdr:cNvPr id="551" name="テキスト ボックス 550">
          <a:extLst>
            <a:ext uri="{FF2B5EF4-FFF2-40B4-BE49-F238E27FC236}">
              <a16:creationId xmlns:a16="http://schemas.microsoft.com/office/drawing/2014/main" id="{774FEB4D-11E7-4DE3-ACC1-50A2A88BCA5C}"/>
            </a:ext>
          </a:extLst>
        </xdr:cNvPr>
        <xdr:cNvSpPr txBox="1"/>
      </xdr:nvSpPr>
      <xdr:spPr>
        <a:xfrm>
          <a:off x="14325111" y="67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64478</xdr:rowOff>
    </xdr:from>
    <xdr:to>
      <xdr:col>72</xdr:col>
      <xdr:colOff>38100</xdr:colOff>
      <xdr:row>38</xdr:row>
      <xdr:rowOff>166078</xdr:rowOff>
    </xdr:to>
    <xdr:sp macro="" textlink="">
      <xdr:nvSpPr>
        <xdr:cNvPr id="552" name="楕円 551">
          <a:extLst>
            <a:ext uri="{FF2B5EF4-FFF2-40B4-BE49-F238E27FC236}">
              <a16:creationId xmlns:a16="http://schemas.microsoft.com/office/drawing/2014/main" id="{F2CBF93F-44F2-4F60-BF4C-D1D807B1B028}"/>
            </a:ext>
          </a:extLst>
        </xdr:cNvPr>
        <xdr:cNvSpPr/>
      </xdr:nvSpPr>
      <xdr:spPr>
        <a:xfrm>
          <a:off x="13652500" y="65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157205</xdr:rowOff>
    </xdr:from>
    <xdr:ext cx="534377" cy="259045"/>
    <xdr:sp macro="" textlink="">
      <xdr:nvSpPr>
        <xdr:cNvPr id="553" name="テキスト ボックス 552">
          <a:extLst>
            <a:ext uri="{FF2B5EF4-FFF2-40B4-BE49-F238E27FC236}">
              <a16:creationId xmlns:a16="http://schemas.microsoft.com/office/drawing/2014/main" id="{1E0C0470-094D-499F-A61D-C4560BBAEB37}"/>
            </a:ext>
          </a:extLst>
        </xdr:cNvPr>
        <xdr:cNvSpPr txBox="1"/>
      </xdr:nvSpPr>
      <xdr:spPr>
        <a:xfrm>
          <a:off x="13436111" y="66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xdr:rowOff>
    </xdr:from>
    <xdr:to>
      <xdr:col>67</xdr:col>
      <xdr:colOff>101600</xdr:colOff>
      <xdr:row>38</xdr:row>
      <xdr:rowOff>110490</xdr:rowOff>
    </xdr:to>
    <xdr:sp macro="" textlink="">
      <xdr:nvSpPr>
        <xdr:cNvPr id="554" name="楕円 553">
          <a:extLst>
            <a:ext uri="{FF2B5EF4-FFF2-40B4-BE49-F238E27FC236}">
              <a16:creationId xmlns:a16="http://schemas.microsoft.com/office/drawing/2014/main" id="{E3AD1631-D5FD-43D7-8246-984D7679C1A9}"/>
            </a:ext>
          </a:extLst>
        </xdr:cNvPr>
        <xdr:cNvSpPr/>
      </xdr:nvSpPr>
      <xdr:spPr>
        <a:xfrm>
          <a:off x="1276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101617</xdr:rowOff>
    </xdr:from>
    <xdr:ext cx="534377" cy="259045"/>
    <xdr:sp macro="" textlink="">
      <xdr:nvSpPr>
        <xdr:cNvPr id="555" name="テキスト ボックス 554">
          <a:extLst>
            <a:ext uri="{FF2B5EF4-FFF2-40B4-BE49-F238E27FC236}">
              <a16:creationId xmlns:a16="http://schemas.microsoft.com/office/drawing/2014/main" id="{5694B71E-36E8-4DFD-8111-26008DF41F75}"/>
            </a:ext>
          </a:extLst>
        </xdr:cNvPr>
        <xdr:cNvSpPr txBox="1"/>
      </xdr:nvSpPr>
      <xdr:spPr>
        <a:xfrm>
          <a:off x="12547111" y="66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E7838AB8-32F7-46F6-A6F9-62C9CC3203F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1449BC8D-B9E7-4693-A344-A2C6C78B152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ECD3EDDA-B4C1-4B52-991C-6DECF43227F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F370926C-AFC2-42C5-A092-6949D3F47F1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6E1AA69A-E9C7-492D-B3BC-32A33C12373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4CFD2D06-9591-4949-A472-0CAAEA549BCC}"/>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8F364D52-DD05-444D-B5CC-BEF00AC877A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3272AB4B-6592-445A-ABF4-BFEE28FD76F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98F0F073-90B0-43FE-AF3B-72A34B15BF7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D82D0A0F-D579-4932-8499-11E444AB072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8629D2F8-79AE-4006-9E5A-492476A3C70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497755B8-091B-4A99-AAC9-C3A47B169E02}"/>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63833E7F-0CA0-4F65-9BEA-FA516F1DDE12}"/>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197C8C31-8153-4463-8EAE-F6C5F88A714F}"/>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AFED76E3-BA58-425F-94FB-67BE9B8FDE5D}"/>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A6C40295-C581-47E6-B9B1-9752CE17CA5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AD7D30FB-3FE6-4F2E-A0E8-F1DDFC8E94DB}"/>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4597E785-0949-4FC2-9E02-C3CBDEE2C8AB}"/>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4" name="テキスト ボックス 573">
          <a:extLst>
            <a:ext uri="{FF2B5EF4-FFF2-40B4-BE49-F238E27FC236}">
              <a16:creationId xmlns:a16="http://schemas.microsoft.com/office/drawing/2014/main" id="{9431C03B-5748-4B4F-A5C4-D02309AC1227}"/>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F0F2E3CB-0FC3-4DD0-A263-89381CA2A2A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363E6CED-603E-400B-B4DB-312E970DEA7E}"/>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68DFF7CB-281F-42F6-AAF8-A518B86BD34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B9B7B787-EA87-4F76-A55E-C71F7ADEA18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FE643E33-1CEF-4866-B29E-232BE8EA1AA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148139</xdr:rowOff>
    </xdr:from>
    <xdr:to>
      <xdr:col>85</xdr:col>
      <xdr:colOff>126364</xdr:colOff>
      <xdr:row>57</xdr:row>
      <xdr:rowOff>18256</xdr:rowOff>
    </xdr:to>
    <xdr:cxnSp macro="">
      <xdr:nvCxnSpPr>
        <xdr:cNvPr id="580" name="直線コネクタ 579">
          <a:extLst>
            <a:ext uri="{FF2B5EF4-FFF2-40B4-BE49-F238E27FC236}">
              <a16:creationId xmlns:a16="http://schemas.microsoft.com/office/drawing/2014/main" id="{3BCB9264-6E35-4D77-9026-D6FC8C9BEBC2}"/>
            </a:ext>
          </a:extLst>
        </xdr:cNvPr>
        <xdr:cNvCxnSpPr/>
      </xdr:nvCxnSpPr>
      <xdr:spPr>
        <a:xfrm flipV="1">
          <a:off x="16317595" y="8549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22083</xdr:rowOff>
    </xdr:from>
    <xdr:ext cx="534377" cy="259045"/>
    <xdr:sp macro="" textlink="">
      <xdr:nvSpPr>
        <xdr:cNvPr id="581" name="教育費最小値テキスト">
          <a:extLst>
            <a:ext uri="{FF2B5EF4-FFF2-40B4-BE49-F238E27FC236}">
              <a16:creationId xmlns:a16="http://schemas.microsoft.com/office/drawing/2014/main" id="{6B0BB6CA-794E-4134-84EB-454A4FDC4274}"/>
            </a:ext>
          </a:extLst>
        </xdr:cNvPr>
        <xdr:cNvSpPr txBox="1"/>
      </xdr:nvSpPr>
      <xdr:spPr>
        <a:xfrm>
          <a:off x="16370300" y="97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18256</xdr:rowOff>
    </xdr:from>
    <xdr:to>
      <xdr:col>86</xdr:col>
      <xdr:colOff>25400</xdr:colOff>
      <xdr:row>57</xdr:row>
      <xdr:rowOff>18256</xdr:rowOff>
    </xdr:to>
    <xdr:cxnSp macro="">
      <xdr:nvCxnSpPr>
        <xdr:cNvPr id="582" name="直線コネクタ 581">
          <a:extLst>
            <a:ext uri="{FF2B5EF4-FFF2-40B4-BE49-F238E27FC236}">
              <a16:creationId xmlns:a16="http://schemas.microsoft.com/office/drawing/2014/main" id="{9EC942BB-282A-4D35-A347-25F544B27D5D}"/>
            </a:ext>
          </a:extLst>
        </xdr:cNvPr>
        <xdr:cNvCxnSpPr/>
      </xdr:nvCxnSpPr>
      <xdr:spPr>
        <a:xfrm>
          <a:off x="16230600" y="9790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94816</xdr:rowOff>
    </xdr:from>
    <xdr:ext cx="599010" cy="259045"/>
    <xdr:sp macro="" textlink="">
      <xdr:nvSpPr>
        <xdr:cNvPr id="583" name="教育費最大値テキスト">
          <a:extLst>
            <a:ext uri="{FF2B5EF4-FFF2-40B4-BE49-F238E27FC236}">
              <a16:creationId xmlns:a16="http://schemas.microsoft.com/office/drawing/2014/main" id="{D464AA12-91A9-43BF-92D8-036F6E301FA8}"/>
            </a:ext>
          </a:extLst>
        </xdr:cNvPr>
        <xdr:cNvSpPr txBox="1"/>
      </xdr:nvSpPr>
      <xdr:spPr>
        <a:xfrm>
          <a:off x="16370300" y="832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148139</xdr:rowOff>
    </xdr:from>
    <xdr:to>
      <xdr:col>86</xdr:col>
      <xdr:colOff>25400</xdr:colOff>
      <xdr:row>49</xdr:row>
      <xdr:rowOff>148139</xdr:rowOff>
    </xdr:to>
    <xdr:cxnSp macro="">
      <xdr:nvCxnSpPr>
        <xdr:cNvPr id="584" name="直線コネクタ 583">
          <a:extLst>
            <a:ext uri="{FF2B5EF4-FFF2-40B4-BE49-F238E27FC236}">
              <a16:creationId xmlns:a16="http://schemas.microsoft.com/office/drawing/2014/main" id="{40D1F526-D9EA-4A2B-B403-64DF1A996656}"/>
            </a:ext>
          </a:extLst>
        </xdr:cNvPr>
        <xdr:cNvCxnSpPr/>
      </xdr:nvCxnSpPr>
      <xdr:spPr>
        <a:xfrm>
          <a:off x="16230600" y="854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15818</xdr:rowOff>
    </xdr:from>
    <xdr:to>
      <xdr:col>85</xdr:col>
      <xdr:colOff>127000</xdr:colOff>
      <xdr:row>56</xdr:row>
      <xdr:rowOff>68587</xdr:rowOff>
    </xdr:to>
    <xdr:cxnSp macro="">
      <xdr:nvCxnSpPr>
        <xdr:cNvPr id="585" name="直線コネクタ 584">
          <a:extLst>
            <a:ext uri="{FF2B5EF4-FFF2-40B4-BE49-F238E27FC236}">
              <a16:creationId xmlns:a16="http://schemas.microsoft.com/office/drawing/2014/main" id="{41DE1440-5A9E-4946-B4D7-41D55F8A548F}"/>
            </a:ext>
          </a:extLst>
        </xdr:cNvPr>
        <xdr:cNvCxnSpPr/>
      </xdr:nvCxnSpPr>
      <xdr:spPr>
        <a:xfrm flipV="1">
          <a:off x="15481300" y="9617018"/>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137056</xdr:rowOff>
    </xdr:from>
    <xdr:ext cx="534377" cy="259045"/>
    <xdr:sp macro="" textlink="">
      <xdr:nvSpPr>
        <xdr:cNvPr id="586" name="教育費平均値テキスト">
          <a:extLst>
            <a:ext uri="{FF2B5EF4-FFF2-40B4-BE49-F238E27FC236}">
              <a16:creationId xmlns:a16="http://schemas.microsoft.com/office/drawing/2014/main" id="{99427806-B96C-43B1-A123-0A174D6A723B}"/>
            </a:ext>
          </a:extLst>
        </xdr:cNvPr>
        <xdr:cNvSpPr txBox="1"/>
      </xdr:nvSpPr>
      <xdr:spPr>
        <a:xfrm>
          <a:off x="16370300" y="9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114179</xdr:rowOff>
    </xdr:from>
    <xdr:to>
      <xdr:col>85</xdr:col>
      <xdr:colOff>177800</xdr:colOff>
      <xdr:row>54</xdr:row>
      <xdr:rowOff>44329</xdr:rowOff>
    </xdr:to>
    <xdr:sp macro="" textlink="">
      <xdr:nvSpPr>
        <xdr:cNvPr id="587" name="フローチャート: 判断 586">
          <a:extLst>
            <a:ext uri="{FF2B5EF4-FFF2-40B4-BE49-F238E27FC236}">
              <a16:creationId xmlns:a16="http://schemas.microsoft.com/office/drawing/2014/main" id="{A2F84274-8D70-4DE1-91CC-075CCD4DE224}"/>
            </a:ext>
          </a:extLst>
        </xdr:cNvPr>
        <xdr:cNvSpPr/>
      </xdr:nvSpPr>
      <xdr:spPr>
        <a:xfrm>
          <a:off x="16268700" y="92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68587</xdr:rowOff>
    </xdr:from>
    <xdr:to>
      <xdr:col>81</xdr:col>
      <xdr:colOff>50800</xdr:colOff>
      <xdr:row>57</xdr:row>
      <xdr:rowOff>107829</xdr:rowOff>
    </xdr:to>
    <xdr:cxnSp macro="">
      <xdr:nvCxnSpPr>
        <xdr:cNvPr id="588" name="直線コネクタ 587">
          <a:extLst>
            <a:ext uri="{FF2B5EF4-FFF2-40B4-BE49-F238E27FC236}">
              <a16:creationId xmlns:a16="http://schemas.microsoft.com/office/drawing/2014/main" id="{EE089AE0-74B6-4777-A9FE-85F47DE476AF}"/>
            </a:ext>
          </a:extLst>
        </xdr:cNvPr>
        <xdr:cNvCxnSpPr/>
      </xdr:nvCxnSpPr>
      <xdr:spPr>
        <a:xfrm flipV="1">
          <a:off x="14592300" y="9669787"/>
          <a:ext cx="889000" cy="2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36188</xdr:rowOff>
    </xdr:from>
    <xdr:to>
      <xdr:col>81</xdr:col>
      <xdr:colOff>101600</xdr:colOff>
      <xdr:row>54</xdr:row>
      <xdr:rowOff>137788</xdr:rowOff>
    </xdr:to>
    <xdr:sp macro="" textlink="">
      <xdr:nvSpPr>
        <xdr:cNvPr id="589" name="フローチャート: 判断 588">
          <a:extLst>
            <a:ext uri="{FF2B5EF4-FFF2-40B4-BE49-F238E27FC236}">
              <a16:creationId xmlns:a16="http://schemas.microsoft.com/office/drawing/2014/main" id="{8C284A26-7C0E-407B-A911-455DB2B97D91}"/>
            </a:ext>
          </a:extLst>
        </xdr:cNvPr>
        <xdr:cNvSpPr/>
      </xdr:nvSpPr>
      <xdr:spPr>
        <a:xfrm>
          <a:off x="15430500" y="929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154315</xdr:rowOff>
    </xdr:from>
    <xdr:ext cx="534377" cy="259045"/>
    <xdr:sp macro="" textlink="">
      <xdr:nvSpPr>
        <xdr:cNvPr id="590" name="テキスト ボックス 589">
          <a:extLst>
            <a:ext uri="{FF2B5EF4-FFF2-40B4-BE49-F238E27FC236}">
              <a16:creationId xmlns:a16="http://schemas.microsoft.com/office/drawing/2014/main" id="{E82667C3-5621-4403-B9EE-3548C7DAFEB3}"/>
            </a:ext>
          </a:extLst>
        </xdr:cNvPr>
        <xdr:cNvSpPr txBox="1"/>
      </xdr:nvSpPr>
      <xdr:spPr>
        <a:xfrm>
          <a:off x="15214111" y="90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66643</xdr:rowOff>
    </xdr:from>
    <xdr:to>
      <xdr:col>76</xdr:col>
      <xdr:colOff>114300</xdr:colOff>
      <xdr:row>57</xdr:row>
      <xdr:rowOff>107829</xdr:rowOff>
    </xdr:to>
    <xdr:cxnSp macro="">
      <xdr:nvCxnSpPr>
        <xdr:cNvPr id="591" name="直線コネクタ 590">
          <a:extLst>
            <a:ext uri="{FF2B5EF4-FFF2-40B4-BE49-F238E27FC236}">
              <a16:creationId xmlns:a16="http://schemas.microsoft.com/office/drawing/2014/main" id="{B1043052-1E5B-46AE-A91B-A8BDA810261A}"/>
            </a:ext>
          </a:extLst>
        </xdr:cNvPr>
        <xdr:cNvCxnSpPr/>
      </xdr:nvCxnSpPr>
      <xdr:spPr>
        <a:xfrm>
          <a:off x="13703300" y="9839293"/>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104425</xdr:rowOff>
    </xdr:from>
    <xdr:to>
      <xdr:col>76</xdr:col>
      <xdr:colOff>165100</xdr:colOff>
      <xdr:row>55</xdr:row>
      <xdr:rowOff>34575</xdr:rowOff>
    </xdr:to>
    <xdr:sp macro="" textlink="">
      <xdr:nvSpPr>
        <xdr:cNvPr id="592" name="フローチャート: 判断 591">
          <a:extLst>
            <a:ext uri="{FF2B5EF4-FFF2-40B4-BE49-F238E27FC236}">
              <a16:creationId xmlns:a16="http://schemas.microsoft.com/office/drawing/2014/main" id="{2AFC5393-7FDB-49DD-8C65-0C7DED77B9B2}"/>
            </a:ext>
          </a:extLst>
        </xdr:cNvPr>
        <xdr:cNvSpPr/>
      </xdr:nvSpPr>
      <xdr:spPr>
        <a:xfrm>
          <a:off x="145415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51102</xdr:rowOff>
    </xdr:from>
    <xdr:ext cx="534377" cy="259045"/>
    <xdr:sp macro="" textlink="">
      <xdr:nvSpPr>
        <xdr:cNvPr id="593" name="テキスト ボックス 592">
          <a:extLst>
            <a:ext uri="{FF2B5EF4-FFF2-40B4-BE49-F238E27FC236}">
              <a16:creationId xmlns:a16="http://schemas.microsoft.com/office/drawing/2014/main" id="{23CD14DF-CE98-4B65-9FD1-32D2DDDCB63C}"/>
            </a:ext>
          </a:extLst>
        </xdr:cNvPr>
        <xdr:cNvSpPr txBox="1"/>
      </xdr:nvSpPr>
      <xdr:spPr>
        <a:xfrm>
          <a:off x="14325111" y="91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66643</xdr:rowOff>
    </xdr:from>
    <xdr:to>
      <xdr:col>71</xdr:col>
      <xdr:colOff>177800</xdr:colOff>
      <xdr:row>57</xdr:row>
      <xdr:rowOff>74530</xdr:rowOff>
    </xdr:to>
    <xdr:cxnSp macro="">
      <xdr:nvCxnSpPr>
        <xdr:cNvPr id="594" name="直線コネクタ 593">
          <a:extLst>
            <a:ext uri="{FF2B5EF4-FFF2-40B4-BE49-F238E27FC236}">
              <a16:creationId xmlns:a16="http://schemas.microsoft.com/office/drawing/2014/main" id="{B694F90E-BFEB-48E4-A9FE-A3D7A866DDD0}"/>
            </a:ext>
          </a:extLst>
        </xdr:cNvPr>
        <xdr:cNvCxnSpPr/>
      </xdr:nvCxnSpPr>
      <xdr:spPr>
        <a:xfrm flipV="1">
          <a:off x="12814300" y="9839293"/>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164776</xdr:rowOff>
    </xdr:from>
    <xdr:to>
      <xdr:col>72</xdr:col>
      <xdr:colOff>38100</xdr:colOff>
      <xdr:row>55</xdr:row>
      <xdr:rowOff>94926</xdr:rowOff>
    </xdr:to>
    <xdr:sp macro="" textlink="">
      <xdr:nvSpPr>
        <xdr:cNvPr id="595" name="フローチャート: 判断 594">
          <a:extLst>
            <a:ext uri="{FF2B5EF4-FFF2-40B4-BE49-F238E27FC236}">
              <a16:creationId xmlns:a16="http://schemas.microsoft.com/office/drawing/2014/main" id="{E4A422B5-9DBC-494D-8EA2-C40A93282452}"/>
            </a:ext>
          </a:extLst>
        </xdr:cNvPr>
        <xdr:cNvSpPr/>
      </xdr:nvSpPr>
      <xdr:spPr>
        <a:xfrm>
          <a:off x="13652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111453</xdr:rowOff>
    </xdr:from>
    <xdr:ext cx="534377" cy="259045"/>
    <xdr:sp macro="" textlink="">
      <xdr:nvSpPr>
        <xdr:cNvPr id="596" name="テキスト ボックス 595">
          <a:extLst>
            <a:ext uri="{FF2B5EF4-FFF2-40B4-BE49-F238E27FC236}">
              <a16:creationId xmlns:a16="http://schemas.microsoft.com/office/drawing/2014/main" id="{5707B7BA-5989-4CB7-9332-E0D92EDEB5D1}"/>
            </a:ext>
          </a:extLst>
        </xdr:cNvPr>
        <xdr:cNvSpPr txBox="1"/>
      </xdr:nvSpPr>
      <xdr:spPr>
        <a:xfrm>
          <a:off x="13436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7" name="フローチャート: 判断 596">
          <a:extLst>
            <a:ext uri="{FF2B5EF4-FFF2-40B4-BE49-F238E27FC236}">
              <a16:creationId xmlns:a16="http://schemas.microsoft.com/office/drawing/2014/main" id="{656B090E-1861-4026-ACAB-E14D86294128}"/>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8" name="テキスト ボックス 597">
          <a:extLst>
            <a:ext uri="{FF2B5EF4-FFF2-40B4-BE49-F238E27FC236}">
              <a16:creationId xmlns:a16="http://schemas.microsoft.com/office/drawing/2014/main" id="{F822F683-B0AB-476D-9F12-CC686CDACA24}"/>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CC673601-6441-4FB5-9791-F5A77C1F58B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A2BA47A7-28C7-428C-A856-242C3D9BFC3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42BAA4E-92A9-4B10-85A7-6F3A009175B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ECF10573-EB72-4F86-875C-FBF890D27ED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1BA1822-3DEE-455B-B445-1B661523F8B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136468</xdr:rowOff>
    </xdr:from>
    <xdr:to>
      <xdr:col>85</xdr:col>
      <xdr:colOff>177800</xdr:colOff>
      <xdr:row>56</xdr:row>
      <xdr:rowOff>66618</xdr:rowOff>
    </xdr:to>
    <xdr:sp macro="" textlink="">
      <xdr:nvSpPr>
        <xdr:cNvPr id="604" name="楕円 603">
          <a:extLst>
            <a:ext uri="{FF2B5EF4-FFF2-40B4-BE49-F238E27FC236}">
              <a16:creationId xmlns:a16="http://schemas.microsoft.com/office/drawing/2014/main" id="{D9B23728-E121-429D-9C95-CEE535C6D91D}"/>
            </a:ext>
          </a:extLst>
        </xdr:cNvPr>
        <xdr:cNvSpPr/>
      </xdr:nvSpPr>
      <xdr:spPr>
        <a:xfrm>
          <a:off x="16268700" y="95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114895</xdr:rowOff>
    </xdr:from>
    <xdr:ext cx="534377" cy="259045"/>
    <xdr:sp macro="" textlink="">
      <xdr:nvSpPr>
        <xdr:cNvPr id="605" name="教育費該当値テキスト">
          <a:extLst>
            <a:ext uri="{FF2B5EF4-FFF2-40B4-BE49-F238E27FC236}">
              <a16:creationId xmlns:a16="http://schemas.microsoft.com/office/drawing/2014/main" id="{7FAA2419-FDE0-4EFB-BD85-A6A502BBCBE6}"/>
            </a:ext>
          </a:extLst>
        </xdr:cNvPr>
        <xdr:cNvSpPr txBox="1"/>
      </xdr:nvSpPr>
      <xdr:spPr>
        <a:xfrm>
          <a:off x="16370300" y="95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17787</xdr:rowOff>
    </xdr:from>
    <xdr:to>
      <xdr:col>81</xdr:col>
      <xdr:colOff>101600</xdr:colOff>
      <xdr:row>56</xdr:row>
      <xdr:rowOff>119387</xdr:rowOff>
    </xdr:to>
    <xdr:sp macro="" textlink="">
      <xdr:nvSpPr>
        <xdr:cNvPr id="606" name="楕円 605">
          <a:extLst>
            <a:ext uri="{FF2B5EF4-FFF2-40B4-BE49-F238E27FC236}">
              <a16:creationId xmlns:a16="http://schemas.microsoft.com/office/drawing/2014/main" id="{35D3CD4C-0249-425E-A0C0-DDA72ACE122B}"/>
            </a:ext>
          </a:extLst>
        </xdr:cNvPr>
        <xdr:cNvSpPr/>
      </xdr:nvSpPr>
      <xdr:spPr>
        <a:xfrm>
          <a:off x="15430500" y="96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110514</xdr:rowOff>
    </xdr:from>
    <xdr:ext cx="534377" cy="259045"/>
    <xdr:sp macro="" textlink="">
      <xdr:nvSpPr>
        <xdr:cNvPr id="607" name="テキスト ボックス 606">
          <a:extLst>
            <a:ext uri="{FF2B5EF4-FFF2-40B4-BE49-F238E27FC236}">
              <a16:creationId xmlns:a16="http://schemas.microsoft.com/office/drawing/2014/main" id="{9A08664C-06F2-4CDD-BD4A-C091995C339A}"/>
            </a:ext>
          </a:extLst>
        </xdr:cNvPr>
        <xdr:cNvSpPr txBox="1"/>
      </xdr:nvSpPr>
      <xdr:spPr>
        <a:xfrm>
          <a:off x="15214111" y="97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57029</xdr:rowOff>
    </xdr:from>
    <xdr:to>
      <xdr:col>76</xdr:col>
      <xdr:colOff>165100</xdr:colOff>
      <xdr:row>57</xdr:row>
      <xdr:rowOff>158629</xdr:rowOff>
    </xdr:to>
    <xdr:sp macro="" textlink="">
      <xdr:nvSpPr>
        <xdr:cNvPr id="608" name="楕円 607">
          <a:extLst>
            <a:ext uri="{FF2B5EF4-FFF2-40B4-BE49-F238E27FC236}">
              <a16:creationId xmlns:a16="http://schemas.microsoft.com/office/drawing/2014/main" id="{80EFFC8A-5CC6-48DE-A3DF-BFFBD408A1BB}"/>
            </a:ext>
          </a:extLst>
        </xdr:cNvPr>
        <xdr:cNvSpPr/>
      </xdr:nvSpPr>
      <xdr:spPr>
        <a:xfrm>
          <a:off x="14541500" y="98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149756</xdr:rowOff>
    </xdr:from>
    <xdr:ext cx="534377" cy="259045"/>
    <xdr:sp macro="" textlink="">
      <xdr:nvSpPr>
        <xdr:cNvPr id="609" name="テキスト ボックス 608">
          <a:extLst>
            <a:ext uri="{FF2B5EF4-FFF2-40B4-BE49-F238E27FC236}">
              <a16:creationId xmlns:a16="http://schemas.microsoft.com/office/drawing/2014/main" id="{001D333F-4488-4170-AC1B-A0F1651BD04B}"/>
            </a:ext>
          </a:extLst>
        </xdr:cNvPr>
        <xdr:cNvSpPr txBox="1"/>
      </xdr:nvSpPr>
      <xdr:spPr>
        <a:xfrm>
          <a:off x="14325111" y="99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15843</xdr:rowOff>
    </xdr:from>
    <xdr:to>
      <xdr:col>72</xdr:col>
      <xdr:colOff>38100</xdr:colOff>
      <xdr:row>57</xdr:row>
      <xdr:rowOff>117443</xdr:rowOff>
    </xdr:to>
    <xdr:sp macro="" textlink="">
      <xdr:nvSpPr>
        <xdr:cNvPr id="610" name="楕円 609">
          <a:extLst>
            <a:ext uri="{FF2B5EF4-FFF2-40B4-BE49-F238E27FC236}">
              <a16:creationId xmlns:a16="http://schemas.microsoft.com/office/drawing/2014/main" id="{8CA69F2D-C965-4FD5-91C3-57739A189585}"/>
            </a:ext>
          </a:extLst>
        </xdr:cNvPr>
        <xdr:cNvSpPr/>
      </xdr:nvSpPr>
      <xdr:spPr>
        <a:xfrm>
          <a:off x="13652500" y="97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108570</xdr:rowOff>
    </xdr:from>
    <xdr:ext cx="534377" cy="259045"/>
    <xdr:sp macro="" textlink="">
      <xdr:nvSpPr>
        <xdr:cNvPr id="611" name="テキスト ボックス 610">
          <a:extLst>
            <a:ext uri="{FF2B5EF4-FFF2-40B4-BE49-F238E27FC236}">
              <a16:creationId xmlns:a16="http://schemas.microsoft.com/office/drawing/2014/main" id="{4BE88581-04DC-4FCF-ABA0-3FA02382576E}"/>
            </a:ext>
          </a:extLst>
        </xdr:cNvPr>
        <xdr:cNvSpPr txBox="1"/>
      </xdr:nvSpPr>
      <xdr:spPr>
        <a:xfrm>
          <a:off x="13436111" y="98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23730</xdr:rowOff>
    </xdr:from>
    <xdr:to>
      <xdr:col>67</xdr:col>
      <xdr:colOff>101600</xdr:colOff>
      <xdr:row>57</xdr:row>
      <xdr:rowOff>125330</xdr:rowOff>
    </xdr:to>
    <xdr:sp macro="" textlink="">
      <xdr:nvSpPr>
        <xdr:cNvPr id="612" name="楕円 611">
          <a:extLst>
            <a:ext uri="{FF2B5EF4-FFF2-40B4-BE49-F238E27FC236}">
              <a16:creationId xmlns:a16="http://schemas.microsoft.com/office/drawing/2014/main" id="{9FBFFB58-14FF-47BA-859B-D4039CF2DD8B}"/>
            </a:ext>
          </a:extLst>
        </xdr:cNvPr>
        <xdr:cNvSpPr/>
      </xdr:nvSpPr>
      <xdr:spPr>
        <a:xfrm>
          <a:off x="12763500" y="97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116457</xdr:rowOff>
    </xdr:from>
    <xdr:ext cx="534377" cy="259045"/>
    <xdr:sp macro="" textlink="">
      <xdr:nvSpPr>
        <xdr:cNvPr id="613" name="テキスト ボックス 612">
          <a:extLst>
            <a:ext uri="{FF2B5EF4-FFF2-40B4-BE49-F238E27FC236}">
              <a16:creationId xmlns:a16="http://schemas.microsoft.com/office/drawing/2014/main" id="{370A98B0-F3BE-4C24-B563-9ED2A027C4E5}"/>
            </a:ext>
          </a:extLst>
        </xdr:cNvPr>
        <xdr:cNvSpPr txBox="1"/>
      </xdr:nvSpPr>
      <xdr:spPr>
        <a:xfrm>
          <a:off x="12547111" y="98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38CA7186-B161-489F-B526-17C5127DAD8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24744578-BF74-475F-AB4C-B14D7FF722A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B5A77317-BD0E-416D-A622-F666FFC0ED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DB706FED-34D2-46E2-9C6A-0ECAEEA0A3E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3F6061BD-C2E7-4285-8183-BCDFBD148BF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816D4014-89A3-4250-9E35-CA401B0B6A2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241E0191-3DFC-4D86-8D78-9E8E374EEFA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C4431A5-B1B7-44B0-A65B-93A4D458547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B16BCF9D-45D2-49DC-BE9D-791DBD96D14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F87BF503-AEEB-44FA-B652-E5ED2A28D9C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C4B8B960-A536-4F57-B07D-7BA411EF1FA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8121574D-33DA-4F2A-986F-746D056523FE}"/>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2FE05993-BDA2-4ECD-8C2C-FC68BDD31FC2}"/>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1B615DDF-C592-4AE1-9053-DF92BA2DD767}"/>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1CBAEF30-E2E5-48AC-817B-24EB56796165}"/>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A9C65DDD-1A4A-4471-89CC-8CE5E514D56C}"/>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EC1E48CA-9A60-40B3-9EF0-396605435A12}"/>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8958BB2D-FDFF-46EC-B34B-377BBCE13191}"/>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CAF1BEC1-348B-4BAC-B65B-225115724369}"/>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75F7683F-B27E-4FEB-A4BC-03EA28F25238}"/>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D479B8B7-F748-45CF-9C82-B572A1754F9B}"/>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25C7489A-334C-4317-B3ED-19634AA08B0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65F3DE4-F5E2-419D-AB3E-53D2454BBFF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BB65E4DB-2593-4EF0-B9C4-D67252EE778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D06BF538-7631-481A-9255-FD31FB16A67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361BB89F-7426-4876-94ED-FEF0C75F1C4A}"/>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7FD797C1-E42E-4FA5-9D95-0C31DB97EF9B}"/>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DFBD77F1-C617-48A3-993E-8238DF7ED389}"/>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2" name="災害復旧費最大値テキスト">
          <a:extLst>
            <a:ext uri="{FF2B5EF4-FFF2-40B4-BE49-F238E27FC236}">
              <a16:creationId xmlns:a16="http://schemas.microsoft.com/office/drawing/2014/main" id="{3744C2DA-054E-4121-B730-FFE819FC75D9}"/>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3" name="直線コネクタ 642">
          <a:extLst>
            <a:ext uri="{FF2B5EF4-FFF2-40B4-BE49-F238E27FC236}">
              <a16:creationId xmlns:a16="http://schemas.microsoft.com/office/drawing/2014/main" id="{A97A8A60-DF5D-436C-8761-17E266514BE8}"/>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72034</xdr:rowOff>
    </xdr:from>
    <xdr:to>
      <xdr:col>85</xdr:col>
      <xdr:colOff>127000</xdr:colOff>
      <xdr:row>79</xdr:row>
      <xdr:rowOff>77064</xdr:rowOff>
    </xdr:to>
    <xdr:cxnSp macro="">
      <xdr:nvCxnSpPr>
        <xdr:cNvPr id="644" name="直線コネクタ 643">
          <a:extLst>
            <a:ext uri="{FF2B5EF4-FFF2-40B4-BE49-F238E27FC236}">
              <a16:creationId xmlns:a16="http://schemas.microsoft.com/office/drawing/2014/main" id="{02BA8781-9081-4219-A1EE-22749C800E42}"/>
            </a:ext>
          </a:extLst>
        </xdr:cNvPr>
        <xdr:cNvCxnSpPr/>
      </xdr:nvCxnSpPr>
      <xdr:spPr>
        <a:xfrm flipV="1">
          <a:off x="15481300" y="13616584"/>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5" name="災害復旧費平均値テキスト">
          <a:extLst>
            <a:ext uri="{FF2B5EF4-FFF2-40B4-BE49-F238E27FC236}">
              <a16:creationId xmlns:a16="http://schemas.microsoft.com/office/drawing/2014/main" id="{71B1C532-063B-4548-BD24-2CF40735281D}"/>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6" name="フローチャート: 判断 645">
          <a:extLst>
            <a:ext uri="{FF2B5EF4-FFF2-40B4-BE49-F238E27FC236}">
              <a16:creationId xmlns:a16="http://schemas.microsoft.com/office/drawing/2014/main" id="{3E4013F0-63FB-4665-8FEF-5D6614EEECC3}"/>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76884</xdr:rowOff>
    </xdr:from>
    <xdr:to>
      <xdr:col>81</xdr:col>
      <xdr:colOff>50800</xdr:colOff>
      <xdr:row>79</xdr:row>
      <xdr:rowOff>77064</xdr:rowOff>
    </xdr:to>
    <xdr:cxnSp macro="">
      <xdr:nvCxnSpPr>
        <xdr:cNvPr id="647" name="直線コネクタ 646">
          <a:extLst>
            <a:ext uri="{FF2B5EF4-FFF2-40B4-BE49-F238E27FC236}">
              <a16:creationId xmlns:a16="http://schemas.microsoft.com/office/drawing/2014/main" id="{A3372D10-973D-44D5-A4D4-CE81A7C9109F}"/>
            </a:ext>
          </a:extLst>
        </xdr:cNvPr>
        <xdr:cNvCxnSpPr/>
      </xdr:nvCxnSpPr>
      <xdr:spPr>
        <a:xfrm>
          <a:off x="14592300" y="13621434"/>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8" name="フローチャート: 判断 647">
          <a:extLst>
            <a:ext uri="{FF2B5EF4-FFF2-40B4-BE49-F238E27FC236}">
              <a16:creationId xmlns:a16="http://schemas.microsoft.com/office/drawing/2014/main" id="{8A287026-5AFE-4C15-83E2-299F57142DB9}"/>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9" name="テキスト ボックス 648">
          <a:extLst>
            <a:ext uri="{FF2B5EF4-FFF2-40B4-BE49-F238E27FC236}">
              <a16:creationId xmlns:a16="http://schemas.microsoft.com/office/drawing/2014/main" id="{009FE7EC-F95A-4660-98EA-23598EFFAE98}"/>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76884</xdr:rowOff>
    </xdr:from>
    <xdr:to>
      <xdr:col>76</xdr:col>
      <xdr:colOff>114300</xdr:colOff>
      <xdr:row>79</xdr:row>
      <xdr:rowOff>84559</xdr:rowOff>
    </xdr:to>
    <xdr:cxnSp macro="">
      <xdr:nvCxnSpPr>
        <xdr:cNvPr id="650" name="直線コネクタ 649">
          <a:extLst>
            <a:ext uri="{FF2B5EF4-FFF2-40B4-BE49-F238E27FC236}">
              <a16:creationId xmlns:a16="http://schemas.microsoft.com/office/drawing/2014/main" id="{0D0C06D0-CE4D-4229-8507-E5BDE121E57E}"/>
            </a:ext>
          </a:extLst>
        </xdr:cNvPr>
        <xdr:cNvCxnSpPr/>
      </xdr:nvCxnSpPr>
      <xdr:spPr>
        <a:xfrm flipV="1">
          <a:off x="13703300" y="13621434"/>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51" name="フローチャート: 判断 650">
          <a:extLst>
            <a:ext uri="{FF2B5EF4-FFF2-40B4-BE49-F238E27FC236}">
              <a16:creationId xmlns:a16="http://schemas.microsoft.com/office/drawing/2014/main" id="{9C5F8E2C-6E75-4D3A-BB96-23F4E0AE444D}"/>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2" name="テキスト ボックス 651">
          <a:extLst>
            <a:ext uri="{FF2B5EF4-FFF2-40B4-BE49-F238E27FC236}">
              <a16:creationId xmlns:a16="http://schemas.microsoft.com/office/drawing/2014/main" id="{7734881C-5153-43C1-AEF0-4D052E0D11E5}"/>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38560</xdr:rowOff>
    </xdr:from>
    <xdr:to>
      <xdr:col>71</xdr:col>
      <xdr:colOff>177800</xdr:colOff>
      <xdr:row>79</xdr:row>
      <xdr:rowOff>84559</xdr:rowOff>
    </xdr:to>
    <xdr:cxnSp macro="">
      <xdr:nvCxnSpPr>
        <xdr:cNvPr id="653" name="直線コネクタ 652">
          <a:extLst>
            <a:ext uri="{FF2B5EF4-FFF2-40B4-BE49-F238E27FC236}">
              <a16:creationId xmlns:a16="http://schemas.microsoft.com/office/drawing/2014/main" id="{9BB4E617-23CE-492F-8747-911988A09BB9}"/>
            </a:ext>
          </a:extLst>
        </xdr:cNvPr>
        <xdr:cNvCxnSpPr/>
      </xdr:nvCxnSpPr>
      <xdr:spPr>
        <a:xfrm>
          <a:off x="12814300" y="13583110"/>
          <a:ext cx="8890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4" name="フローチャート: 判断 653">
          <a:extLst>
            <a:ext uri="{FF2B5EF4-FFF2-40B4-BE49-F238E27FC236}">
              <a16:creationId xmlns:a16="http://schemas.microsoft.com/office/drawing/2014/main" id="{010075F2-D93F-4087-A266-F0EF51A6AB4B}"/>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5" name="テキスト ボックス 654">
          <a:extLst>
            <a:ext uri="{FF2B5EF4-FFF2-40B4-BE49-F238E27FC236}">
              <a16:creationId xmlns:a16="http://schemas.microsoft.com/office/drawing/2014/main" id="{8C1D4775-855E-4293-9581-02B1B0AC7A6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6" name="フローチャート: 判断 655">
          <a:extLst>
            <a:ext uri="{FF2B5EF4-FFF2-40B4-BE49-F238E27FC236}">
              <a16:creationId xmlns:a16="http://schemas.microsoft.com/office/drawing/2014/main" id="{8E020392-C53B-4409-B418-A45E47B4E028}"/>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7" name="テキスト ボックス 656">
          <a:extLst>
            <a:ext uri="{FF2B5EF4-FFF2-40B4-BE49-F238E27FC236}">
              <a16:creationId xmlns:a16="http://schemas.microsoft.com/office/drawing/2014/main" id="{32736788-8F1E-4A51-92EA-857E6609B005}"/>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AE507D73-AE94-42D1-AE12-8D13E7E45A8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E03D01CD-5FF8-4B13-950F-145A0E20403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258BCB3A-5AD7-4131-9DAF-6532DAEA4A4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967B62AB-7154-4DD5-9CE0-9E41387C891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38BF4DA3-4E6E-470B-B6F8-7AB67584E1C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21234</xdr:rowOff>
    </xdr:from>
    <xdr:to>
      <xdr:col>85</xdr:col>
      <xdr:colOff>177800</xdr:colOff>
      <xdr:row>79</xdr:row>
      <xdr:rowOff>122834</xdr:rowOff>
    </xdr:to>
    <xdr:sp macro="" textlink="">
      <xdr:nvSpPr>
        <xdr:cNvPr id="663" name="楕円 662">
          <a:extLst>
            <a:ext uri="{FF2B5EF4-FFF2-40B4-BE49-F238E27FC236}">
              <a16:creationId xmlns:a16="http://schemas.microsoft.com/office/drawing/2014/main" id="{C08AE90F-CDD7-4FAF-856C-6DF48E3CC0FA}"/>
            </a:ext>
          </a:extLst>
        </xdr:cNvPr>
        <xdr:cNvSpPr/>
      </xdr:nvSpPr>
      <xdr:spPr>
        <a:xfrm>
          <a:off x="16268700" y="135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107611</xdr:rowOff>
    </xdr:from>
    <xdr:ext cx="469744" cy="259045"/>
    <xdr:sp macro="" textlink="">
      <xdr:nvSpPr>
        <xdr:cNvPr id="664" name="災害復旧費該当値テキスト">
          <a:extLst>
            <a:ext uri="{FF2B5EF4-FFF2-40B4-BE49-F238E27FC236}">
              <a16:creationId xmlns:a16="http://schemas.microsoft.com/office/drawing/2014/main" id="{38A3C4AE-D123-4C80-829B-F495522620ED}"/>
            </a:ext>
          </a:extLst>
        </xdr:cNvPr>
        <xdr:cNvSpPr txBox="1"/>
      </xdr:nvSpPr>
      <xdr:spPr>
        <a:xfrm>
          <a:off x="16370300" y="134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26264</xdr:rowOff>
    </xdr:from>
    <xdr:to>
      <xdr:col>81</xdr:col>
      <xdr:colOff>101600</xdr:colOff>
      <xdr:row>79</xdr:row>
      <xdr:rowOff>127864</xdr:rowOff>
    </xdr:to>
    <xdr:sp macro="" textlink="">
      <xdr:nvSpPr>
        <xdr:cNvPr id="665" name="楕円 664">
          <a:extLst>
            <a:ext uri="{FF2B5EF4-FFF2-40B4-BE49-F238E27FC236}">
              <a16:creationId xmlns:a16="http://schemas.microsoft.com/office/drawing/2014/main" id="{983AEF1A-DC27-45AA-8825-446EAEFE4F52}"/>
            </a:ext>
          </a:extLst>
        </xdr:cNvPr>
        <xdr:cNvSpPr/>
      </xdr:nvSpPr>
      <xdr:spPr>
        <a:xfrm>
          <a:off x="15430500" y="135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118991</xdr:rowOff>
    </xdr:from>
    <xdr:ext cx="469744" cy="259045"/>
    <xdr:sp macro="" textlink="">
      <xdr:nvSpPr>
        <xdr:cNvPr id="666" name="テキスト ボックス 665">
          <a:extLst>
            <a:ext uri="{FF2B5EF4-FFF2-40B4-BE49-F238E27FC236}">
              <a16:creationId xmlns:a16="http://schemas.microsoft.com/office/drawing/2014/main" id="{B7A30B3C-8B19-4CA5-AAE4-2E40F26CDF7B}"/>
            </a:ext>
          </a:extLst>
        </xdr:cNvPr>
        <xdr:cNvSpPr txBox="1"/>
      </xdr:nvSpPr>
      <xdr:spPr>
        <a:xfrm>
          <a:off x="15246428" y="136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26084</xdr:rowOff>
    </xdr:from>
    <xdr:to>
      <xdr:col>76</xdr:col>
      <xdr:colOff>165100</xdr:colOff>
      <xdr:row>79</xdr:row>
      <xdr:rowOff>127684</xdr:rowOff>
    </xdr:to>
    <xdr:sp macro="" textlink="">
      <xdr:nvSpPr>
        <xdr:cNvPr id="667" name="楕円 666">
          <a:extLst>
            <a:ext uri="{FF2B5EF4-FFF2-40B4-BE49-F238E27FC236}">
              <a16:creationId xmlns:a16="http://schemas.microsoft.com/office/drawing/2014/main" id="{666F34AF-8D77-4631-A6A7-3D77E5B83339}"/>
            </a:ext>
          </a:extLst>
        </xdr:cNvPr>
        <xdr:cNvSpPr/>
      </xdr:nvSpPr>
      <xdr:spPr>
        <a:xfrm>
          <a:off x="14541500" y="1357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118811</xdr:rowOff>
    </xdr:from>
    <xdr:ext cx="469744" cy="259045"/>
    <xdr:sp macro="" textlink="">
      <xdr:nvSpPr>
        <xdr:cNvPr id="668" name="テキスト ボックス 667">
          <a:extLst>
            <a:ext uri="{FF2B5EF4-FFF2-40B4-BE49-F238E27FC236}">
              <a16:creationId xmlns:a16="http://schemas.microsoft.com/office/drawing/2014/main" id="{7E1FA0F2-82B2-4408-8679-5600D312E4BB}"/>
            </a:ext>
          </a:extLst>
        </xdr:cNvPr>
        <xdr:cNvSpPr txBox="1"/>
      </xdr:nvSpPr>
      <xdr:spPr>
        <a:xfrm>
          <a:off x="14357428" y="136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33759</xdr:rowOff>
    </xdr:from>
    <xdr:to>
      <xdr:col>72</xdr:col>
      <xdr:colOff>38100</xdr:colOff>
      <xdr:row>79</xdr:row>
      <xdr:rowOff>135359</xdr:rowOff>
    </xdr:to>
    <xdr:sp macro="" textlink="">
      <xdr:nvSpPr>
        <xdr:cNvPr id="669" name="楕円 668">
          <a:extLst>
            <a:ext uri="{FF2B5EF4-FFF2-40B4-BE49-F238E27FC236}">
              <a16:creationId xmlns:a16="http://schemas.microsoft.com/office/drawing/2014/main" id="{329F50DF-9E6F-4DF4-8583-87564029B078}"/>
            </a:ext>
          </a:extLst>
        </xdr:cNvPr>
        <xdr:cNvSpPr/>
      </xdr:nvSpPr>
      <xdr:spPr>
        <a:xfrm>
          <a:off x="13652500" y="135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126486</xdr:rowOff>
    </xdr:from>
    <xdr:ext cx="378565" cy="259045"/>
    <xdr:sp macro="" textlink="">
      <xdr:nvSpPr>
        <xdr:cNvPr id="670" name="テキスト ボックス 669">
          <a:extLst>
            <a:ext uri="{FF2B5EF4-FFF2-40B4-BE49-F238E27FC236}">
              <a16:creationId xmlns:a16="http://schemas.microsoft.com/office/drawing/2014/main" id="{5E465514-6187-47D6-A718-46696D05EEC8}"/>
            </a:ext>
          </a:extLst>
        </xdr:cNvPr>
        <xdr:cNvSpPr txBox="1"/>
      </xdr:nvSpPr>
      <xdr:spPr>
        <a:xfrm>
          <a:off x="13514017" y="1367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159210</xdr:rowOff>
    </xdr:from>
    <xdr:to>
      <xdr:col>67</xdr:col>
      <xdr:colOff>101600</xdr:colOff>
      <xdr:row>79</xdr:row>
      <xdr:rowOff>89360</xdr:rowOff>
    </xdr:to>
    <xdr:sp macro="" textlink="">
      <xdr:nvSpPr>
        <xdr:cNvPr id="671" name="楕円 670">
          <a:extLst>
            <a:ext uri="{FF2B5EF4-FFF2-40B4-BE49-F238E27FC236}">
              <a16:creationId xmlns:a16="http://schemas.microsoft.com/office/drawing/2014/main" id="{3237F2C8-CCEC-4D8F-A848-0E0F93FFA04C}"/>
            </a:ext>
          </a:extLst>
        </xdr:cNvPr>
        <xdr:cNvSpPr/>
      </xdr:nvSpPr>
      <xdr:spPr>
        <a:xfrm>
          <a:off x="12763500" y="135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80487</xdr:rowOff>
    </xdr:from>
    <xdr:ext cx="469744" cy="259045"/>
    <xdr:sp macro="" textlink="">
      <xdr:nvSpPr>
        <xdr:cNvPr id="672" name="テキスト ボックス 671">
          <a:extLst>
            <a:ext uri="{FF2B5EF4-FFF2-40B4-BE49-F238E27FC236}">
              <a16:creationId xmlns:a16="http://schemas.microsoft.com/office/drawing/2014/main" id="{FBA15D13-B84B-4B7A-B344-1A4AA5602CAD}"/>
            </a:ext>
          </a:extLst>
        </xdr:cNvPr>
        <xdr:cNvSpPr txBox="1"/>
      </xdr:nvSpPr>
      <xdr:spPr>
        <a:xfrm>
          <a:off x="12579428" y="1362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FCE483C1-5DCF-46C7-A40B-2D64D15EE57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C6999993-375C-4396-838C-637FB20E75E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7272315C-2C5B-4144-B9BD-969270E717C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E7647719-6E92-4A23-9307-CFB9D6ED820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AA734172-3BA1-401A-A868-E85FE1949F2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62B80BD7-A874-4D39-A438-53A759F8931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63918412-C5BB-4106-8301-4E3A3D66EAE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77B30E2-BB5F-49F9-B491-CB904A9BEE1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ECF77DA4-4ECE-44DF-A1FC-2F92B7A92A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F23759B0-125B-4994-906C-3F00A0DEDEE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23661BB0-BCDD-44B3-A035-BC2621E0D5B5}"/>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50700C25-1AF6-4795-B70B-DF07F48E913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2BDE9E7A-6B93-4D9D-8C2D-3D30F879CE5D}"/>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75DDFAA3-773E-4F86-A7C1-69A43792DB96}"/>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734E7BFE-7228-4E32-A592-410F7976665E}"/>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5C887C26-1697-4D71-A507-EB2D53F49D4E}"/>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16282EB4-AC23-4447-A654-78E54F3A7125}"/>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91B61C08-74D7-4D61-8CDE-3A248EA844F5}"/>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1DBE821F-BC64-411C-8822-EE8E977AC65B}"/>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E1A09891-C6A1-430D-808B-BA2A29E04C99}"/>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F28FEE52-26D3-43C6-AA3F-28188DDBCCA4}"/>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E30E435-CCDF-4C1D-B2EF-0EC55D930255}"/>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29E0D34E-FD86-4C70-B9B8-E741004C0D51}"/>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2E4AD718-CF9B-46DF-8CEE-997042A2E40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3EF43A0F-15FE-44AB-AAAC-A44EAB16C6C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C781BFA5-1EFD-4F72-88D8-CBCB5747499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9" name="直線コネクタ 698">
          <a:extLst>
            <a:ext uri="{FF2B5EF4-FFF2-40B4-BE49-F238E27FC236}">
              <a16:creationId xmlns:a16="http://schemas.microsoft.com/office/drawing/2014/main" id="{53CDFAE2-C0C1-40B4-A1B6-A12BE56B2203}"/>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700" name="公債費最小値テキスト">
          <a:extLst>
            <a:ext uri="{FF2B5EF4-FFF2-40B4-BE49-F238E27FC236}">
              <a16:creationId xmlns:a16="http://schemas.microsoft.com/office/drawing/2014/main" id="{15CA371A-5892-4059-84D7-99DDD4B2DD25}"/>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701" name="直線コネクタ 700">
          <a:extLst>
            <a:ext uri="{FF2B5EF4-FFF2-40B4-BE49-F238E27FC236}">
              <a16:creationId xmlns:a16="http://schemas.microsoft.com/office/drawing/2014/main" id="{E21AADA5-B139-4974-BD42-1E50A1E510FF}"/>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2" name="公債費最大値テキスト">
          <a:extLst>
            <a:ext uri="{FF2B5EF4-FFF2-40B4-BE49-F238E27FC236}">
              <a16:creationId xmlns:a16="http://schemas.microsoft.com/office/drawing/2014/main" id="{BB61422A-7180-40AE-9E76-8948DA2E59A9}"/>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3" name="直線コネクタ 702">
          <a:extLst>
            <a:ext uri="{FF2B5EF4-FFF2-40B4-BE49-F238E27FC236}">
              <a16:creationId xmlns:a16="http://schemas.microsoft.com/office/drawing/2014/main" id="{A6839551-3655-4E90-95B2-0E7ACDD2D041}"/>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107321</xdr:rowOff>
    </xdr:from>
    <xdr:to>
      <xdr:col>85</xdr:col>
      <xdr:colOff>127000</xdr:colOff>
      <xdr:row>98</xdr:row>
      <xdr:rowOff>108235</xdr:rowOff>
    </xdr:to>
    <xdr:cxnSp macro="">
      <xdr:nvCxnSpPr>
        <xdr:cNvPr id="704" name="直線コネクタ 703">
          <a:extLst>
            <a:ext uri="{FF2B5EF4-FFF2-40B4-BE49-F238E27FC236}">
              <a16:creationId xmlns:a16="http://schemas.microsoft.com/office/drawing/2014/main" id="{A10760B3-DD59-4595-9B1C-42F6F320A666}"/>
            </a:ext>
          </a:extLst>
        </xdr:cNvPr>
        <xdr:cNvCxnSpPr/>
      </xdr:nvCxnSpPr>
      <xdr:spPr>
        <a:xfrm flipV="1">
          <a:off x="15481300" y="1690942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5" name="公債費平均値テキスト">
          <a:extLst>
            <a:ext uri="{FF2B5EF4-FFF2-40B4-BE49-F238E27FC236}">
              <a16:creationId xmlns:a16="http://schemas.microsoft.com/office/drawing/2014/main" id="{3D495A69-5A76-4D23-922F-1A445C039F72}"/>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6" name="フローチャート: 判断 705">
          <a:extLst>
            <a:ext uri="{FF2B5EF4-FFF2-40B4-BE49-F238E27FC236}">
              <a16:creationId xmlns:a16="http://schemas.microsoft.com/office/drawing/2014/main" id="{7FE6CB3B-53EB-4DF5-A5CD-5800FA078425}"/>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108235</xdr:rowOff>
    </xdr:from>
    <xdr:to>
      <xdr:col>81</xdr:col>
      <xdr:colOff>50800</xdr:colOff>
      <xdr:row>98</xdr:row>
      <xdr:rowOff>113770</xdr:rowOff>
    </xdr:to>
    <xdr:cxnSp macro="">
      <xdr:nvCxnSpPr>
        <xdr:cNvPr id="707" name="直線コネクタ 706">
          <a:extLst>
            <a:ext uri="{FF2B5EF4-FFF2-40B4-BE49-F238E27FC236}">
              <a16:creationId xmlns:a16="http://schemas.microsoft.com/office/drawing/2014/main" id="{3AE2E067-AA4E-40C0-A6BB-0AEC3504C89D}"/>
            </a:ext>
          </a:extLst>
        </xdr:cNvPr>
        <xdr:cNvCxnSpPr/>
      </xdr:nvCxnSpPr>
      <xdr:spPr>
        <a:xfrm flipV="1">
          <a:off x="14592300" y="16910335"/>
          <a:ext cx="8890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8" name="フローチャート: 判断 707">
          <a:extLst>
            <a:ext uri="{FF2B5EF4-FFF2-40B4-BE49-F238E27FC236}">
              <a16:creationId xmlns:a16="http://schemas.microsoft.com/office/drawing/2014/main" id="{DCCFB9D6-6255-455F-BCA8-1BC142C55233}"/>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9" name="テキスト ボックス 708">
          <a:extLst>
            <a:ext uri="{FF2B5EF4-FFF2-40B4-BE49-F238E27FC236}">
              <a16:creationId xmlns:a16="http://schemas.microsoft.com/office/drawing/2014/main" id="{D187FD6E-3FC1-4409-8581-1F49ABCEC061}"/>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113770</xdr:rowOff>
    </xdr:from>
    <xdr:to>
      <xdr:col>76</xdr:col>
      <xdr:colOff>114300</xdr:colOff>
      <xdr:row>98</xdr:row>
      <xdr:rowOff>125020</xdr:rowOff>
    </xdr:to>
    <xdr:cxnSp macro="">
      <xdr:nvCxnSpPr>
        <xdr:cNvPr id="710" name="直線コネクタ 709">
          <a:extLst>
            <a:ext uri="{FF2B5EF4-FFF2-40B4-BE49-F238E27FC236}">
              <a16:creationId xmlns:a16="http://schemas.microsoft.com/office/drawing/2014/main" id="{0066DFAD-FD87-425B-80BC-71D94179F3B1}"/>
            </a:ext>
          </a:extLst>
        </xdr:cNvPr>
        <xdr:cNvCxnSpPr/>
      </xdr:nvCxnSpPr>
      <xdr:spPr>
        <a:xfrm flipV="1">
          <a:off x="13703300" y="16915870"/>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11" name="フローチャート: 判断 710">
          <a:extLst>
            <a:ext uri="{FF2B5EF4-FFF2-40B4-BE49-F238E27FC236}">
              <a16:creationId xmlns:a16="http://schemas.microsoft.com/office/drawing/2014/main" id="{01CA6C0D-3E7A-45AE-A715-C181CC0660F8}"/>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2" name="テキスト ボックス 711">
          <a:extLst>
            <a:ext uri="{FF2B5EF4-FFF2-40B4-BE49-F238E27FC236}">
              <a16:creationId xmlns:a16="http://schemas.microsoft.com/office/drawing/2014/main" id="{E1D87336-89B1-4712-B601-29FD13EBC83E}"/>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120383</xdr:rowOff>
    </xdr:from>
    <xdr:to>
      <xdr:col>71</xdr:col>
      <xdr:colOff>177800</xdr:colOff>
      <xdr:row>98</xdr:row>
      <xdr:rowOff>125020</xdr:rowOff>
    </xdr:to>
    <xdr:cxnSp macro="">
      <xdr:nvCxnSpPr>
        <xdr:cNvPr id="713" name="直線コネクタ 712">
          <a:extLst>
            <a:ext uri="{FF2B5EF4-FFF2-40B4-BE49-F238E27FC236}">
              <a16:creationId xmlns:a16="http://schemas.microsoft.com/office/drawing/2014/main" id="{F3FEDC16-D7F3-42A2-AADC-94F4D9AAB4AB}"/>
            </a:ext>
          </a:extLst>
        </xdr:cNvPr>
        <xdr:cNvCxnSpPr/>
      </xdr:nvCxnSpPr>
      <xdr:spPr>
        <a:xfrm>
          <a:off x="12814300" y="16922483"/>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4" name="フローチャート: 判断 713">
          <a:extLst>
            <a:ext uri="{FF2B5EF4-FFF2-40B4-BE49-F238E27FC236}">
              <a16:creationId xmlns:a16="http://schemas.microsoft.com/office/drawing/2014/main" id="{9D53D007-839E-4799-AA27-C34E6C391A36}"/>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5" name="テキスト ボックス 714">
          <a:extLst>
            <a:ext uri="{FF2B5EF4-FFF2-40B4-BE49-F238E27FC236}">
              <a16:creationId xmlns:a16="http://schemas.microsoft.com/office/drawing/2014/main" id="{DBB646D2-4995-4680-BCE7-2AADC8216401}"/>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6" name="フローチャート: 判断 715">
          <a:extLst>
            <a:ext uri="{FF2B5EF4-FFF2-40B4-BE49-F238E27FC236}">
              <a16:creationId xmlns:a16="http://schemas.microsoft.com/office/drawing/2014/main" id="{94A01736-9B2A-407A-A9D4-6D15281D2238}"/>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7" name="テキスト ボックス 716">
          <a:extLst>
            <a:ext uri="{FF2B5EF4-FFF2-40B4-BE49-F238E27FC236}">
              <a16:creationId xmlns:a16="http://schemas.microsoft.com/office/drawing/2014/main" id="{D6B18618-4DF8-4430-A8CF-A5AAC83A3C06}"/>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5FE9675F-0615-405D-A258-EC559A10CF8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A6CBC3-9529-4BB5-871B-FEDB63BF74D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80A7583D-7D6F-45C0-B832-8CE6F6364E5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7154E44B-B4A1-4AED-B4AD-9417DA66064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C8558C97-E888-462E-9FE3-47DEFBD5822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56521</xdr:rowOff>
    </xdr:from>
    <xdr:to>
      <xdr:col>85</xdr:col>
      <xdr:colOff>177800</xdr:colOff>
      <xdr:row>98</xdr:row>
      <xdr:rowOff>158121</xdr:rowOff>
    </xdr:to>
    <xdr:sp macro="" textlink="">
      <xdr:nvSpPr>
        <xdr:cNvPr id="723" name="楕円 722">
          <a:extLst>
            <a:ext uri="{FF2B5EF4-FFF2-40B4-BE49-F238E27FC236}">
              <a16:creationId xmlns:a16="http://schemas.microsoft.com/office/drawing/2014/main" id="{CF202DC5-0E97-4F73-BBDB-6DFC1ED258C3}"/>
            </a:ext>
          </a:extLst>
        </xdr:cNvPr>
        <xdr:cNvSpPr/>
      </xdr:nvSpPr>
      <xdr:spPr>
        <a:xfrm>
          <a:off x="16268700" y="168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142898</xdr:rowOff>
    </xdr:from>
    <xdr:ext cx="534377" cy="259045"/>
    <xdr:sp macro="" textlink="">
      <xdr:nvSpPr>
        <xdr:cNvPr id="724" name="公債費該当値テキスト">
          <a:extLst>
            <a:ext uri="{FF2B5EF4-FFF2-40B4-BE49-F238E27FC236}">
              <a16:creationId xmlns:a16="http://schemas.microsoft.com/office/drawing/2014/main" id="{690CB623-031A-4346-A146-D42A3A94F710}"/>
            </a:ext>
          </a:extLst>
        </xdr:cNvPr>
        <xdr:cNvSpPr txBox="1"/>
      </xdr:nvSpPr>
      <xdr:spPr>
        <a:xfrm>
          <a:off x="16370300" y="1677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57435</xdr:rowOff>
    </xdr:from>
    <xdr:to>
      <xdr:col>81</xdr:col>
      <xdr:colOff>101600</xdr:colOff>
      <xdr:row>98</xdr:row>
      <xdr:rowOff>159035</xdr:rowOff>
    </xdr:to>
    <xdr:sp macro="" textlink="">
      <xdr:nvSpPr>
        <xdr:cNvPr id="725" name="楕円 724">
          <a:extLst>
            <a:ext uri="{FF2B5EF4-FFF2-40B4-BE49-F238E27FC236}">
              <a16:creationId xmlns:a16="http://schemas.microsoft.com/office/drawing/2014/main" id="{DA2D84EA-C3BD-4878-9106-3D81191F0AD6}"/>
            </a:ext>
          </a:extLst>
        </xdr:cNvPr>
        <xdr:cNvSpPr/>
      </xdr:nvSpPr>
      <xdr:spPr>
        <a:xfrm>
          <a:off x="15430500" y="168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150162</xdr:rowOff>
    </xdr:from>
    <xdr:ext cx="534377" cy="259045"/>
    <xdr:sp macro="" textlink="">
      <xdr:nvSpPr>
        <xdr:cNvPr id="726" name="テキスト ボックス 725">
          <a:extLst>
            <a:ext uri="{FF2B5EF4-FFF2-40B4-BE49-F238E27FC236}">
              <a16:creationId xmlns:a16="http://schemas.microsoft.com/office/drawing/2014/main" id="{169BE492-6A86-4C0E-8D7E-ED2206E082E8}"/>
            </a:ext>
          </a:extLst>
        </xdr:cNvPr>
        <xdr:cNvSpPr txBox="1"/>
      </xdr:nvSpPr>
      <xdr:spPr>
        <a:xfrm>
          <a:off x="15214111"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62970</xdr:rowOff>
    </xdr:from>
    <xdr:to>
      <xdr:col>76</xdr:col>
      <xdr:colOff>165100</xdr:colOff>
      <xdr:row>98</xdr:row>
      <xdr:rowOff>164570</xdr:rowOff>
    </xdr:to>
    <xdr:sp macro="" textlink="">
      <xdr:nvSpPr>
        <xdr:cNvPr id="727" name="楕円 726">
          <a:extLst>
            <a:ext uri="{FF2B5EF4-FFF2-40B4-BE49-F238E27FC236}">
              <a16:creationId xmlns:a16="http://schemas.microsoft.com/office/drawing/2014/main" id="{67587791-4874-40F4-B47B-207D7DD96D75}"/>
            </a:ext>
          </a:extLst>
        </xdr:cNvPr>
        <xdr:cNvSpPr/>
      </xdr:nvSpPr>
      <xdr:spPr>
        <a:xfrm>
          <a:off x="145415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155697</xdr:rowOff>
    </xdr:from>
    <xdr:ext cx="534377" cy="259045"/>
    <xdr:sp macro="" textlink="">
      <xdr:nvSpPr>
        <xdr:cNvPr id="728" name="テキスト ボックス 727">
          <a:extLst>
            <a:ext uri="{FF2B5EF4-FFF2-40B4-BE49-F238E27FC236}">
              <a16:creationId xmlns:a16="http://schemas.microsoft.com/office/drawing/2014/main" id="{8E8B9B23-ABD4-4440-B51B-4E88394F4C4E}"/>
            </a:ext>
          </a:extLst>
        </xdr:cNvPr>
        <xdr:cNvSpPr txBox="1"/>
      </xdr:nvSpPr>
      <xdr:spPr>
        <a:xfrm>
          <a:off x="14325111" y="169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74220</xdr:rowOff>
    </xdr:from>
    <xdr:to>
      <xdr:col>72</xdr:col>
      <xdr:colOff>38100</xdr:colOff>
      <xdr:row>99</xdr:row>
      <xdr:rowOff>4370</xdr:rowOff>
    </xdr:to>
    <xdr:sp macro="" textlink="">
      <xdr:nvSpPr>
        <xdr:cNvPr id="729" name="楕円 728">
          <a:extLst>
            <a:ext uri="{FF2B5EF4-FFF2-40B4-BE49-F238E27FC236}">
              <a16:creationId xmlns:a16="http://schemas.microsoft.com/office/drawing/2014/main" id="{CBE92A63-7A5D-4495-9E32-9976D7BDA2CA}"/>
            </a:ext>
          </a:extLst>
        </xdr:cNvPr>
        <xdr:cNvSpPr/>
      </xdr:nvSpPr>
      <xdr:spPr>
        <a:xfrm>
          <a:off x="13652500" y="168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166947</xdr:rowOff>
    </xdr:from>
    <xdr:ext cx="534377" cy="259045"/>
    <xdr:sp macro="" textlink="">
      <xdr:nvSpPr>
        <xdr:cNvPr id="730" name="テキスト ボックス 729">
          <a:extLst>
            <a:ext uri="{FF2B5EF4-FFF2-40B4-BE49-F238E27FC236}">
              <a16:creationId xmlns:a16="http://schemas.microsoft.com/office/drawing/2014/main" id="{A7595F51-35B7-4B5D-98FD-8C372E2EF465}"/>
            </a:ext>
          </a:extLst>
        </xdr:cNvPr>
        <xdr:cNvSpPr txBox="1"/>
      </xdr:nvSpPr>
      <xdr:spPr>
        <a:xfrm>
          <a:off x="13436111" y="169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69583</xdr:rowOff>
    </xdr:from>
    <xdr:to>
      <xdr:col>67</xdr:col>
      <xdr:colOff>101600</xdr:colOff>
      <xdr:row>98</xdr:row>
      <xdr:rowOff>171183</xdr:rowOff>
    </xdr:to>
    <xdr:sp macro="" textlink="">
      <xdr:nvSpPr>
        <xdr:cNvPr id="731" name="楕円 730">
          <a:extLst>
            <a:ext uri="{FF2B5EF4-FFF2-40B4-BE49-F238E27FC236}">
              <a16:creationId xmlns:a16="http://schemas.microsoft.com/office/drawing/2014/main" id="{358782A6-981F-45A7-852E-743193DE730C}"/>
            </a:ext>
          </a:extLst>
        </xdr:cNvPr>
        <xdr:cNvSpPr/>
      </xdr:nvSpPr>
      <xdr:spPr>
        <a:xfrm>
          <a:off x="12763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162310</xdr:rowOff>
    </xdr:from>
    <xdr:ext cx="534377" cy="259045"/>
    <xdr:sp macro="" textlink="">
      <xdr:nvSpPr>
        <xdr:cNvPr id="732" name="テキスト ボックス 731">
          <a:extLst>
            <a:ext uri="{FF2B5EF4-FFF2-40B4-BE49-F238E27FC236}">
              <a16:creationId xmlns:a16="http://schemas.microsoft.com/office/drawing/2014/main" id="{B3EE777A-664B-4C60-94CC-03FF0BBB82A4}"/>
            </a:ext>
          </a:extLst>
        </xdr:cNvPr>
        <xdr:cNvSpPr txBox="1"/>
      </xdr:nvSpPr>
      <xdr:spPr>
        <a:xfrm>
          <a:off x="12547111" y="169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B7BAD8BB-73A0-4DB4-B3EB-8712CBF6E48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C42035DA-DFC5-4CC0-9051-8E64894CAD6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C3C4E13B-6281-4305-9782-7E0BFD983AE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32D3F2A9-93D2-45B6-8DB0-8B4F7CC0F1C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EFDECA37-7155-486D-8B6E-8A1FBC5F55A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B8BA760D-3EF4-4500-AA80-F0059FDF503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153124D-8443-4541-B19A-23BF6763E73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C137BC49-A767-4C3B-992D-2A62494273E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72113DBB-BC0C-4BA0-8B81-0440334D796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390423DF-8C9D-4600-9606-72BC93531D2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6E336422-A470-4BA4-A5C7-99525CF0FD7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51226E42-8C59-4123-BDDB-BCCDA7C6984D}"/>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8193AB37-CB24-4F65-9FB9-F23086E617F8}"/>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6" name="テキスト ボックス 745">
          <a:extLst>
            <a:ext uri="{FF2B5EF4-FFF2-40B4-BE49-F238E27FC236}">
              <a16:creationId xmlns:a16="http://schemas.microsoft.com/office/drawing/2014/main" id="{5EC1B578-BE4B-415A-B891-A74265600B75}"/>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25433A14-0AD1-42CF-B2B2-60450A0B0499}"/>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8" name="テキスト ボックス 747">
          <a:extLst>
            <a:ext uri="{FF2B5EF4-FFF2-40B4-BE49-F238E27FC236}">
              <a16:creationId xmlns:a16="http://schemas.microsoft.com/office/drawing/2014/main" id="{1C18F591-6315-4E29-83E9-371B1C1E5AFB}"/>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D6968CF4-2EEF-4879-9279-6F7C6B56CDC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50" name="テキスト ボックス 749">
          <a:extLst>
            <a:ext uri="{FF2B5EF4-FFF2-40B4-BE49-F238E27FC236}">
              <a16:creationId xmlns:a16="http://schemas.microsoft.com/office/drawing/2014/main" id="{15F26EFA-90A3-4A1C-9472-BB2C1352552F}"/>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9A7B9A96-9C3C-4BFA-9F5B-4B12DA41261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A18ACD67-D69B-4BE7-BAE6-D85E0CB64AA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98F9AAAA-F23B-4606-9E7D-2E7D75A2B51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EF00BA25-8285-4601-A2E5-8B09D14A7EDF}"/>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5" name="諸支出金最小値テキスト">
          <a:extLst>
            <a:ext uri="{FF2B5EF4-FFF2-40B4-BE49-F238E27FC236}">
              <a16:creationId xmlns:a16="http://schemas.microsoft.com/office/drawing/2014/main" id="{0EF79FD2-1457-4B4C-82AE-3FF8A8E8C20B}"/>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868B958F-5EA1-498D-9E37-59E03AAB3E7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7" name="諸支出金最大値テキスト">
          <a:extLst>
            <a:ext uri="{FF2B5EF4-FFF2-40B4-BE49-F238E27FC236}">
              <a16:creationId xmlns:a16="http://schemas.microsoft.com/office/drawing/2014/main" id="{25287675-4C2E-4CC7-893C-79455F6D4C58}"/>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8" name="直線コネクタ 757">
          <a:extLst>
            <a:ext uri="{FF2B5EF4-FFF2-40B4-BE49-F238E27FC236}">
              <a16:creationId xmlns:a16="http://schemas.microsoft.com/office/drawing/2014/main" id="{87B85FEA-D589-42E9-BE80-F10421C9F41A}"/>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123515</xdr:rowOff>
    </xdr:from>
    <xdr:to>
      <xdr:col>116</xdr:col>
      <xdr:colOff>63500</xdr:colOff>
      <xdr:row>38</xdr:row>
      <xdr:rowOff>124750</xdr:rowOff>
    </xdr:to>
    <xdr:cxnSp macro="">
      <xdr:nvCxnSpPr>
        <xdr:cNvPr id="759" name="直線コネクタ 758">
          <a:extLst>
            <a:ext uri="{FF2B5EF4-FFF2-40B4-BE49-F238E27FC236}">
              <a16:creationId xmlns:a16="http://schemas.microsoft.com/office/drawing/2014/main" id="{56F1AA5B-C153-42C5-B782-F68CF5A66DAB}"/>
            </a:ext>
          </a:extLst>
        </xdr:cNvPr>
        <xdr:cNvCxnSpPr/>
      </xdr:nvCxnSpPr>
      <xdr:spPr>
        <a:xfrm flipV="1">
          <a:off x="21323300" y="6638615"/>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60" name="諸支出金平均値テキスト">
          <a:extLst>
            <a:ext uri="{FF2B5EF4-FFF2-40B4-BE49-F238E27FC236}">
              <a16:creationId xmlns:a16="http://schemas.microsoft.com/office/drawing/2014/main" id="{2E6D9D90-1A94-46D6-8661-EDA10C6A54D2}"/>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61" name="フローチャート: 判断 760">
          <a:extLst>
            <a:ext uri="{FF2B5EF4-FFF2-40B4-BE49-F238E27FC236}">
              <a16:creationId xmlns:a16="http://schemas.microsoft.com/office/drawing/2014/main" id="{99DCBBA1-1B6D-42E4-BE3E-FD30E1F571BD}"/>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124750</xdr:rowOff>
    </xdr:from>
    <xdr:to>
      <xdr:col>111</xdr:col>
      <xdr:colOff>177800</xdr:colOff>
      <xdr:row>38</xdr:row>
      <xdr:rowOff>128178</xdr:rowOff>
    </xdr:to>
    <xdr:cxnSp macro="">
      <xdr:nvCxnSpPr>
        <xdr:cNvPr id="762" name="直線コネクタ 761">
          <a:extLst>
            <a:ext uri="{FF2B5EF4-FFF2-40B4-BE49-F238E27FC236}">
              <a16:creationId xmlns:a16="http://schemas.microsoft.com/office/drawing/2014/main" id="{2AFCDD45-85E4-4FFA-8472-B48D9D96882F}"/>
            </a:ext>
          </a:extLst>
        </xdr:cNvPr>
        <xdr:cNvCxnSpPr/>
      </xdr:nvCxnSpPr>
      <xdr:spPr>
        <a:xfrm flipV="1">
          <a:off x="20434300" y="663985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3" name="フローチャート: 判断 762">
          <a:extLst>
            <a:ext uri="{FF2B5EF4-FFF2-40B4-BE49-F238E27FC236}">
              <a16:creationId xmlns:a16="http://schemas.microsoft.com/office/drawing/2014/main" id="{5E1EFC20-7CC7-472A-A5BD-1C35B61DC0C4}"/>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4" name="テキスト ボックス 763">
          <a:extLst>
            <a:ext uri="{FF2B5EF4-FFF2-40B4-BE49-F238E27FC236}">
              <a16:creationId xmlns:a16="http://schemas.microsoft.com/office/drawing/2014/main" id="{36C3AD67-D84E-4C2D-902C-B0B38367FC5E}"/>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128178</xdr:rowOff>
    </xdr:from>
    <xdr:to>
      <xdr:col>107</xdr:col>
      <xdr:colOff>50800</xdr:colOff>
      <xdr:row>38</xdr:row>
      <xdr:rowOff>135403</xdr:rowOff>
    </xdr:to>
    <xdr:cxnSp macro="">
      <xdr:nvCxnSpPr>
        <xdr:cNvPr id="765" name="直線コネクタ 764">
          <a:extLst>
            <a:ext uri="{FF2B5EF4-FFF2-40B4-BE49-F238E27FC236}">
              <a16:creationId xmlns:a16="http://schemas.microsoft.com/office/drawing/2014/main" id="{F82BB7F3-580B-440E-BF43-471596AC057A}"/>
            </a:ext>
          </a:extLst>
        </xdr:cNvPr>
        <xdr:cNvCxnSpPr/>
      </xdr:nvCxnSpPr>
      <xdr:spPr>
        <a:xfrm flipV="1">
          <a:off x="19545300" y="6643278"/>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6" name="フローチャート: 判断 765">
          <a:extLst>
            <a:ext uri="{FF2B5EF4-FFF2-40B4-BE49-F238E27FC236}">
              <a16:creationId xmlns:a16="http://schemas.microsoft.com/office/drawing/2014/main" id="{2EB75E36-7149-46CA-8E5D-103D4CDC751E}"/>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7" name="テキスト ボックス 766">
          <a:extLst>
            <a:ext uri="{FF2B5EF4-FFF2-40B4-BE49-F238E27FC236}">
              <a16:creationId xmlns:a16="http://schemas.microsoft.com/office/drawing/2014/main" id="{4EE6B173-B9E7-4B5C-B17C-FDB8F5ECAEC5}"/>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108656</xdr:rowOff>
    </xdr:from>
    <xdr:to>
      <xdr:col>102</xdr:col>
      <xdr:colOff>114300</xdr:colOff>
      <xdr:row>38</xdr:row>
      <xdr:rowOff>135403</xdr:rowOff>
    </xdr:to>
    <xdr:cxnSp macro="">
      <xdr:nvCxnSpPr>
        <xdr:cNvPr id="768" name="直線コネクタ 767">
          <a:extLst>
            <a:ext uri="{FF2B5EF4-FFF2-40B4-BE49-F238E27FC236}">
              <a16:creationId xmlns:a16="http://schemas.microsoft.com/office/drawing/2014/main" id="{FC2A9291-7066-410A-B0CC-D4515E118210}"/>
            </a:ext>
          </a:extLst>
        </xdr:cNvPr>
        <xdr:cNvCxnSpPr/>
      </xdr:nvCxnSpPr>
      <xdr:spPr>
        <a:xfrm>
          <a:off x="18656300" y="6623756"/>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9" name="フローチャート: 判断 768">
          <a:extLst>
            <a:ext uri="{FF2B5EF4-FFF2-40B4-BE49-F238E27FC236}">
              <a16:creationId xmlns:a16="http://schemas.microsoft.com/office/drawing/2014/main" id="{8DAFC103-35B8-4242-B676-2E1B04827BAD}"/>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70" name="テキスト ボックス 769">
          <a:extLst>
            <a:ext uri="{FF2B5EF4-FFF2-40B4-BE49-F238E27FC236}">
              <a16:creationId xmlns:a16="http://schemas.microsoft.com/office/drawing/2014/main" id="{9E6F2F4A-8420-4D3D-897C-2320C3341887}"/>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71" name="フローチャート: 判断 770">
          <a:extLst>
            <a:ext uri="{FF2B5EF4-FFF2-40B4-BE49-F238E27FC236}">
              <a16:creationId xmlns:a16="http://schemas.microsoft.com/office/drawing/2014/main" id="{D62DB713-A8C8-4CA3-90CE-F7995D8EBB7B}"/>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713</xdr:rowOff>
    </xdr:from>
    <xdr:ext cx="378565" cy="259045"/>
    <xdr:sp macro="" textlink="">
      <xdr:nvSpPr>
        <xdr:cNvPr id="772" name="テキスト ボックス 771">
          <a:extLst>
            <a:ext uri="{FF2B5EF4-FFF2-40B4-BE49-F238E27FC236}">
              <a16:creationId xmlns:a16="http://schemas.microsoft.com/office/drawing/2014/main" id="{D6B55D53-9680-4607-A99B-1DAD0412F728}"/>
            </a:ext>
          </a:extLst>
        </xdr:cNvPr>
        <xdr:cNvSpPr txBox="1"/>
      </xdr:nvSpPr>
      <xdr:spPr>
        <a:xfrm>
          <a:off x="18467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D774895-B9DF-4F3A-946E-82E9AD5DD39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5F5E0AE1-9241-4149-AABC-28023121A16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C7202C85-07E7-43A8-AE64-0CB4A3F4506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DD77A772-350B-4D74-8D74-7ECC3D9ABCF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D3E468B3-91C5-43C9-8C84-2662967332F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72715</xdr:rowOff>
    </xdr:from>
    <xdr:to>
      <xdr:col>116</xdr:col>
      <xdr:colOff>114300</xdr:colOff>
      <xdr:row>39</xdr:row>
      <xdr:rowOff>2865</xdr:rowOff>
    </xdr:to>
    <xdr:sp macro="" textlink="">
      <xdr:nvSpPr>
        <xdr:cNvPr id="778" name="楕円 777">
          <a:extLst>
            <a:ext uri="{FF2B5EF4-FFF2-40B4-BE49-F238E27FC236}">
              <a16:creationId xmlns:a16="http://schemas.microsoft.com/office/drawing/2014/main" id="{430B1D2C-A57F-4850-970C-C866BD5959A9}"/>
            </a:ext>
          </a:extLst>
        </xdr:cNvPr>
        <xdr:cNvSpPr/>
      </xdr:nvSpPr>
      <xdr:spPr>
        <a:xfrm>
          <a:off x="221107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378565" cy="259045"/>
    <xdr:sp macro="" textlink="">
      <xdr:nvSpPr>
        <xdr:cNvPr id="779" name="諸支出金該当値テキスト">
          <a:extLst>
            <a:ext uri="{FF2B5EF4-FFF2-40B4-BE49-F238E27FC236}">
              <a16:creationId xmlns:a16="http://schemas.microsoft.com/office/drawing/2014/main" id="{F3C9C90D-4839-4E5A-A90F-A1D47A40F7CD}"/>
            </a:ext>
          </a:extLst>
        </xdr:cNvPr>
        <xdr:cNvSpPr txBox="1"/>
      </xdr:nvSpPr>
      <xdr:spPr>
        <a:xfrm>
          <a:off x="22212300" y="6559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73950</xdr:rowOff>
    </xdr:from>
    <xdr:to>
      <xdr:col>112</xdr:col>
      <xdr:colOff>38100</xdr:colOff>
      <xdr:row>39</xdr:row>
      <xdr:rowOff>4100</xdr:rowOff>
    </xdr:to>
    <xdr:sp macro="" textlink="">
      <xdr:nvSpPr>
        <xdr:cNvPr id="780" name="楕円 779">
          <a:extLst>
            <a:ext uri="{FF2B5EF4-FFF2-40B4-BE49-F238E27FC236}">
              <a16:creationId xmlns:a16="http://schemas.microsoft.com/office/drawing/2014/main" id="{15D8BAF1-5C0E-467C-8E18-6D40D51B285B}"/>
            </a:ext>
          </a:extLst>
        </xdr:cNvPr>
        <xdr:cNvSpPr/>
      </xdr:nvSpPr>
      <xdr:spPr>
        <a:xfrm>
          <a:off x="21272500" y="65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166677</xdr:rowOff>
    </xdr:from>
    <xdr:ext cx="378565" cy="259045"/>
    <xdr:sp macro="" textlink="">
      <xdr:nvSpPr>
        <xdr:cNvPr id="781" name="テキスト ボックス 780">
          <a:extLst>
            <a:ext uri="{FF2B5EF4-FFF2-40B4-BE49-F238E27FC236}">
              <a16:creationId xmlns:a16="http://schemas.microsoft.com/office/drawing/2014/main" id="{BDCF652C-F1FF-4C2A-BAEE-3FDC63A7A2D3}"/>
            </a:ext>
          </a:extLst>
        </xdr:cNvPr>
        <xdr:cNvSpPr txBox="1"/>
      </xdr:nvSpPr>
      <xdr:spPr>
        <a:xfrm>
          <a:off x="21134017" y="668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77378</xdr:rowOff>
    </xdr:from>
    <xdr:to>
      <xdr:col>107</xdr:col>
      <xdr:colOff>101600</xdr:colOff>
      <xdr:row>39</xdr:row>
      <xdr:rowOff>7528</xdr:rowOff>
    </xdr:to>
    <xdr:sp macro="" textlink="">
      <xdr:nvSpPr>
        <xdr:cNvPr id="782" name="楕円 781">
          <a:extLst>
            <a:ext uri="{FF2B5EF4-FFF2-40B4-BE49-F238E27FC236}">
              <a16:creationId xmlns:a16="http://schemas.microsoft.com/office/drawing/2014/main" id="{D0E00178-2DAD-436E-9950-312468E98325}"/>
            </a:ext>
          </a:extLst>
        </xdr:cNvPr>
        <xdr:cNvSpPr/>
      </xdr:nvSpPr>
      <xdr:spPr>
        <a:xfrm>
          <a:off x="20383500" y="65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170105</xdr:rowOff>
    </xdr:from>
    <xdr:ext cx="378565" cy="259045"/>
    <xdr:sp macro="" textlink="">
      <xdr:nvSpPr>
        <xdr:cNvPr id="783" name="テキスト ボックス 782">
          <a:extLst>
            <a:ext uri="{FF2B5EF4-FFF2-40B4-BE49-F238E27FC236}">
              <a16:creationId xmlns:a16="http://schemas.microsoft.com/office/drawing/2014/main" id="{B45C3AA6-61A3-4152-9D1D-2C5143F6AE66}"/>
            </a:ext>
          </a:extLst>
        </xdr:cNvPr>
        <xdr:cNvSpPr txBox="1"/>
      </xdr:nvSpPr>
      <xdr:spPr>
        <a:xfrm>
          <a:off x="20245017" y="668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84603</xdr:rowOff>
    </xdr:from>
    <xdr:to>
      <xdr:col>102</xdr:col>
      <xdr:colOff>165100</xdr:colOff>
      <xdr:row>39</xdr:row>
      <xdr:rowOff>14753</xdr:rowOff>
    </xdr:to>
    <xdr:sp macro="" textlink="">
      <xdr:nvSpPr>
        <xdr:cNvPr id="784" name="楕円 783">
          <a:extLst>
            <a:ext uri="{FF2B5EF4-FFF2-40B4-BE49-F238E27FC236}">
              <a16:creationId xmlns:a16="http://schemas.microsoft.com/office/drawing/2014/main" id="{85E0C79B-F9BB-4931-922F-604ACC6BB7A3}"/>
            </a:ext>
          </a:extLst>
        </xdr:cNvPr>
        <xdr:cNvSpPr/>
      </xdr:nvSpPr>
      <xdr:spPr>
        <a:xfrm>
          <a:off x="19494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5880</xdr:rowOff>
    </xdr:from>
    <xdr:ext cx="313932" cy="259045"/>
    <xdr:sp macro="" textlink="">
      <xdr:nvSpPr>
        <xdr:cNvPr id="785" name="テキスト ボックス 784">
          <a:extLst>
            <a:ext uri="{FF2B5EF4-FFF2-40B4-BE49-F238E27FC236}">
              <a16:creationId xmlns:a16="http://schemas.microsoft.com/office/drawing/2014/main" id="{263D40B2-B3D6-494C-A0A8-6BDDC2032A66}"/>
            </a:ext>
          </a:extLst>
        </xdr:cNvPr>
        <xdr:cNvSpPr txBox="1"/>
      </xdr:nvSpPr>
      <xdr:spPr>
        <a:xfrm>
          <a:off x="19388333" y="6692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57856</xdr:rowOff>
    </xdr:from>
    <xdr:to>
      <xdr:col>98</xdr:col>
      <xdr:colOff>38100</xdr:colOff>
      <xdr:row>38</xdr:row>
      <xdr:rowOff>159456</xdr:rowOff>
    </xdr:to>
    <xdr:sp macro="" textlink="">
      <xdr:nvSpPr>
        <xdr:cNvPr id="786" name="楕円 785">
          <a:extLst>
            <a:ext uri="{FF2B5EF4-FFF2-40B4-BE49-F238E27FC236}">
              <a16:creationId xmlns:a16="http://schemas.microsoft.com/office/drawing/2014/main" id="{6028F280-CD63-4DBC-A7E9-E5DAC935D671}"/>
            </a:ext>
          </a:extLst>
        </xdr:cNvPr>
        <xdr:cNvSpPr/>
      </xdr:nvSpPr>
      <xdr:spPr>
        <a:xfrm>
          <a:off x="18605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4533</xdr:rowOff>
    </xdr:from>
    <xdr:ext cx="378565" cy="259045"/>
    <xdr:sp macro="" textlink="">
      <xdr:nvSpPr>
        <xdr:cNvPr id="787" name="テキスト ボックス 786">
          <a:extLst>
            <a:ext uri="{FF2B5EF4-FFF2-40B4-BE49-F238E27FC236}">
              <a16:creationId xmlns:a16="http://schemas.microsoft.com/office/drawing/2014/main" id="{BAA07616-C377-4672-8BA9-32CEE1530DED}"/>
            </a:ext>
          </a:extLst>
        </xdr:cNvPr>
        <xdr:cNvSpPr txBox="1"/>
      </xdr:nvSpPr>
      <xdr:spPr>
        <a:xfrm>
          <a:off x="18467017" y="634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B99EDC4-66FC-4BB5-997C-D761CA21A03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F5799942-032A-43F8-8E98-D2380A3D99D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EF931A92-5927-4F91-B6C9-73A652E356C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432B633F-D6A7-42A9-8237-509BE814ACB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C3EF4DFE-BE03-4CAA-99A0-C5794B4A45F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9B545263-CED1-44D6-AF94-38C78AF3E7B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816F0120-EDF6-4C09-8CAE-EFF390F97CD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972DCFA3-3A2D-42D7-B2BF-0E80D36ECAE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3C562200-C80F-4CF1-A286-DC38FC89C7A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D9A82001-B796-4C3D-A2A9-C3CB9348BEF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31176D1-360B-4891-A896-38CAC5CEE67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5BF28A27-9FCC-45C4-8DF6-B9A85EEDF8B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57D53358-EE99-452A-8B05-D6F53F9AAF8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C08A4639-B967-4FB1-A2D2-4F640B0FEB0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4BD8E6C6-AF0D-4B4A-87A5-215A7F5D9FB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AF4D0566-CF2A-45D7-9A4F-81B7657DE148}"/>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AACDFC13-78D6-4D73-8711-1148EE00BEA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748F84A3-0C43-4440-939D-627EDCE6FF2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B5DBE43A-C663-47F7-81C4-3AC16968DFF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58D46DBA-3F99-4B00-B797-FC3390077CE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ACFD572F-C6C1-4EA9-80B1-15DBE6263A56}"/>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FC60E219-297C-43AF-8D85-4673B35F448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DD5C6532-DA06-4C42-83D8-0EE540072289}"/>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101067B6-881E-4B04-9AE1-738360078CCF}"/>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45011497-30E5-440E-9508-DAA50473E4BD}"/>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CDA37FEB-6E73-49A5-A5D0-9D5B80EDB766}"/>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7EB2A9FA-7DCF-446A-B005-FA3710C9BC6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59C4BFC2-1CEB-4361-A1EB-283FA789D3E1}"/>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F0BCFB3D-F288-4549-9984-A7D6C9A1919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63AF56F9-C2D7-4203-9B40-87394E1EDC8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3BA5D917-27E7-49A7-AB04-CCFB242643B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758EB4FE-4F1B-4849-90B0-A071A9F39734}"/>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1128FB17-007A-4D7F-B5A5-E57AC033B863}"/>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C9C0E107-8BCA-46D0-8AA6-C50C06E0BD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FBEBD626-B535-41E1-91B7-9702F707FE2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11199B5C-2929-4350-9618-443AD9DB379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EAF5D9C5-9315-41CA-A5B5-B2EC795C188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8E3EEC10-E8ED-41F8-9A1B-871C926D61A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74C49D7A-BA94-4780-AD21-BB8F313F497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3A92CB63-3029-47EE-B65B-114DB825A6B1}"/>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34B57BEE-9A9A-4A19-A525-79EBD79E5CB7}"/>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6B92C76F-95F8-4664-BC9E-1EFAE4FD822B}"/>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D18D1628-3D2F-446A-A572-800256ED52C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4B9B23DD-35F2-496D-B4D9-EE914D4D51B8}"/>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BB66D367-D5FF-4E3C-AB85-1419C657E13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AE854949-A174-44EA-B584-A268B008324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41F2F4FC-80BA-4D20-9333-8A6FFD368B8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7AA79599-53A1-4CAD-A18D-B11BC038A1F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DC0E1D0A-77EF-4C56-94C8-F1485B9145F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72841345-F7C3-44BE-B782-B17A6F7A6B1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8DF1392-E270-45D5-91D1-9E11DDEB612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5F47CEE6-2F7F-4D33-B544-EEFA304F8FC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総務費は、新庁舎整備事業（約３５億８千万円減）などにより、前年度から減少しており、類似団体平均を下回った。</a:t>
          </a:r>
        </a:p>
        <a:p>
          <a:r>
            <a:rPr kumimoji="1" lang="ja-JP" altLang="en-US" sz="1300">
              <a:latin typeface="ＭＳ Ｐゴシック" panose="020B0600070205080204" pitchFamily="50" charset="-128"/>
              <a:ea typeface="ＭＳ Ｐゴシック" panose="020B0600070205080204" pitchFamily="50" charset="-128"/>
            </a:rPr>
            <a:t>　民生費は、低所得者支援及び定額減税補足給付事業（約７億９千万円増）などにより、前年度から増加した。</a:t>
          </a:r>
        </a:p>
        <a:p>
          <a:r>
            <a:rPr kumimoji="1" lang="ja-JP" altLang="en-US" sz="1300">
              <a:latin typeface="ＭＳ Ｐゴシック" panose="020B0600070205080204" pitchFamily="50" charset="-128"/>
              <a:ea typeface="ＭＳ Ｐゴシック" panose="020B0600070205080204" pitchFamily="50" charset="-128"/>
            </a:rPr>
            <a:t>　農林水産業費は、畜産・酪農収益力強化整備等特別対策事業（約１億６千万円減）などにより、前年度から減少した。</a:t>
          </a:r>
        </a:p>
        <a:p>
          <a:r>
            <a:rPr kumimoji="1" lang="ja-JP" altLang="en-US" sz="1300">
              <a:latin typeface="ＭＳ Ｐゴシック" panose="020B0600070205080204" pitchFamily="50" charset="-128"/>
              <a:ea typeface="ＭＳ Ｐゴシック" panose="020B0600070205080204" pitchFamily="50" charset="-128"/>
            </a:rPr>
            <a:t>　消防費は、防災行政無線等機能強化事業（約１億１千万円減）などにより、前年度から減少した。</a:t>
          </a:r>
        </a:p>
        <a:p>
          <a:r>
            <a:rPr kumimoji="1" lang="ja-JP" altLang="en-US" sz="1300">
              <a:latin typeface="ＭＳ Ｐゴシック" panose="020B0600070205080204" pitchFamily="50" charset="-128"/>
              <a:ea typeface="ＭＳ Ｐゴシック" panose="020B0600070205080204" pitchFamily="50" charset="-128"/>
            </a:rPr>
            <a:t>　教育費は、前原東中学校校舎大規模改造事業（約２億６千万円増）などにより、前年度から増加した。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14A06D8-27EA-4CF6-88E8-7A200AA70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C968C56-E047-469C-B8D9-31D794B852A4}"/>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7886701-39AF-4769-B006-F0496D5891D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D6E8C7E-AB6F-4F62-AF33-C6B6E2F3AFA2}"/>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FB96DCA6-59B2-4E37-A625-DA49B7C7CA9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C866D72-AD39-473C-8441-C4D8FFA1AA6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D29B5CE-DBD7-481C-B540-F16631FDE8A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3C39458-A790-4D6C-BAB8-AD34DFE2B60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0FC7049-149B-47F8-A3DA-C56267E7F65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CDAD26B-DD8A-43B7-9B79-C9419CC0212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940BF09-897B-495A-B801-5B54B45D742E}"/>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9FCC76B-EA85-4680-A26F-44C41F87EA21}"/>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689ACCE-DA41-45B5-B612-917D4713563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令和６年度の財政調整基金残高は、前年度の歳入歳出の決算上生じた剰余金の増加などにより、３４５百万円を積み増すことができたため、標準財政規模に対する割合は、０．１４ポイントの増となった。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については、形式収支の増などにより、前年度より約６．４億円増、標準財政規模に対する割合は２．７１ポイントの増となった。実質単年度収支については、約８．６億円増加し、標準財政規模に対する割合は３．７６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E211404-56B8-43CC-A294-DADBDB37B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D9377CB-BD8E-4407-BDA5-A6C0465B5A3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E042949-C31A-45CE-B5C3-73717CF7C8F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C10BFA4-62FF-4AE3-B33F-119B8DD5877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C0B670B-C3FF-4A2E-A8D6-0E82AD7C6E3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F1AC35E-FC26-4300-897F-743A8610813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90B9649-E545-4D1C-857B-201140B6378B}"/>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577686E-7360-4578-9EEA-F5D46C4F147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5E9AA60-55E8-4888-B96E-0AECD91D8C7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新庁舎整備事業などの事業費の減少に伴い、決算額は歳入・歳出ともに減となったが、普通地方交付税が３８２百万円増加したことなどもあり、歳入の減少幅が歳出の減少幅を下回ったことから、黒字額が増加した。</a:t>
          </a:r>
        </a:p>
        <a:p>
          <a:r>
            <a:rPr kumimoji="1" lang="ja-JP" altLang="en-US" sz="1400">
              <a:latin typeface="ＭＳ ゴシック" pitchFamily="49" charset="-128"/>
              <a:ea typeface="ＭＳ ゴシック" pitchFamily="49" charset="-128"/>
            </a:rPr>
            <a:t>　その他の会計についても赤字額は無いため、連結実質赤字比率は発生していない。　　　</a:t>
          </a:r>
        </a:p>
        <a:p>
          <a:r>
            <a:rPr kumimoji="1" lang="ja-JP" altLang="en-US" sz="1400">
              <a:latin typeface="ＭＳ ゴシック" pitchFamily="49" charset="-128"/>
              <a:ea typeface="ＭＳ ゴシック" pitchFamily="49" charset="-128"/>
            </a:rPr>
            <a:t>　今後とも、引き続き健全な財政運営に努めていきたい。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4971FF1-3F86-42FB-A7AC-8AD612D6044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4AB33F2-4148-468D-BB2E-8DA4D5B1D90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1D47FC6-C758-4188-AF8C-FBCFB0BB15A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8F20DB8-9DEE-48AF-BCFA-23DCA4BFDAF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EE483A8-B8F8-4271-B036-877866F8A38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13000BC-2EAE-44C4-9767-62B721D8D1E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386AD8C-2F30-4629-978A-5D37087BA71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22116A1-9E48-413D-8BC2-8D148060BE6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C9945082-356A-4273-A952-46B011DCC7BD}"/>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E04D20B6-0B9C-444A-AC7F-022BB9031C95}"/>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2CA468B-1561-495D-887F-855E74A9FDE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tslgfiles01\&#31992;&#23798;&#24066;&#12501;&#12449;&#12452;&#12523;&#12469;&#12540;&#12496;\02030&#36001;&#25919;&#35506;\&#31992;&#23798;&#24066;\08&#30476;&#31561;&#35519;&#26619;&#12539;&#36890;&#30693;\01&#30476;&#35519;&#26619;\02_&#27770;&#31639;&#38306;&#20418;\&#36001;&#25919;&#29366;&#27841;&#36039;&#26009;&#38598;&#65288;&#36001;&#25919;&#27604;&#36611;&#20998;&#26512;&#34920;&#21450;&#12403;&#27507;&#20986;&#27604;&#36611;&#20998;&#26512;&#34920;&#65289;\R06&#27770;&#31639;\03_&#22238;&#31572;\&#12304;&#27663;&#30000;&#20316;&#26989;&#29992;&#12305;&#12304;&#36001;&#25919;&#29366;&#27841;&#36039;&#26009;&#38598;&#12305;_402303_&#31992;&#23798;&#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R02</v>
          </cell>
          <cell r="C18" t="str">
            <v>R03</v>
          </cell>
          <cell r="D18" t="str">
            <v>R04</v>
          </cell>
          <cell r="E18" t="str">
            <v>R05</v>
          </cell>
          <cell r="F18" t="str">
            <v>R06</v>
          </cell>
        </row>
        <row r="19">
          <cell r="A19" t="str">
            <v>実質収支額</v>
          </cell>
          <cell r="B19">
            <v>4.21</v>
          </cell>
          <cell r="C19">
            <v>6.48</v>
          </cell>
          <cell r="D19">
            <v>8.16</v>
          </cell>
          <cell r="E19">
            <v>2.83</v>
          </cell>
          <cell r="F19">
            <v>5.54</v>
          </cell>
        </row>
        <row r="20">
          <cell r="A20" t="str">
            <v>財政調整基金残高</v>
          </cell>
          <cell r="B20">
            <v>28.31</v>
          </cell>
          <cell r="C20">
            <v>34.479999999999997</v>
          </cell>
          <cell r="D20">
            <v>42.75</v>
          </cell>
          <cell r="E20">
            <v>47.47</v>
          </cell>
          <cell r="F20">
            <v>47.61</v>
          </cell>
        </row>
        <row r="21">
          <cell r="A21" t="str">
            <v>実質単年度収支</v>
          </cell>
          <cell r="B21">
            <v>1.01</v>
          </cell>
          <cell r="C21">
            <v>10.4</v>
          </cell>
          <cell r="D21">
            <v>9.5</v>
          </cell>
          <cell r="E21">
            <v>0.55000000000000004</v>
          </cell>
          <cell r="F21">
            <v>4.3099999999999996</v>
          </cell>
        </row>
        <row r="25">
          <cell r="B25" t="str">
            <v>R02</v>
          </cell>
          <cell r="D25" t="str">
            <v>R03</v>
          </cell>
          <cell r="F25" t="str">
            <v>R04</v>
          </cell>
          <cell r="H25" t="str">
            <v>R05</v>
          </cell>
          <cell r="J25" t="str">
            <v>R06</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渡船事業特別会計</v>
          </cell>
          <cell r="B29" t="e">
            <v>#N/A</v>
          </cell>
          <cell r="C29">
            <v>0</v>
          </cell>
          <cell r="D29" t="e">
            <v>#N/A</v>
          </cell>
          <cell r="E29">
            <v>0</v>
          </cell>
          <cell r="F29" t="e">
            <v>#N/A</v>
          </cell>
          <cell r="G29">
            <v>0</v>
          </cell>
          <cell r="H29" t="e">
            <v>#N/A</v>
          </cell>
          <cell r="I29">
            <v>0</v>
          </cell>
          <cell r="J29" t="e">
            <v>#N/A</v>
          </cell>
          <cell r="K29">
            <v>0</v>
          </cell>
        </row>
        <row r="30">
          <cell r="A30" t="str">
            <v>住宅新築資金等貸付事業特別会計</v>
          </cell>
          <cell r="B30" t="e">
            <v>#N/A</v>
          </cell>
          <cell r="C30">
            <v>7.0000000000000007E-2</v>
          </cell>
          <cell r="D30" t="e">
            <v>#N/A</v>
          </cell>
          <cell r="E30">
            <v>0.03</v>
          </cell>
          <cell r="F30" t="e">
            <v>#N/A</v>
          </cell>
          <cell r="G30">
            <v>0</v>
          </cell>
          <cell r="H30" t="e">
            <v>#N/A</v>
          </cell>
          <cell r="I30">
            <v>0</v>
          </cell>
          <cell r="J30" t="e">
            <v>#N/A</v>
          </cell>
          <cell r="K30">
            <v>0</v>
          </cell>
        </row>
        <row r="31">
          <cell r="A31" t="str">
            <v>国民健康保険事業特別会計</v>
          </cell>
          <cell r="B31" t="e">
            <v>#N/A</v>
          </cell>
          <cell r="C31">
            <v>0.84</v>
          </cell>
          <cell r="D31" t="e">
            <v>#N/A</v>
          </cell>
          <cell r="E31">
            <v>0.64</v>
          </cell>
          <cell r="F31" t="e">
            <v>#N/A</v>
          </cell>
          <cell r="G31">
            <v>0.24</v>
          </cell>
          <cell r="H31" t="e">
            <v>#N/A</v>
          </cell>
          <cell r="I31">
            <v>0.14000000000000001</v>
          </cell>
          <cell r="J31" t="e">
            <v>#N/A</v>
          </cell>
          <cell r="K31">
            <v>0.11</v>
          </cell>
        </row>
        <row r="32">
          <cell r="A32" t="str">
            <v>後期高齢者医療特別会計</v>
          </cell>
          <cell r="B32" t="e">
            <v>#N/A</v>
          </cell>
          <cell r="C32">
            <v>0.18</v>
          </cell>
          <cell r="D32" t="e">
            <v>#N/A</v>
          </cell>
          <cell r="E32">
            <v>0.16</v>
          </cell>
          <cell r="F32" t="e">
            <v>#N/A</v>
          </cell>
          <cell r="G32">
            <v>0.17</v>
          </cell>
          <cell r="H32" t="e">
            <v>#N/A</v>
          </cell>
          <cell r="I32">
            <v>0.2</v>
          </cell>
          <cell r="J32" t="e">
            <v>#N/A</v>
          </cell>
          <cell r="K32">
            <v>0.24</v>
          </cell>
        </row>
        <row r="33">
          <cell r="A33" t="str">
            <v>介護保険事業特別会計</v>
          </cell>
          <cell r="B33" t="e">
            <v>#N/A</v>
          </cell>
          <cell r="C33">
            <v>3.78</v>
          </cell>
          <cell r="D33" t="e">
            <v>#N/A</v>
          </cell>
          <cell r="E33">
            <v>2.73</v>
          </cell>
          <cell r="F33" t="e">
            <v>#N/A</v>
          </cell>
          <cell r="G33">
            <v>3.43</v>
          </cell>
          <cell r="H33" t="e">
            <v>#N/A</v>
          </cell>
          <cell r="I33">
            <v>2.4</v>
          </cell>
          <cell r="J33" t="e">
            <v>#N/A</v>
          </cell>
          <cell r="K33">
            <v>0.96</v>
          </cell>
        </row>
        <row r="34">
          <cell r="A34" t="str">
            <v>一般会計</v>
          </cell>
          <cell r="B34" t="e">
            <v>#N/A</v>
          </cell>
          <cell r="C34">
            <v>4.1399999999999997</v>
          </cell>
          <cell r="D34" t="e">
            <v>#N/A</v>
          </cell>
          <cell r="E34">
            <v>6.44</v>
          </cell>
          <cell r="F34" t="e">
            <v>#N/A</v>
          </cell>
          <cell r="G34">
            <v>8.15</v>
          </cell>
          <cell r="H34" t="e">
            <v>#N/A</v>
          </cell>
          <cell r="I34">
            <v>2.82</v>
          </cell>
          <cell r="J34" t="e">
            <v>#N/A</v>
          </cell>
          <cell r="K34">
            <v>5.53</v>
          </cell>
        </row>
        <row r="35">
          <cell r="A35" t="str">
            <v>水道事業会計</v>
          </cell>
          <cell r="B35" t="e">
            <v>#N/A</v>
          </cell>
          <cell r="C35">
            <v>10.73</v>
          </cell>
          <cell r="D35" t="e">
            <v>#N/A</v>
          </cell>
          <cell r="E35">
            <v>9.8000000000000007</v>
          </cell>
          <cell r="F35" t="e">
            <v>#N/A</v>
          </cell>
          <cell r="G35">
            <v>10.19</v>
          </cell>
          <cell r="H35" t="e">
            <v>#N/A</v>
          </cell>
          <cell r="I35">
            <v>9.3699999999999992</v>
          </cell>
          <cell r="J35" t="e">
            <v>#N/A</v>
          </cell>
          <cell r="K35">
            <v>9.39</v>
          </cell>
        </row>
        <row r="36">
          <cell r="A36" t="str">
            <v>下水道事業会計</v>
          </cell>
          <cell r="B36" t="e">
            <v>#N/A</v>
          </cell>
          <cell r="C36">
            <v>8.98</v>
          </cell>
          <cell r="D36" t="e">
            <v>#N/A</v>
          </cell>
          <cell r="E36">
            <v>8.83</v>
          </cell>
          <cell r="F36" t="e">
            <v>#N/A</v>
          </cell>
          <cell r="G36">
            <v>9.24</v>
          </cell>
          <cell r="H36" t="e">
            <v>#N/A</v>
          </cell>
          <cell r="I36">
            <v>9.35</v>
          </cell>
          <cell r="J36" t="e">
            <v>#N/A</v>
          </cell>
          <cell r="K36">
            <v>9.68</v>
          </cell>
        </row>
        <row r="40">
          <cell r="B40" t="str">
            <v>R02</v>
          </cell>
          <cell r="E40" t="str">
            <v>R03</v>
          </cell>
          <cell r="H40" t="str">
            <v>R04</v>
          </cell>
          <cell r="K40" t="str">
            <v>R05</v>
          </cell>
          <cell r="N40" t="str">
            <v>R06</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2510</v>
          </cell>
          <cell r="G42">
            <v>2448</v>
          </cell>
          <cell r="J42">
            <v>2470</v>
          </cell>
          <cell r="M42">
            <v>2429</v>
          </cell>
          <cell r="P42">
            <v>2403</v>
          </cell>
        </row>
        <row r="43">
          <cell r="A43" t="str">
            <v>一時借入金の利子</v>
          </cell>
          <cell r="B43" t="str">
            <v>-</v>
          </cell>
          <cell r="E43" t="str">
            <v>-</v>
          </cell>
          <cell r="H43" t="str">
            <v>-</v>
          </cell>
          <cell r="K43" t="str">
            <v>-</v>
          </cell>
          <cell r="N43" t="str">
            <v>-</v>
          </cell>
        </row>
        <row r="44">
          <cell r="A44" t="str">
            <v>債務負担行為に基づく支出額</v>
          </cell>
          <cell r="B44">
            <v>16</v>
          </cell>
          <cell r="E44">
            <v>11</v>
          </cell>
          <cell r="H44">
            <v>10</v>
          </cell>
          <cell r="K44">
            <v>9</v>
          </cell>
          <cell r="N44">
            <v>8</v>
          </cell>
        </row>
        <row r="45">
          <cell r="A45" t="str">
            <v>組合等が起こした地方債の元利償還金に対する負担金等</v>
          </cell>
          <cell r="B45">
            <v>1</v>
          </cell>
          <cell r="E45">
            <v>1</v>
          </cell>
          <cell r="H45">
            <v>1</v>
          </cell>
          <cell r="K45">
            <v>0</v>
          </cell>
          <cell r="N45">
            <v>0</v>
          </cell>
        </row>
        <row r="46">
          <cell r="A46" t="str">
            <v>公営企業債の元利償還金に対する繰入金</v>
          </cell>
          <cell r="B46">
            <v>657</v>
          </cell>
          <cell r="E46">
            <v>624</v>
          </cell>
          <cell r="H46">
            <v>621</v>
          </cell>
          <cell r="K46">
            <v>599</v>
          </cell>
          <cell r="N46">
            <v>581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2985</v>
          </cell>
          <cell r="E49">
            <v>2982</v>
          </cell>
          <cell r="H49">
            <v>3068</v>
          </cell>
          <cell r="K49">
            <v>3107</v>
          </cell>
          <cell r="N49">
            <v>3124</v>
          </cell>
        </row>
        <row r="50">
          <cell r="A50" t="str">
            <v>実質公債費比率の分子</v>
          </cell>
          <cell r="B50" t="e">
            <v>#N/A</v>
          </cell>
          <cell r="C50">
            <v>1149</v>
          </cell>
          <cell r="D50" t="e">
            <v>#N/A</v>
          </cell>
          <cell r="E50" t="e">
            <v>#N/A</v>
          </cell>
          <cell r="F50">
            <v>1170</v>
          </cell>
          <cell r="G50" t="e">
            <v>#N/A</v>
          </cell>
          <cell r="H50" t="e">
            <v>#N/A</v>
          </cell>
          <cell r="I50">
            <v>1230</v>
          </cell>
          <cell r="J50" t="e">
            <v>#N/A</v>
          </cell>
          <cell r="K50" t="e">
            <v>#N/A</v>
          </cell>
          <cell r="L50">
            <v>1286</v>
          </cell>
          <cell r="M50" t="e">
            <v>#N/A</v>
          </cell>
          <cell r="N50" t="e">
            <v>#N/A</v>
          </cell>
          <cell r="O50">
            <v>1310</v>
          </cell>
          <cell r="P50" t="e">
            <v>#N/A</v>
          </cell>
        </row>
        <row r="54">
          <cell r="B54" t="str">
            <v>R02</v>
          </cell>
          <cell r="E54" t="str">
            <v>R03</v>
          </cell>
          <cell r="H54" t="str">
            <v>R04</v>
          </cell>
          <cell r="K54" t="str">
            <v>R05</v>
          </cell>
          <cell r="N54" t="str">
            <v>R06</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28360</v>
          </cell>
          <cell r="G56">
            <v>28652</v>
          </cell>
          <cell r="J56">
            <v>28488</v>
          </cell>
          <cell r="M56">
            <v>28613</v>
          </cell>
          <cell r="P56">
            <v>27379</v>
          </cell>
        </row>
        <row r="57">
          <cell r="A57" t="str">
            <v>充当可能特定歳入</v>
          </cell>
          <cell r="D57">
            <v>137</v>
          </cell>
          <cell r="G57">
            <v>125</v>
          </cell>
          <cell r="J57">
            <v>107</v>
          </cell>
          <cell r="M57">
            <v>78</v>
          </cell>
          <cell r="P57">
            <v>40</v>
          </cell>
        </row>
        <row r="58">
          <cell r="A58" t="str">
            <v>充当可能基金</v>
          </cell>
          <cell r="D58">
            <v>13381</v>
          </cell>
          <cell r="G58">
            <v>16216</v>
          </cell>
          <cell r="J58">
            <v>18072</v>
          </cell>
          <cell r="M58">
            <v>20193</v>
          </cell>
          <cell r="P58">
            <v>20773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3177</v>
          </cell>
          <cell r="E62">
            <v>2985</v>
          </cell>
          <cell r="H62">
            <v>3043</v>
          </cell>
          <cell r="K62">
            <v>3091</v>
          </cell>
          <cell r="N62">
            <v>3208</v>
          </cell>
        </row>
        <row r="63">
          <cell r="A63" t="str">
            <v>組合等負担等見込額</v>
          </cell>
          <cell r="B63" t="str">
            <v>-</v>
          </cell>
          <cell r="E63" t="str">
            <v>-</v>
          </cell>
          <cell r="H63" t="str">
            <v>-</v>
          </cell>
          <cell r="K63" t="str">
            <v>-</v>
          </cell>
          <cell r="N63" t="str">
            <v>-</v>
          </cell>
        </row>
        <row r="64">
          <cell r="A64" t="str">
            <v>公営企業債等繰入見込額</v>
          </cell>
          <cell r="B64">
            <v>7900</v>
          </cell>
          <cell r="E64">
            <v>6934</v>
          </cell>
          <cell r="H64">
            <v>5962</v>
          </cell>
          <cell r="K64">
            <v>5544</v>
          </cell>
          <cell r="N64">
            <v>5243</v>
          </cell>
        </row>
        <row r="65">
          <cell r="A65" t="str">
            <v>債務負担行為に基づく支出予定額</v>
          </cell>
          <cell r="B65">
            <v>49</v>
          </cell>
          <cell r="E65">
            <v>39</v>
          </cell>
          <cell r="H65">
            <v>29</v>
          </cell>
          <cell r="K65">
            <v>22</v>
          </cell>
          <cell r="N65">
            <v>14</v>
          </cell>
        </row>
        <row r="66">
          <cell r="A66" t="str">
            <v>一般会計等に係る地方債の現在高</v>
          </cell>
          <cell r="B66">
            <v>27889</v>
          </cell>
          <cell r="E66">
            <v>28981</v>
          </cell>
          <cell r="H66">
            <v>30992</v>
          </cell>
          <cell r="K66">
            <v>33085</v>
          </cell>
          <cell r="N66">
            <v>32285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R04</v>
          </cell>
          <cell r="C71" t="str">
            <v>R05</v>
          </cell>
          <cell r="D71" t="str">
            <v>R06</v>
          </cell>
        </row>
        <row r="72">
          <cell r="A72" t="str">
            <v>財政調整基金</v>
          </cell>
          <cell r="B72">
            <v>9238</v>
          </cell>
          <cell r="C72">
            <v>10497</v>
          </cell>
          <cell r="D72">
            <v>10842</v>
          </cell>
        </row>
        <row r="73">
          <cell r="A73" t="str">
            <v>減債基金</v>
          </cell>
          <cell r="B73">
            <v>717</v>
          </cell>
          <cell r="C73">
            <v>1395</v>
          </cell>
          <cell r="D73">
            <v>1470</v>
          </cell>
        </row>
        <row r="74">
          <cell r="A74" t="str">
            <v>その他特定目的基金</v>
          </cell>
          <cell r="B74">
            <v>5773</v>
          </cell>
          <cell r="C74">
            <v>5681</v>
          </cell>
          <cell r="D74">
            <v>5890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06" customWidth="1"/>
    <col min="12" max="12" width="2.25" style="106" customWidth="1"/>
    <col min="13" max="17" width="2.375" style="106" customWidth="1"/>
    <col min="18" max="119" width="2.125" style="106" customWidth="1"/>
    <col min="120" max="16384" width="0" style="106"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07"/>
      <c r="DK1" s="107"/>
      <c r="DL1" s="107"/>
      <c r="DM1" s="107"/>
      <c r="DN1" s="107"/>
      <c r="DO1" s="107"/>
    </row>
    <row r="2" spans="1:119" ht="24.75" thickBot="1" x14ac:dyDescent="0.2">
      <c r="B2" s="108" t="s">
        <v>77</v>
      </c>
      <c r="C2" s="108"/>
      <c r="D2" s="109"/>
    </row>
    <row r="3" spans="1:119" ht="18.75" customHeight="1" thickBot="1" x14ac:dyDescent="0.2">
      <c r="A3" s="107"/>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07"/>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48585544</v>
      </c>
      <c r="BO4" s="436"/>
      <c r="BP4" s="436"/>
      <c r="BQ4" s="436"/>
      <c r="BR4" s="436"/>
      <c r="BS4" s="436"/>
      <c r="BT4" s="436"/>
      <c r="BU4" s="437"/>
      <c r="BV4" s="435">
        <v>51446856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5.5</v>
      </c>
      <c r="CU4" s="576"/>
      <c r="CV4" s="576"/>
      <c r="CW4" s="576"/>
      <c r="CX4" s="576"/>
      <c r="CY4" s="576"/>
      <c r="CZ4" s="576"/>
      <c r="DA4" s="577"/>
      <c r="DB4" s="575">
        <v>2.8</v>
      </c>
      <c r="DC4" s="576"/>
      <c r="DD4" s="576"/>
      <c r="DE4" s="576"/>
      <c r="DF4" s="576"/>
      <c r="DG4" s="576"/>
      <c r="DH4" s="576"/>
      <c r="DI4" s="577"/>
    </row>
    <row r="5" spans="1:119" ht="18.75" customHeight="1" x14ac:dyDescent="0.15">
      <c r="A5" s="107"/>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47252434</v>
      </c>
      <c r="BO5" s="407"/>
      <c r="BP5" s="407"/>
      <c r="BQ5" s="407"/>
      <c r="BR5" s="407"/>
      <c r="BS5" s="407"/>
      <c r="BT5" s="407"/>
      <c r="BU5" s="408"/>
      <c r="BV5" s="406">
        <v>50777008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v>
      </c>
      <c r="CU5" s="404"/>
      <c r="CV5" s="404"/>
      <c r="CW5" s="404"/>
      <c r="CX5" s="404"/>
      <c r="CY5" s="404"/>
      <c r="CZ5" s="404"/>
      <c r="DA5" s="405"/>
      <c r="DB5" s="403">
        <v>85.7</v>
      </c>
      <c r="DC5" s="404"/>
      <c r="DD5" s="404"/>
      <c r="DE5" s="404"/>
      <c r="DF5" s="404"/>
      <c r="DG5" s="404"/>
      <c r="DH5" s="404"/>
      <c r="DI5" s="405"/>
    </row>
    <row r="6" spans="1:119" ht="18.75" customHeight="1" x14ac:dyDescent="0.15">
      <c r="A6" s="107"/>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1333110</v>
      </c>
      <c r="BO6" s="407"/>
      <c r="BP6" s="407"/>
      <c r="BQ6" s="407"/>
      <c r="BR6" s="407"/>
      <c r="BS6" s="407"/>
      <c r="BT6" s="407"/>
      <c r="BU6" s="408"/>
      <c r="BV6" s="406">
        <v>669848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88.4</v>
      </c>
      <c r="CU6" s="550"/>
      <c r="CV6" s="550"/>
      <c r="CW6" s="550"/>
      <c r="CX6" s="550"/>
      <c r="CY6" s="550"/>
      <c r="CZ6" s="550"/>
      <c r="DA6" s="551"/>
      <c r="DB6" s="549">
        <v>86.4</v>
      </c>
      <c r="DC6" s="550"/>
      <c r="DD6" s="550"/>
      <c r="DE6" s="550"/>
      <c r="DF6" s="550"/>
      <c r="DG6" s="550"/>
      <c r="DH6" s="550"/>
      <c r="DI6" s="551"/>
    </row>
    <row r="7" spans="1:119" ht="18.75" customHeight="1" x14ac:dyDescent="0.15">
      <c r="A7" s="107"/>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71321</v>
      </c>
      <c r="BO7" s="407"/>
      <c r="BP7" s="407"/>
      <c r="BQ7" s="407"/>
      <c r="BR7" s="407"/>
      <c r="BS7" s="407"/>
      <c r="BT7" s="407"/>
      <c r="BU7" s="408"/>
      <c r="BV7" s="406">
        <v>44654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22772771</v>
      </c>
      <c r="CU7" s="407"/>
      <c r="CV7" s="407"/>
      <c r="CW7" s="407"/>
      <c r="CX7" s="407"/>
      <c r="CY7" s="407"/>
      <c r="CZ7" s="407"/>
      <c r="DA7" s="408"/>
      <c r="DB7" s="406">
        <v>22114636</v>
      </c>
      <c r="DC7" s="407"/>
      <c r="DD7" s="407"/>
      <c r="DE7" s="407"/>
      <c r="DF7" s="407"/>
      <c r="DG7" s="407"/>
      <c r="DH7" s="407"/>
      <c r="DI7" s="408"/>
    </row>
    <row r="8" spans="1:119" ht="18.75" customHeight="1" thickBot="1" x14ac:dyDescent="0.2">
      <c r="A8" s="107"/>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1261789</v>
      </c>
      <c r="BO8" s="407"/>
      <c r="BP8" s="407"/>
      <c r="BQ8" s="407"/>
      <c r="BR8" s="407"/>
      <c r="BS8" s="407"/>
      <c r="BT8" s="407"/>
      <c r="BU8" s="408"/>
      <c r="BV8" s="406">
        <v>625194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0.56999999999999995</v>
      </c>
      <c r="CU8" s="510"/>
      <c r="CV8" s="510"/>
      <c r="CW8" s="510"/>
      <c r="CX8" s="510"/>
      <c r="CY8" s="510"/>
      <c r="CZ8" s="510"/>
      <c r="DA8" s="511"/>
      <c r="DB8" s="509">
        <v>0.56000000000000005</v>
      </c>
      <c r="DC8" s="510"/>
      <c r="DD8" s="510"/>
      <c r="DE8" s="510"/>
      <c r="DF8" s="510"/>
      <c r="DG8" s="510"/>
      <c r="DH8" s="510"/>
      <c r="DI8" s="511"/>
    </row>
    <row r="9" spans="1:119" ht="18.75" customHeight="1" thickBot="1" x14ac:dyDescent="0.2">
      <c r="A9" s="107"/>
      <c r="B9" s="538" t="s">
        <v>106</v>
      </c>
      <c r="C9" s="539"/>
      <c r="D9" s="539"/>
      <c r="E9" s="539"/>
      <c r="F9" s="539"/>
      <c r="G9" s="539"/>
      <c r="H9" s="539"/>
      <c r="I9" s="539"/>
      <c r="J9" s="539"/>
      <c r="K9" s="457"/>
      <c r="L9" s="540" t="s">
        <v>107</v>
      </c>
      <c r="M9" s="541"/>
      <c r="N9" s="541"/>
      <c r="O9" s="541"/>
      <c r="P9" s="541"/>
      <c r="Q9" s="542"/>
      <c r="R9" s="543">
        <v>98877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636595</v>
      </c>
      <c r="BO9" s="407"/>
      <c r="BP9" s="407"/>
      <c r="BQ9" s="407"/>
      <c r="BR9" s="407"/>
      <c r="BS9" s="407"/>
      <c r="BT9" s="407"/>
      <c r="BU9" s="408"/>
      <c r="BV9" s="406">
        <v>-1137759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11.4</v>
      </c>
      <c r="CU9" s="404"/>
      <c r="CV9" s="404"/>
      <c r="CW9" s="404"/>
      <c r="CX9" s="404"/>
      <c r="CY9" s="404"/>
      <c r="CZ9" s="404"/>
      <c r="DA9" s="405"/>
      <c r="DB9" s="403">
        <v>11.2</v>
      </c>
      <c r="DC9" s="404"/>
      <c r="DD9" s="404"/>
      <c r="DE9" s="404"/>
      <c r="DF9" s="404"/>
      <c r="DG9" s="404"/>
      <c r="DH9" s="404"/>
      <c r="DI9" s="405"/>
    </row>
    <row r="10" spans="1:119" ht="18.75" customHeight="1" thickBot="1" x14ac:dyDescent="0.2">
      <c r="A10" s="107"/>
      <c r="B10" s="538"/>
      <c r="C10" s="539"/>
      <c r="D10" s="539"/>
      <c r="E10" s="539"/>
      <c r="F10" s="539"/>
      <c r="G10" s="539"/>
      <c r="H10" s="539"/>
      <c r="I10" s="539"/>
      <c r="J10" s="539"/>
      <c r="K10" s="457"/>
      <c r="L10" s="362" t="s">
        <v>112</v>
      </c>
      <c r="M10" s="363"/>
      <c r="N10" s="363"/>
      <c r="O10" s="363"/>
      <c r="P10" s="363"/>
      <c r="Q10" s="364"/>
      <c r="R10" s="359">
        <v>96475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344806</v>
      </c>
      <c r="BO10" s="407"/>
      <c r="BP10" s="407"/>
      <c r="BQ10" s="407"/>
      <c r="BR10" s="407"/>
      <c r="BS10" s="407"/>
      <c r="BT10" s="407"/>
      <c r="BU10" s="408"/>
      <c r="BV10" s="406">
        <v>1259800</v>
      </c>
      <c r="BW10" s="407"/>
      <c r="BX10" s="407"/>
      <c r="BY10" s="407"/>
      <c r="BZ10" s="407"/>
      <c r="CA10" s="407"/>
      <c r="CB10" s="407"/>
      <c r="CC10" s="408"/>
      <c r="CD10" s="110" t="s">
        <v>115</v>
      </c>
      <c r="CE10" s="111"/>
      <c r="CF10" s="111"/>
      <c r="CG10" s="111"/>
      <c r="CH10" s="111"/>
      <c r="CI10" s="111"/>
      <c r="CJ10" s="111"/>
      <c r="CK10" s="111"/>
      <c r="CL10" s="111"/>
      <c r="CM10" s="111"/>
      <c r="CN10" s="111"/>
      <c r="CO10" s="111"/>
      <c r="CP10" s="111"/>
      <c r="CQ10" s="111"/>
      <c r="CR10" s="111"/>
      <c r="CS10" s="112"/>
      <c r="CT10" s="113"/>
      <c r="CU10" s="114"/>
      <c r="CV10" s="114"/>
      <c r="CW10" s="114"/>
      <c r="CX10" s="114"/>
      <c r="CY10" s="114"/>
      <c r="CZ10" s="114"/>
      <c r="DA10" s="115"/>
      <c r="DB10" s="113"/>
      <c r="DC10" s="114"/>
      <c r="DD10" s="114"/>
      <c r="DE10" s="114"/>
      <c r="DF10" s="114"/>
      <c r="DG10" s="114"/>
      <c r="DH10" s="114"/>
      <c r="DI10" s="115"/>
    </row>
    <row r="11" spans="1:119" ht="18.75" customHeight="1" thickBot="1" x14ac:dyDescent="0.2">
      <c r="A11" s="107"/>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07"/>
      <c r="B12" s="512" t="s">
        <v>122</v>
      </c>
      <c r="C12" s="513"/>
      <c r="D12" s="513"/>
      <c r="E12" s="513"/>
      <c r="F12" s="513"/>
      <c r="G12" s="513"/>
      <c r="H12" s="513"/>
      <c r="I12" s="513"/>
      <c r="J12" s="513"/>
      <c r="K12" s="514"/>
      <c r="L12" s="521" t="s">
        <v>123</v>
      </c>
      <c r="M12" s="522"/>
      <c r="N12" s="522"/>
      <c r="O12" s="522"/>
      <c r="P12" s="522"/>
      <c r="Q12" s="523"/>
      <c r="R12" s="524">
        <v>104175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07"/>
      <c r="B13" s="515"/>
      <c r="C13" s="516"/>
      <c r="D13" s="516"/>
      <c r="E13" s="516"/>
      <c r="F13" s="516"/>
      <c r="G13" s="516"/>
      <c r="H13" s="516"/>
      <c r="I13" s="516"/>
      <c r="J13" s="516"/>
      <c r="K13" s="517"/>
      <c r="L13" s="116"/>
      <c r="M13" s="490" t="s">
        <v>129</v>
      </c>
      <c r="N13" s="491"/>
      <c r="O13" s="491"/>
      <c r="P13" s="491"/>
      <c r="Q13" s="492"/>
      <c r="R13" s="493">
        <v>102144</v>
      </c>
      <c r="S13" s="494"/>
      <c r="T13" s="494"/>
      <c r="U13" s="494"/>
      <c r="V13" s="495"/>
      <c r="W13" s="496" t="s">
        <v>130</v>
      </c>
      <c r="X13" s="392"/>
      <c r="Y13" s="392"/>
      <c r="Z13" s="392"/>
      <c r="AA13" s="392"/>
      <c r="AB13" s="393"/>
      <c r="AC13" s="359">
        <v>3614</v>
      </c>
      <c r="AD13" s="360"/>
      <c r="AE13" s="360"/>
      <c r="AF13" s="360"/>
      <c r="AG13" s="361"/>
      <c r="AH13" s="359">
        <v>3926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981401</v>
      </c>
      <c r="BO13" s="407"/>
      <c r="BP13" s="407"/>
      <c r="BQ13" s="407"/>
      <c r="BR13" s="407"/>
      <c r="BS13" s="407"/>
      <c r="BT13" s="407"/>
      <c r="BU13" s="408"/>
      <c r="BV13" s="406">
        <v>122041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6.3</v>
      </c>
      <c r="DC13" s="404"/>
      <c r="DD13" s="404"/>
      <c r="DE13" s="404"/>
      <c r="DF13" s="404"/>
      <c r="DG13" s="404"/>
      <c r="DH13" s="404"/>
      <c r="DI13" s="405"/>
    </row>
    <row r="14" spans="1:119" ht="18.75" customHeight="1" thickBot="1" x14ac:dyDescent="0.2">
      <c r="A14" s="107"/>
      <c r="B14" s="515"/>
      <c r="C14" s="516"/>
      <c r="D14" s="516"/>
      <c r="E14" s="516"/>
      <c r="F14" s="516"/>
      <c r="G14" s="516"/>
      <c r="H14" s="516"/>
      <c r="I14" s="516"/>
      <c r="J14" s="516"/>
      <c r="K14" s="517"/>
      <c r="L14" s="480" t="s">
        <v>135</v>
      </c>
      <c r="M14" s="533"/>
      <c r="N14" s="533"/>
      <c r="O14" s="533"/>
      <c r="P14" s="533"/>
      <c r="Q14" s="534"/>
      <c r="R14" s="493">
        <v>103833</v>
      </c>
      <c r="S14" s="494"/>
      <c r="T14" s="494"/>
      <c r="U14" s="494"/>
      <c r="V14" s="495"/>
      <c r="W14" s="497"/>
      <c r="X14" s="395"/>
      <c r="Y14" s="395"/>
      <c r="Z14" s="395"/>
      <c r="AA14" s="395"/>
      <c r="AB14" s="396"/>
      <c r="AC14" s="486">
        <v>8</v>
      </c>
      <c r="AD14" s="487"/>
      <c r="AE14" s="487"/>
      <c r="AF14" s="487"/>
      <c r="AG14" s="488"/>
      <c r="AH14" s="486">
        <v>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07"/>
      <c r="B15" s="515"/>
      <c r="C15" s="516"/>
      <c r="D15" s="516"/>
      <c r="E15" s="516"/>
      <c r="F15" s="516"/>
      <c r="G15" s="516"/>
      <c r="H15" s="516"/>
      <c r="I15" s="516"/>
      <c r="J15" s="516"/>
      <c r="K15" s="517"/>
      <c r="L15" s="116"/>
      <c r="M15" s="490" t="s">
        <v>129</v>
      </c>
      <c r="N15" s="491"/>
      <c r="O15" s="491"/>
      <c r="P15" s="491"/>
      <c r="Q15" s="492"/>
      <c r="R15" s="493">
        <v>101999</v>
      </c>
      <c r="S15" s="494"/>
      <c r="T15" s="494"/>
      <c r="U15" s="494"/>
      <c r="V15" s="495"/>
      <c r="W15" s="496" t="s">
        <v>137</v>
      </c>
      <c r="X15" s="392"/>
      <c r="Y15" s="392"/>
      <c r="Z15" s="392"/>
      <c r="AA15" s="392"/>
      <c r="AB15" s="393"/>
      <c r="AC15" s="359">
        <v>8056</v>
      </c>
      <c r="AD15" s="360"/>
      <c r="AE15" s="360"/>
      <c r="AF15" s="360"/>
      <c r="AG15" s="361"/>
      <c r="AH15" s="359">
        <v>7943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11237926</v>
      </c>
      <c r="BO15" s="436"/>
      <c r="BP15" s="436"/>
      <c r="BQ15" s="436"/>
      <c r="BR15" s="436"/>
      <c r="BS15" s="436"/>
      <c r="BT15" s="436"/>
      <c r="BU15" s="437"/>
      <c r="BV15" s="435">
        <v>10951758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17"/>
      <c r="CU15" s="118"/>
      <c r="CV15" s="118"/>
      <c r="CW15" s="118"/>
      <c r="CX15" s="118"/>
      <c r="CY15" s="118"/>
      <c r="CZ15" s="118"/>
      <c r="DA15" s="119"/>
      <c r="DB15" s="117"/>
      <c r="DC15" s="118"/>
      <c r="DD15" s="118"/>
      <c r="DE15" s="118"/>
      <c r="DF15" s="118"/>
      <c r="DG15" s="118"/>
      <c r="DH15" s="118"/>
      <c r="DI15" s="119"/>
    </row>
    <row r="16" spans="1:119" ht="18.75" customHeight="1" x14ac:dyDescent="0.15">
      <c r="A16" s="107"/>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17.8</v>
      </c>
      <c r="AD16" s="487"/>
      <c r="AE16" s="487"/>
      <c r="AF16" s="487"/>
      <c r="AG16" s="488"/>
      <c r="AH16" s="486">
        <v>18.100000000000001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19811732</v>
      </c>
      <c r="BO16" s="407"/>
      <c r="BP16" s="407"/>
      <c r="BQ16" s="407"/>
      <c r="BR16" s="407"/>
      <c r="BS16" s="407"/>
      <c r="BT16" s="407"/>
      <c r="BU16" s="408"/>
      <c r="BV16" s="406">
        <v>19142411</v>
      </c>
      <c r="BW16" s="407"/>
      <c r="BX16" s="407"/>
      <c r="BY16" s="407"/>
      <c r="BZ16" s="407"/>
      <c r="CA16" s="407"/>
      <c r="CB16" s="407"/>
      <c r="CC16" s="408"/>
      <c r="CD16" s="120"/>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07"/>
      <c r="B17" s="518"/>
      <c r="C17" s="519"/>
      <c r="D17" s="519"/>
      <c r="E17" s="519"/>
      <c r="F17" s="519"/>
      <c r="G17" s="519"/>
      <c r="H17" s="519"/>
      <c r="I17" s="519"/>
      <c r="J17" s="519"/>
      <c r="K17" s="520"/>
      <c r="L17" s="121"/>
      <c r="M17" s="499" t="s">
        <v>143</v>
      </c>
      <c r="N17" s="500"/>
      <c r="O17" s="500"/>
      <c r="P17" s="500"/>
      <c r="Q17" s="501"/>
      <c r="R17" s="483" t="s">
        <v>144</v>
      </c>
      <c r="S17" s="484"/>
      <c r="T17" s="484"/>
      <c r="U17" s="484"/>
      <c r="V17" s="485"/>
      <c r="W17" s="496" t="s">
        <v>145</v>
      </c>
      <c r="X17" s="392"/>
      <c r="Y17" s="392"/>
      <c r="Z17" s="392"/>
      <c r="AA17" s="392"/>
      <c r="AB17" s="393"/>
      <c r="AC17" s="359">
        <v>33617</v>
      </c>
      <c r="AD17" s="360"/>
      <c r="AE17" s="360"/>
      <c r="AF17" s="360"/>
      <c r="AG17" s="361"/>
      <c r="AH17" s="359">
        <v>31985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14112745</v>
      </c>
      <c r="BO17" s="407"/>
      <c r="BP17" s="407"/>
      <c r="BQ17" s="407"/>
      <c r="BR17" s="407"/>
      <c r="BS17" s="407"/>
      <c r="BT17" s="407"/>
      <c r="BU17" s="408"/>
      <c r="BV17" s="406">
        <v>13736806</v>
      </c>
      <c r="BW17" s="407"/>
      <c r="BX17" s="407"/>
      <c r="BY17" s="407"/>
      <c r="BZ17" s="407"/>
      <c r="CA17" s="407"/>
      <c r="CB17" s="407"/>
      <c r="CC17" s="408"/>
      <c r="CD17" s="120"/>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07"/>
      <c r="B18" s="456" t="s">
        <v>147</v>
      </c>
      <c r="C18" s="457"/>
      <c r="D18" s="457"/>
      <c r="E18" s="458"/>
      <c r="F18" s="458"/>
      <c r="G18" s="458"/>
      <c r="H18" s="458"/>
      <c r="I18" s="458"/>
      <c r="J18" s="458"/>
      <c r="K18" s="458"/>
      <c r="L18" s="459">
        <v>215.69</v>
      </c>
      <c r="M18" s="459"/>
      <c r="N18" s="459"/>
      <c r="O18" s="459"/>
      <c r="P18" s="459"/>
      <c r="Q18" s="459"/>
      <c r="R18" s="460"/>
      <c r="S18" s="460"/>
      <c r="T18" s="460"/>
      <c r="U18" s="460"/>
      <c r="V18" s="461"/>
      <c r="W18" s="477"/>
      <c r="X18" s="478"/>
      <c r="Y18" s="478"/>
      <c r="Z18" s="478"/>
      <c r="AA18" s="478"/>
      <c r="AB18" s="502"/>
      <c r="AC18" s="376">
        <v>74.2</v>
      </c>
      <c r="AD18" s="377"/>
      <c r="AE18" s="377"/>
      <c r="AF18" s="377"/>
      <c r="AG18" s="462"/>
      <c r="AH18" s="376">
        <v>72.900000000000006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20468840</v>
      </c>
      <c r="BO18" s="407"/>
      <c r="BP18" s="407"/>
      <c r="BQ18" s="407"/>
      <c r="BR18" s="407"/>
      <c r="BS18" s="407"/>
      <c r="BT18" s="407"/>
      <c r="BU18" s="408"/>
      <c r="BV18" s="406">
        <v>19157237</v>
      </c>
      <c r="BW18" s="407"/>
      <c r="BX18" s="407"/>
      <c r="BY18" s="407"/>
      <c r="BZ18" s="407"/>
      <c r="CA18" s="407"/>
      <c r="CB18" s="407"/>
      <c r="CC18" s="408"/>
      <c r="CD18" s="120"/>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07"/>
      <c r="B19" s="456" t="s">
        <v>149</v>
      </c>
      <c r="C19" s="457"/>
      <c r="D19" s="457"/>
      <c r="E19" s="458"/>
      <c r="F19" s="458"/>
      <c r="G19" s="458"/>
      <c r="H19" s="458"/>
      <c r="I19" s="458"/>
      <c r="J19" s="458"/>
      <c r="K19" s="458"/>
      <c r="L19" s="466">
        <v>458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27026822</v>
      </c>
      <c r="BO19" s="407"/>
      <c r="BP19" s="407"/>
      <c r="BQ19" s="407"/>
      <c r="BR19" s="407"/>
      <c r="BS19" s="407"/>
      <c r="BT19" s="407"/>
      <c r="BU19" s="408"/>
      <c r="BV19" s="406">
        <v>27449380</v>
      </c>
      <c r="BW19" s="407"/>
      <c r="BX19" s="407"/>
      <c r="BY19" s="407"/>
      <c r="BZ19" s="407"/>
      <c r="CA19" s="407"/>
      <c r="CB19" s="407"/>
      <c r="CC19" s="408"/>
      <c r="CD19" s="120"/>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07"/>
      <c r="B20" s="456" t="s">
        <v>151</v>
      </c>
      <c r="C20" s="457"/>
      <c r="D20" s="457"/>
      <c r="E20" s="458"/>
      <c r="F20" s="458"/>
      <c r="G20" s="458"/>
      <c r="H20" s="458"/>
      <c r="I20" s="458"/>
      <c r="J20" s="458"/>
      <c r="K20" s="458"/>
      <c r="L20" s="466">
        <v>37792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20"/>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07"/>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20"/>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07"/>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32285193</v>
      </c>
      <c r="BO22" s="436"/>
      <c r="BP22" s="436"/>
      <c r="BQ22" s="436"/>
      <c r="BR22" s="436"/>
      <c r="BS22" s="436"/>
      <c r="BT22" s="436"/>
      <c r="BU22" s="437"/>
      <c r="BV22" s="435">
        <v>33085454</v>
      </c>
      <c r="BW22" s="436"/>
      <c r="BX22" s="436"/>
      <c r="BY22" s="436"/>
      <c r="BZ22" s="436"/>
      <c r="CA22" s="436"/>
      <c r="CB22" s="436"/>
      <c r="CC22" s="437"/>
      <c r="CD22" s="120"/>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07"/>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27026381</v>
      </c>
      <c r="BO23" s="407"/>
      <c r="BP23" s="407"/>
      <c r="BQ23" s="407"/>
      <c r="BR23" s="407"/>
      <c r="BS23" s="407"/>
      <c r="BT23" s="407"/>
      <c r="BU23" s="408"/>
      <c r="BV23" s="406">
        <v>27947022</v>
      </c>
      <c r="BW23" s="407"/>
      <c r="BX23" s="407"/>
      <c r="BY23" s="407"/>
      <c r="BZ23" s="407"/>
      <c r="CA23" s="407"/>
      <c r="CB23" s="407"/>
      <c r="CC23" s="408"/>
      <c r="CD23" s="120"/>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07"/>
      <c r="B24" s="385"/>
      <c r="C24" s="386"/>
      <c r="D24" s="387"/>
      <c r="E24" s="362" t="s">
        <v>161</v>
      </c>
      <c r="F24" s="363"/>
      <c r="G24" s="363"/>
      <c r="H24" s="363"/>
      <c r="I24" s="363"/>
      <c r="J24" s="363"/>
      <c r="K24" s="364"/>
      <c r="L24" s="359">
        <v>1</v>
      </c>
      <c r="M24" s="360"/>
      <c r="N24" s="360"/>
      <c r="O24" s="360"/>
      <c r="P24" s="361"/>
      <c r="Q24" s="359">
        <v>8980</v>
      </c>
      <c r="R24" s="360"/>
      <c r="S24" s="360"/>
      <c r="T24" s="360"/>
      <c r="U24" s="360"/>
      <c r="V24" s="361"/>
      <c r="W24" s="449"/>
      <c r="X24" s="386"/>
      <c r="Y24" s="387"/>
      <c r="Z24" s="362" t="s">
        <v>162</v>
      </c>
      <c r="AA24" s="363"/>
      <c r="AB24" s="363"/>
      <c r="AC24" s="363"/>
      <c r="AD24" s="363"/>
      <c r="AE24" s="363"/>
      <c r="AF24" s="363"/>
      <c r="AG24" s="364"/>
      <c r="AH24" s="359">
        <v>500</v>
      </c>
      <c r="AI24" s="360"/>
      <c r="AJ24" s="360"/>
      <c r="AK24" s="360"/>
      <c r="AL24" s="361"/>
      <c r="AM24" s="359">
        <v>1602500</v>
      </c>
      <c r="AN24" s="360"/>
      <c r="AO24" s="360"/>
      <c r="AP24" s="360"/>
      <c r="AQ24" s="360"/>
      <c r="AR24" s="361"/>
      <c r="AS24" s="359">
        <v>3205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20804939</v>
      </c>
      <c r="BO24" s="407"/>
      <c r="BP24" s="407"/>
      <c r="BQ24" s="407"/>
      <c r="BR24" s="407"/>
      <c r="BS24" s="407"/>
      <c r="BT24" s="407"/>
      <c r="BU24" s="408"/>
      <c r="BV24" s="406">
        <v>20432544</v>
      </c>
      <c r="BW24" s="407"/>
      <c r="BX24" s="407"/>
      <c r="BY24" s="407"/>
      <c r="BZ24" s="407"/>
      <c r="CA24" s="407"/>
      <c r="CB24" s="407"/>
      <c r="CC24" s="408"/>
      <c r="CD24" s="120"/>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07"/>
      <c r="B25" s="385"/>
      <c r="C25" s="386"/>
      <c r="D25" s="387"/>
      <c r="E25" s="362" t="s">
        <v>164</v>
      </c>
      <c r="F25" s="363"/>
      <c r="G25" s="363"/>
      <c r="H25" s="363"/>
      <c r="I25" s="363"/>
      <c r="J25" s="363"/>
      <c r="K25" s="364"/>
      <c r="L25" s="359">
        <v>1</v>
      </c>
      <c r="M25" s="360"/>
      <c r="N25" s="360"/>
      <c r="O25" s="360"/>
      <c r="P25" s="361"/>
      <c r="Q25" s="359">
        <v>7190</v>
      </c>
      <c r="R25" s="360"/>
      <c r="S25" s="360"/>
      <c r="T25" s="360"/>
      <c r="U25" s="360"/>
      <c r="V25" s="361"/>
      <c r="W25" s="449"/>
      <c r="X25" s="386"/>
      <c r="Y25" s="387"/>
      <c r="Z25" s="362" t="s">
        <v>165</v>
      </c>
      <c r="AA25" s="363"/>
      <c r="AB25" s="363"/>
      <c r="AC25" s="363"/>
      <c r="AD25" s="363"/>
      <c r="AE25" s="363"/>
      <c r="AF25" s="363"/>
      <c r="AG25" s="364"/>
      <c r="AH25" s="359">
        <v>108</v>
      </c>
      <c r="AI25" s="360"/>
      <c r="AJ25" s="360"/>
      <c r="AK25" s="360"/>
      <c r="AL25" s="361"/>
      <c r="AM25" s="359">
        <v>341172</v>
      </c>
      <c r="AN25" s="360"/>
      <c r="AO25" s="360"/>
      <c r="AP25" s="360"/>
      <c r="AQ25" s="360"/>
      <c r="AR25" s="361"/>
      <c r="AS25" s="359">
        <v>3159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5290345</v>
      </c>
      <c r="BO25" s="436"/>
      <c r="BP25" s="436"/>
      <c r="BQ25" s="436"/>
      <c r="BR25" s="436"/>
      <c r="BS25" s="436"/>
      <c r="BT25" s="436"/>
      <c r="BU25" s="437"/>
      <c r="BV25" s="435">
        <v>3600430</v>
      </c>
      <c r="BW25" s="436"/>
      <c r="BX25" s="436"/>
      <c r="BY25" s="436"/>
      <c r="BZ25" s="436"/>
      <c r="CA25" s="436"/>
      <c r="CB25" s="436"/>
      <c r="CC25" s="437"/>
      <c r="CD25" s="120"/>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07"/>
      <c r="B26" s="385"/>
      <c r="C26" s="386"/>
      <c r="D26" s="387"/>
      <c r="E26" s="362" t="s">
        <v>167</v>
      </c>
      <c r="F26" s="363"/>
      <c r="G26" s="363"/>
      <c r="H26" s="363"/>
      <c r="I26" s="363"/>
      <c r="J26" s="363"/>
      <c r="K26" s="364"/>
      <c r="L26" s="359">
        <v>1</v>
      </c>
      <c r="M26" s="360"/>
      <c r="N26" s="360"/>
      <c r="O26" s="360"/>
      <c r="P26" s="361"/>
      <c r="Q26" s="359">
        <v>6760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12124</v>
      </c>
      <c r="AN26" s="360"/>
      <c r="AO26" s="360"/>
      <c r="AP26" s="360"/>
      <c r="AQ26" s="360"/>
      <c r="AR26" s="361"/>
      <c r="AS26" s="359">
        <v>3031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20"/>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07"/>
      <c r="B27" s="385"/>
      <c r="C27" s="386"/>
      <c r="D27" s="387"/>
      <c r="E27" s="362" t="s">
        <v>170</v>
      </c>
      <c r="F27" s="363"/>
      <c r="G27" s="363"/>
      <c r="H27" s="363"/>
      <c r="I27" s="363"/>
      <c r="J27" s="363"/>
      <c r="K27" s="364"/>
      <c r="L27" s="359">
        <v>1</v>
      </c>
      <c r="M27" s="360"/>
      <c r="N27" s="360"/>
      <c r="O27" s="360"/>
      <c r="P27" s="361"/>
      <c r="Q27" s="359">
        <v>5370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11823</v>
      </c>
      <c r="AN27" s="360"/>
      <c r="AO27" s="360"/>
      <c r="AP27" s="360"/>
      <c r="AQ27" s="360"/>
      <c r="AR27" s="361"/>
      <c r="AS27" s="359">
        <v>3941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22"/>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07"/>
      <c r="B28" s="385"/>
      <c r="C28" s="386"/>
      <c r="D28" s="387"/>
      <c r="E28" s="362" t="s">
        <v>173</v>
      </c>
      <c r="F28" s="363"/>
      <c r="G28" s="363"/>
      <c r="H28" s="363"/>
      <c r="I28" s="363"/>
      <c r="J28" s="363"/>
      <c r="K28" s="364"/>
      <c r="L28" s="359">
        <v>1</v>
      </c>
      <c r="M28" s="360"/>
      <c r="N28" s="360"/>
      <c r="O28" s="360"/>
      <c r="P28" s="361"/>
      <c r="Q28" s="359">
        <v>4830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10842217</v>
      </c>
      <c r="BO28" s="436"/>
      <c r="BP28" s="436"/>
      <c r="BQ28" s="436"/>
      <c r="BR28" s="436"/>
      <c r="BS28" s="436"/>
      <c r="BT28" s="436"/>
      <c r="BU28" s="437"/>
      <c r="BV28" s="435">
        <v>10497411</v>
      </c>
      <c r="BW28" s="436"/>
      <c r="BX28" s="436"/>
      <c r="BY28" s="436"/>
      <c r="BZ28" s="436"/>
      <c r="CA28" s="436"/>
      <c r="CB28" s="436"/>
      <c r="CC28" s="437"/>
      <c r="CD28" s="120"/>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07"/>
      <c r="B29" s="385"/>
      <c r="C29" s="386"/>
      <c r="D29" s="387"/>
      <c r="E29" s="362" t="s">
        <v>176</v>
      </c>
      <c r="F29" s="363"/>
      <c r="G29" s="363"/>
      <c r="H29" s="363"/>
      <c r="I29" s="363"/>
      <c r="J29" s="363"/>
      <c r="K29" s="364"/>
      <c r="L29" s="359">
        <v>18</v>
      </c>
      <c r="M29" s="360"/>
      <c r="N29" s="360"/>
      <c r="O29" s="360"/>
      <c r="P29" s="361"/>
      <c r="Q29" s="359">
        <v>4520</v>
      </c>
      <c r="R29" s="360"/>
      <c r="S29" s="360"/>
      <c r="T29" s="360"/>
      <c r="U29" s="360"/>
      <c r="V29" s="361"/>
      <c r="W29" s="450"/>
      <c r="X29" s="451"/>
      <c r="Y29" s="452"/>
      <c r="Z29" s="362" t="s">
        <v>177</v>
      </c>
      <c r="AA29" s="363"/>
      <c r="AB29" s="363"/>
      <c r="AC29" s="363"/>
      <c r="AD29" s="363"/>
      <c r="AE29" s="363"/>
      <c r="AF29" s="363"/>
      <c r="AG29" s="364"/>
      <c r="AH29" s="359">
        <v>503</v>
      </c>
      <c r="AI29" s="360"/>
      <c r="AJ29" s="360"/>
      <c r="AK29" s="360"/>
      <c r="AL29" s="361"/>
      <c r="AM29" s="359">
        <v>1614323</v>
      </c>
      <c r="AN29" s="360"/>
      <c r="AO29" s="360"/>
      <c r="AP29" s="360"/>
      <c r="AQ29" s="360"/>
      <c r="AR29" s="361"/>
      <c r="AS29" s="359">
        <v>3209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1469786</v>
      </c>
      <c r="BO29" s="407"/>
      <c r="BP29" s="407"/>
      <c r="BQ29" s="407"/>
      <c r="BR29" s="407"/>
      <c r="BS29" s="407"/>
      <c r="BT29" s="407"/>
      <c r="BU29" s="408"/>
      <c r="BV29" s="406">
        <v>1395267</v>
      </c>
      <c r="BW29" s="407"/>
      <c r="BX29" s="407"/>
      <c r="BY29" s="407"/>
      <c r="BZ29" s="407"/>
      <c r="CA29" s="407"/>
      <c r="CB29" s="407"/>
      <c r="CC29" s="408"/>
      <c r="CD29" s="122"/>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07"/>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5889976</v>
      </c>
      <c r="BO30" s="441"/>
      <c r="BP30" s="441"/>
      <c r="BQ30" s="441"/>
      <c r="BR30" s="441"/>
      <c r="BS30" s="441"/>
      <c r="BT30" s="441"/>
      <c r="BU30" s="442"/>
      <c r="BV30" s="440">
        <v>5680683</v>
      </c>
      <c r="BW30" s="441"/>
      <c r="BX30" s="441"/>
      <c r="BY30" s="441"/>
      <c r="BZ30" s="441"/>
      <c r="CA30" s="441"/>
      <c r="CB30" s="441"/>
      <c r="CC30" s="442"/>
      <c r="CD30" s="123"/>
      <c r="CE30" s="124"/>
      <c r="CF30" s="124"/>
      <c r="CG30" s="124"/>
      <c r="CH30" s="124"/>
      <c r="CI30" s="124"/>
      <c r="CJ30" s="124"/>
      <c r="CK30" s="124"/>
      <c r="CL30" s="124"/>
      <c r="CM30" s="124"/>
      <c r="CN30" s="124"/>
      <c r="CO30" s="124"/>
      <c r="CP30" s="124"/>
      <c r="CQ30" s="124"/>
      <c r="CR30" s="124"/>
      <c r="CS30" s="125"/>
      <c r="CT30" s="126"/>
      <c r="CU30" s="127"/>
      <c r="CV30" s="127"/>
      <c r="CW30" s="127"/>
      <c r="CX30" s="127"/>
      <c r="CY30" s="127"/>
      <c r="CZ30" s="127"/>
      <c r="DA30" s="128"/>
      <c r="DB30" s="126"/>
      <c r="DC30" s="127"/>
      <c r="DD30" s="127"/>
      <c r="DE30" s="127"/>
      <c r="DF30" s="127"/>
      <c r="DG30" s="127"/>
      <c r="DH30" s="127"/>
      <c r="DI30" s="128"/>
    </row>
    <row r="31" spans="1:113" ht="13.5" customHeight="1" x14ac:dyDescent="0.15">
      <c r="A31" s="107"/>
      <c r="B31" s="129"/>
      <c r="DI31" s="130"/>
    </row>
    <row r="32" spans="1:113" ht="13.5" customHeight="1" x14ac:dyDescent="0.15">
      <c r="A32" s="107"/>
      <c r="B32" s="131"/>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30"/>
    </row>
    <row r="33" spans="1:113" ht="13.5" customHeight="1" x14ac:dyDescent="0.15">
      <c r="A33" s="107"/>
      <c r="B33" s="131"/>
      <c r="C33" s="358" t="s">
        <v>186</v>
      </c>
      <c r="D33" s="358"/>
      <c r="E33" s="357" t="s">
        <v>187</v>
      </c>
      <c r="F33" s="357"/>
      <c r="G33" s="357"/>
      <c r="H33" s="357"/>
      <c r="I33" s="357"/>
      <c r="J33" s="357"/>
      <c r="K33" s="357"/>
      <c r="L33" s="357"/>
      <c r="M33" s="357"/>
      <c r="N33" s="357"/>
      <c r="O33" s="357"/>
      <c r="P33" s="357"/>
      <c r="Q33" s="357"/>
      <c r="R33" s="357"/>
      <c r="S33" s="357"/>
      <c r="T33" s="132"/>
      <c r="U33" s="358" t="s">
        <v>186</v>
      </c>
      <c r="V33" s="358"/>
      <c r="W33" s="357" t="s">
        <v>187</v>
      </c>
      <c r="X33" s="357"/>
      <c r="Y33" s="357"/>
      <c r="Z33" s="357"/>
      <c r="AA33" s="357"/>
      <c r="AB33" s="357"/>
      <c r="AC33" s="357"/>
      <c r="AD33" s="357"/>
      <c r="AE33" s="357"/>
      <c r="AF33" s="357"/>
      <c r="AG33" s="357"/>
      <c r="AH33" s="357"/>
      <c r="AI33" s="357"/>
      <c r="AJ33" s="357"/>
      <c r="AK33" s="357"/>
      <c r="AL33" s="132"/>
      <c r="AM33" s="358" t="s">
        <v>186</v>
      </c>
      <c r="AN33" s="358"/>
      <c r="AO33" s="357" t="s">
        <v>187</v>
      </c>
      <c r="AP33" s="357"/>
      <c r="AQ33" s="357"/>
      <c r="AR33" s="357"/>
      <c r="AS33" s="357"/>
      <c r="AT33" s="357"/>
      <c r="AU33" s="357"/>
      <c r="AV33" s="357"/>
      <c r="AW33" s="357"/>
      <c r="AX33" s="357"/>
      <c r="AY33" s="357"/>
      <c r="AZ33" s="357"/>
      <c r="BA33" s="357"/>
      <c r="BB33" s="357"/>
      <c r="BC33" s="357"/>
      <c r="BD33" s="133"/>
      <c r="BE33" s="357" t="s">
        <v>188</v>
      </c>
      <c r="BF33" s="357"/>
      <c r="BG33" s="357" t="s">
        <v>189</v>
      </c>
      <c r="BH33" s="357"/>
      <c r="BI33" s="357"/>
      <c r="BJ33" s="357"/>
      <c r="BK33" s="357"/>
      <c r="BL33" s="357"/>
      <c r="BM33" s="357"/>
      <c r="BN33" s="357"/>
      <c r="BO33" s="357"/>
      <c r="BP33" s="357"/>
      <c r="BQ33" s="357"/>
      <c r="BR33" s="357"/>
      <c r="BS33" s="357"/>
      <c r="BT33" s="357"/>
      <c r="BU33" s="357"/>
      <c r="BV33" s="133"/>
      <c r="BW33" s="358" t="s">
        <v>188</v>
      </c>
      <c r="BX33" s="358"/>
      <c r="BY33" s="357" t="s">
        <v>190</v>
      </c>
      <c r="BZ33" s="357"/>
      <c r="CA33" s="357"/>
      <c r="CB33" s="357"/>
      <c r="CC33" s="357"/>
      <c r="CD33" s="357"/>
      <c r="CE33" s="357"/>
      <c r="CF33" s="357"/>
      <c r="CG33" s="357"/>
      <c r="CH33" s="357"/>
      <c r="CI33" s="357"/>
      <c r="CJ33" s="357"/>
      <c r="CK33" s="357"/>
      <c r="CL33" s="357"/>
      <c r="CM33" s="357"/>
      <c r="CN33" s="132"/>
      <c r="CO33" s="358" t="s">
        <v>186</v>
      </c>
      <c r="CP33" s="358"/>
      <c r="CQ33" s="357" t="s">
        <v>191</v>
      </c>
      <c r="CR33" s="357"/>
      <c r="CS33" s="357"/>
      <c r="CT33" s="357"/>
      <c r="CU33" s="357"/>
      <c r="CV33" s="357"/>
      <c r="CW33" s="357"/>
      <c r="CX33" s="357"/>
      <c r="CY33" s="357"/>
      <c r="CZ33" s="357"/>
      <c r="DA33" s="357"/>
      <c r="DB33" s="357"/>
      <c r="DC33" s="357"/>
      <c r="DD33" s="357"/>
      <c r="DE33" s="357"/>
      <c r="DF33" s="132"/>
      <c r="DG33" s="356" t="s">
        <v>192</v>
      </c>
      <c r="DH33" s="356"/>
      <c r="DI33" s="134"/>
    </row>
    <row r="34" spans="1:113" ht="32.25" customHeight="1" x14ac:dyDescent="0.15">
      <c r="A34" s="107"/>
      <c r="B34" s="131"/>
      <c r="C34" s="354" t="e">
        <f>IF(E34="","",1)</f>
        <v>#REF!</v>
      </c>
      <c r="D34" s="354"/>
      <c r="E34" s="355" t="e">
        <f>IF(#REF!="","",#REF!)</f>
        <v>#REF!</v>
      </c>
      <c r="F34" s="355"/>
      <c r="G34" s="355"/>
      <c r="H34" s="355"/>
      <c r="I34" s="355"/>
      <c r="J34" s="355"/>
      <c r="K34" s="355"/>
      <c r="L34" s="355"/>
      <c r="M34" s="355"/>
      <c r="N34" s="355"/>
      <c r="O34" s="355"/>
      <c r="P34" s="355"/>
      <c r="Q34" s="355"/>
      <c r="R34" s="355"/>
      <c r="S34" s="355"/>
      <c r="T34" s="107"/>
      <c r="U34" s="354" t="e">
        <f>IF(W34="","",MAX(C34:D43)+1)</f>
        <v>#REF!</v>
      </c>
      <c r="V34" s="354"/>
      <c r="W34" s="355" t="e">
        <f>IF(#REF!="","",#REF!)</f>
        <v>#REF!</v>
      </c>
      <c r="X34" s="355"/>
      <c r="Y34" s="355"/>
      <c r="Z34" s="355"/>
      <c r="AA34" s="355"/>
      <c r="AB34" s="355"/>
      <c r="AC34" s="355"/>
      <c r="AD34" s="355"/>
      <c r="AE34" s="355"/>
      <c r="AF34" s="355"/>
      <c r="AG34" s="355"/>
      <c r="AH34" s="355"/>
      <c r="AI34" s="355"/>
      <c r="AJ34" s="355"/>
      <c r="AK34" s="355"/>
      <c r="AL34" s="107"/>
      <c r="AM34" s="354" t="e">
        <f>IF(AO34="","",MAX(C34:D43,U34:V43)+1)</f>
        <v>#REF!</v>
      </c>
      <c r="AN34" s="354"/>
      <c r="AO34" s="355" t="e">
        <f>IF(#REF!="","",#REF!)</f>
        <v>#REF!</v>
      </c>
      <c r="AP34" s="355"/>
      <c r="AQ34" s="355"/>
      <c r="AR34" s="355"/>
      <c r="AS34" s="355"/>
      <c r="AT34" s="355"/>
      <c r="AU34" s="355"/>
      <c r="AV34" s="355"/>
      <c r="AW34" s="355"/>
      <c r="AX34" s="355"/>
      <c r="AY34" s="355"/>
      <c r="AZ34" s="355"/>
      <c r="BA34" s="355"/>
      <c r="BB34" s="355"/>
      <c r="BC34" s="355"/>
      <c r="BD34" s="107"/>
      <c r="BE34" s="354" t="e">
        <f>IF(BG34="","",MAX(C34:D43,U34:V43,AM34:AN43)+1)</f>
        <v>#REF!</v>
      </c>
      <c r="BF34" s="354"/>
      <c r="BG34" s="355" t="e">
        <f>IF(#REF!="","",#REF!)</f>
        <v>#REF!</v>
      </c>
      <c r="BH34" s="355"/>
      <c r="BI34" s="355"/>
      <c r="BJ34" s="355"/>
      <c r="BK34" s="355"/>
      <c r="BL34" s="355"/>
      <c r="BM34" s="355"/>
      <c r="BN34" s="355"/>
      <c r="BO34" s="355"/>
      <c r="BP34" s="355"/>
      <c r="BQ34" s="355"/>
      <c r="BR34" s="355"/>
      <c r="BS34" s="355"/>
      <c r="BT34" s="355"/>
      <c r="BU34" s="355"/>
      <c r="BV34" s="107"/>
      <c r="BW34" s="354" t="e">
        <f>IF(BY34="","",MAX(C34:D43,U34:V43,AM34:AN43,BE34:BF43)+1)</f>
        <v>#REF!</v>
      </c>
      <c r="BX34" s="354"/>
      <c r="BY34" s="355" t="e">
        <f>IF(#REF!="","",#REF!)</f>
        <v>#REF!</v>
      </c>
      <c r="BZ34" s="355"/>
      <c r="CA34" s="355"/>
      <c r="CB34" s="355"/>
      <c r="CC34" s="355"/>
      <c r="CD34" s="355"/>
      <c r="CE34" s="355"/>
      <c r="CF34" s="355"/>
      <c r="CG34" s="355"/>
      <c r="CH34" s="355"/>
      <c r="CI34" s="355"/>
      <c r="CJ34" s="355"/>
      <c r="CK34" s="355"/>
      <c r="CL34" s="355"/>
      <c r="CM34" s="355"/>
      <c r="CN34" s="107"/>
      <c r="CO34" s="354" t="e">
        <f>IF(CQ34="","",MAX(C34:D43,U34:V43,AM34:AN43,BE34:BF43,BW34:BX43)+1)</f>
        <v>#REF!</v>
      </c>
      <c r="CP34" s="354"/>
      <c r="CQ34" s="355" t="e">
        <f>IF(#REF!="","",#REF!)</f>
        <v>#REF!</v>
      </c>
      <c r="CR34" s="355"/>
      <c r="CS34" s="355"/>
      <c r="CT34" s="355"/>
      <c r="CU34" s="355"/>
      <c r="CV34" s="355"/>
      <c r="CW34" s="355"/>
      <c r="CX34" s="355"/>
      <c r="CY34" s="355"/>
      <c r="CZ34" s="355"/>
      <c r="DA34" s="355"/>
      <c r="DB34" s="355"/>
      <c r="DC34" s="355"/>
      <c r="DD34" s="355"/>
      <c r="DE34" s="355"/>
      <c r="DG34" s="352" t="e">
        <f>IF(#REF!="","",#REF!)</f>
        <v>#REF!</v>
      </c>
      <c r="DH34" s="352"/>
      <c r="DI34" s="134"/>
    </row>
    <row r="35" spans="1:113" ht="32.25" customHeight="1" x14ac:dyDescent="0.15">
      <c r="A35" s="107"/>
      <c r="B35" s="131"/>
      <c r="C35" s="354" t="e">
        <f>IF(E35="","",C34+1)</f>
        <v>#REF!</v>
      </c>
      <c r="D35" s="354"/>
      <c r="E35" s="355" t="e">
        <f>IF(#REF!="","",#REF!)</f>
        <v>#REF!</v>
      </c>
      <c r="F35" s="355"/>
      <c r="G35" s="355"/>
      <c r="H35" s="355"/>
      <c r="I35" s="355"/>
      <c r="J35" s="355"/>
      <c r="K35" s="355"/>
      <c r="L35" s="355"/>
      <c r="M35" s="355"/>
      <c r="N35" s="355"/>
      <c r="O35" s="355"/>
      <c r="P35" s="355"/>
      <c r="Q35" s="355"/>
      <c r="R35" s="355"/>
      <c r="S35" s="355"/>
      <c r="T35" s="107"/>
      <c r="U35" s="354" t="e">
        <f>IF(W35="","",U34+1)</f>
        <v>#REF!</v>
      </c>
      <c r="V35" s="354"/>
      <c r="W35" s="355" t="e">
        <f>IF(#REF!="","",#REF!)</f>
        <v>#REF!</v>
      </c>
      <c r="X35" s="355"/>
      <c r="Y35" s="355"/>
      <c r="Z35" s="355"/>
      <c r="AA35" s="355"/>
      <c r="AB35" s="355"/>
      <c r="AC35" s="355"/>
      <c r="AD35" s="355"/>
      <c r="AE35" s="355"/>
      <c r="AF35" s="355"/>
      <c r="AG35" s="355"/>
      <c r="AH35" s="355"/>
      <c r="AI35" s="355"/>
      <c r="AJ35" s="355"/>
      <c r="AK35" s="355"/>
      <c r="AL35" s="107"/>
      <c r="AM35" s="354" t="e">
        <f t="shared" ref="AM35:AM43" si="0">IF(AO35="","",AM34+1)</f>
        <v>#REF!</v>
      </c>
      <c r="AN35" s="354"/>
      <c r="AO35" s="355" t="e">
        <f>IF(#REF!="","",#REF!)</f>
        <v>#REF!</v>
      </c>
      <c r="AP35" s="355"/>
      <c r="AQ35" s="355"/>
      <c r="AR35" s="355"/>
      <c r="AS35" s="355"/>
      <c r="AT35" s="355"/>
      <c r="AU35" s="355"/>
      <c r="AV35" s="355"/>
      <c r="AW35" s="355"/>
      <c r="AX35" s="355"/>
      <c r="AY35" s="355"/>
      <c r="AZ35" s="355"/>
      <c r="BA35" s="355"/>
      <c r="BB35" s="355"/>
      <c r="BC35" s="355"/>
      <c r="BD35" s="107"/>
      <c r="BE35" s="354" t="str">
        <f t="shared" ref="BE35:BE43" si="1">IF(BG35="","",BE34+1)</f>
        <v/>
      </c>
      <c r="BF35" s="354"/>
      <c r="BG35" s="355"/>
      <c r="BH35" s="355"/>
      <c r="BI35" s="355"/>
      <c r="BJ35" s="355"/>
      <c r="BK35" s="355"/>
      <c r="BL35" s="355"/>
      <c r="BM35" s="355"/>
      <c r="BN35" s="355"/>
      <c r="BO35" s="355"/>
      <c r="BP35" s="355"/>
      <c r="BQ35" s="355"/>
      <c r="BR35" s="355"/>
      <c r="BS35" s="355"/>
      <c r="BT35" s="355"/>
      <c r="BU35" s="355"/>
      <c r="BV35" s="107"/>
      <c r="BW35" s="354" t="e">
        <f t="shared" ref="BW35:BW43" si="2">IF(BY35="","",BW34+1)</f>
        <v>#REF!</v>
      </c>
      <c r="BX35" s="354"/>
      <c r="BY35" s="355" t="e">
        <f>IF(#REF!="","",#REF!)</f>
        <v>#REF!</v>
      </c>
      <c r="BZ35" s="355"/>
      <c r="CA35" s="355"/>
      <c r="CB35" s="355"/>
      <c r="CC35" s="355"/>
      <c r="CD35" s="355"/>
      <c r="CE35" s="355"/>
      <c r="CF35" s="355"/>
      <c r="CG35" s="355"/>
      <c r="CH35" s="355"/>
      <c r="CI35" s="355"/>
      <c r="CJ35" s="355"/>
      <c r="CK35" s="355"/>
      <c r="CL35" s="355"/>
      <c r="CM35" s="355"/>
      <c r="CN35" s="107"/>
      <c r="CO35" s="354" t="e">
        <f t="shared" ref="CO35:CO43" si="3">IF(CQ35="","",CO34+1)</f>
        <v>#REF!</v>
      </c>
      <c r="CP35" s="354"/>
      <c r="CQ35" s="355" t="e">
        <f>IF(#REF!="","",#REF!)</f>
        <v>#REF!</v>
      </c>
      <c r="CR35" s="355"/>
      <c r="CS35" s="355"/>
      <c r="CT35" s="355"/>
      <c r="CU35" s="355"/>
      <c r="CV35" s="355"/>
      <c r="CW35" s="355"/>
      <c r="CX35" s="355"/>
      <c r="CY35" s="355"/>
      <c r="CZ35" s="355"/>
      <c r="DA35" s="355"/>
      <c r="DB35" s="355"/>
      <c r="DC35" s="355"/>
      <c r="DD35" s="355"/>
      <c r="DE35" s="355"/>
      <c r="DG35" s="352" t="e">
        <f>IF(#REF!="","",#REF!)</f>
        <v>#REF!</v>
      </c>
      <c r="DH35" s="352"/>
      <c r="DI35" s="134"/>
    </row>
    <row r="36" spans="1:113" ht="32.25" customHeight="1" x14ac:dyDescent="0.15">
      <c r="A36" s="107"/>
      <c r="B36" s="131"/>
      <c r="C36" s="354" t="e">
        <f>IF(E36="","",C35+1)</f>
        <v>#REF!</v>
      </c>
      <c r="D36" s="354"/>
      <c r="E36" s="355" t="e">
        <f>IF(#REF!="","",#REF!)</f>
        <v>#REF!</v>
      </c>
      <c r="F36" s="355"/>
      <c r="G36" s="355"/>
      <c r="H36" s="355"/>
      <c r="I36" s="355"/>
      <c r="J36" s="355"/>
      <c r="K36" s="355"/>
      <c r="L36" s="355"/>
      <c r="M36" s="355"/>
      <c r="N36" s="355"/>
      <c r="O36" s="355"/>
      <c r="P36" s="355"/>
      <c r="Q36" s="355"/>
      <c r="R36" s="355"/>
      <c r="S36" s="355"/>
      <c r="T36" s="107"/>
      <c r="U36" s="354" t="e">
        <f t="shared" ref="U36:U43" si="4">IF(W36="","",U35+1)</f>
        <v>#REF!</v>
      </c>
      <c r="V36" s="354"/>
      <c r="W36" s="355" t="e">
        <f>IF(#REF!="","",#REF!)</f>
        <v>#REF!</v>
      </c>
      <c r="X36" s="355"/>
      <c r="Y36" s="355"/>
      <c r="Z36" s="355"/>
      <c r="AA36" s="355"/>
      <c r="AB36" s="355"/>
      <c r="AC36" s="355"/>
      <c r="AD36" s="355"/>
      <c r="AE36" s="355"/>
      <c r="AF36" s="355"/>
      <c r="AG36" s="355"/>
      <c r="AH36" s="355"/>
      <c r="AI36" s="355"/>
      <c r="AJ36" s="355"/>
      <c r="AK36" s="355"/>
      <c r="AL36" s="107"/>
      <c r="AM36" s="354" t="str">
        <f t="shared" si="0"/>
        <v/>
      </c>
      <c r="AN36" s="354"/>
      <c r="AO36" s="355"/>
      <c r="AP36" s="355"/>
      <c r="AQ36" s="355"/>
      <c r="AR36" s="355"/>
      <c r="AS36" s="355"/>
      <c r="AT36" s="355"/>
      <c r="AU36" s="355"/>
      <c r="AV36" s="355"/>
      <c r="AW36" s="355"/>
      <c r="AX36" s="355"/>
      <c r="AY36" s="355"/>
      <c r="AZ36" s="355"/>
      <c r="BA36" s="355"/>
      <c r="BB36" s="355"/>
      <c r="BC36" s="355"/>
      <c r="BD36" s="107"/>
      <c r="BE36" s="354" t="str">
        <f t="shared" si="1"/>
        <v/>
      </c>
      <c r="BF36" s="354"/>
      <c r="BG36" s="355"/>
      <c r="BH36" s="355"/>
      <c r="BI36" s="355"/>
      <c r="BJ36" s="355"/>
      <c r="BK36" s="355"/>
      <c r="BL36" s="355"/>
      <c r="BM36" s="355"/>
      <c r="BN36" s="355"/>
      <c r="BO36" s="355"/>
      <c r="BP36" s="355"/>
      <c r="BQ36" s="355"/>
      <c r="BR36" s="355"/>
      <c r="BS36" s="355"/>
      <c r="BT36" s="355"/>
      <c r="BU36" s="355"/>
      <c r="BV36" s="107"/>
      <c r="BW36" s="354" t="e">
        <f t="shared" si="2"/>
        <v>#REF!</v>
      </c>
      <c r="BX36" s="354"/>
      <c r="BY36" s="355" t="e">
        <f>IF(#REF!="","",#REF!)</f>
        <v>#REF!</v>
      </c>
      <c r="BZ36" s="355"/>
      <c r="CA36" s="355"/>
      <c r="CB36" s="355"/>
      <c r="CC36" s="355"/>
      <c r="CD36" s="355"/>
      <c r="CE36" s="355"/>
      <c r="CF36" s="355"/>
      <c r="CG36" s="355"/>
      <c r="CH36" s="355"/>
      <c r="CI36" s="355"/>
      <c r="CJ36" s="355"/>
      <c r="CK36" s="355"/>
      <c r="CL36" s="355"/>
      <c r="CM36" s="355"/>
      <c r="CN36" s="107"/>
      <c r="CO36" s="354" t="e">
        <f t="shared" si="3"/>
        <v>#REF!</v>
      </c>
      <c r="CP36" s="354"/>
      <c r="CQ36" s="355" t="e">
        <f>IF(#REF!="","",#REF!)</f>
        <v>#REF!</v>
      </c>
      <c r="CR36" s="355"/>
      <c r="CS36" s="355"/>
      <c r="CT36" s="355"/>
      <c r="CU36" s="355"/>
      <c r="CV36" s="355"/>
      <c r="CW36" s="355"/>
      <c r="CX36" s="355"/>
      <c r="CY36" s="355"/>
      <c r="CZ36" s="355"/>
      <c r="DA36" s="355"/>
      <c r="DB36" s="355"/>
      <c r="DC36" s="355"/>
      <c r="DD36" s="355"/>
      <c r="DE36" s="355"/>
      <c r="DG36" s="352" t="e">
        <f>IF(#REF!="","",#REF!)</f>
        <v>#REF!</v>
      </c>
      <c r="DH36" s="352"/>
      <c r="DI36" s="134"/>
    </row>
    <row r="37" spans="1:113" ht="32.25" customHeight="1" x14ac:dyDescent="0.15">
      <c r="A37" s="107"/>
      <c r="B37" s="131"/>
      <c r="C37" s="354" t="e">
        <f>IF(E37="","",C36+1)</f>
        <v>#REF!</v>
      </c>
      <c r="D37" s="354"/>
      <c r="E37" s="355" t="e">
        <f>IF(#REF!="","",#REF!)</f>
        <v>#REF!</v>
      </c>
      <c r="F37" s="355"/>
      <c r="G37" s="355"/>
      <c r="H37" s="355"/>
      <c r="I37" s="355"/>
      <c r="J37" s="355"/>
      <c r="K37" s="355"/>
      <c r="L37" s="355"/>
      <c r="M37" s="355"/>
      <c r="N37" s="355"/>
      <c r="O37" s="355"/>
      <c r="P37" s="355"/>
      <c r="Q37" s="355"/>
      <c r="R37" s="355"/>
      <c r="S37" s="355"/>
      <c r="T37" s="107"/>
      <c r="U37" s="354" t="str">
        <f t="shared" si="4"/>
        <v/>
      </c>
      <c r="V37" s="354"/>
      <c r="W37" s="355"/>
      <c r="X37" s="355"/>
      <c r="Y37" s="355"/>
      <c r="Z37" s="355"/>
      <c r="AA37" s="355"/>
      <c r="AB37" s="355"/>
      <c r="AC37" s="355"/>
      <c r="AD37" s="355"/>
      <c r="AE37" s="355"/>
      <c r="AF37" s="355"/>
      <c r="AG37" s="355"/>
      <c r="AH37" s="355"/>
      <c r="AI37" s="355"/>
      <c r="AJ37" s="355"/>
      <c r="AK37" s="355"/>
      <c r="AL37" s="107"/>
      <c r="AM37" s="354" t="str">
        <f t="shared" si="0"/>
        <v/>
      </c>
      <c r="AN37" s="354"/>
      <c r="AO37" s="355"/>
      <c r="AP37" s="355"/>
      <c r="AQ37" s="355"/>
      <c r="AR37" s="355"/>
      <c r="AS37" s="355"/>
      <c r="AT37" s="355"/>
      <c r="AU37" s="355"/>
      <c r="AV37" s="355"/>
      <c r="AW37" s="355"/>
      <c r="AX37" s="355"/>
      <c r="AY37" s="355"/>
      <c r="AZ37" s="355"/>
      <c r="BA37" s="355"/>
      <c r="BB37" s="355"/>
      <c r="BC37" s="355"/>
      <c r="BD37" s="107"/>
      <c r="BE37" s="354" t="str">
        <f t="shared" si="1"/>
        <v/>
      </c>
      <c r="BF37" s="354"/>
      <c r="BG37" s="355"/>
      <c r="BH37" s="355"/>
      <c r="BI37" s="355"/>
      <c r="BJ37" s="355"/>
      <c r="BK37" s="355"/>
      <c r="BL37" s="355"/>
      <c r="BM37" s="355"/>
      <c r="BN37" s="355"/>
      <c r="BO37" s="355"/>
      <c r="BP37" s="355"/>
      <c r="BQ37" s="355"/>
      <c r="BR37" s="355"/>
      <c r="BS37" s="355"/>
      <c r="BT37" s="355"/>
      <c r="BU37" s="355"/>
      <c r="BV37" s="107"/>
      <c r="BW37" s="354" t="e">
        <f t="shared" si="2"/>
        <v>#REF!</v>
      </c>
      <c r="BX37" s="354"/>
      <c r="BY37" s="355" t="e">
        <f>IF(#REF!="","",#REF!)</f>
        <v>#REF!</v>
      </c>
      <c r="BZ37" s="355"/>
      <c r="CA37" s="355"/>
      <c r="CB37" s="355"/>
      <c r="CC37" s="355"/>
      <c r="CD37" s="355"/>
      <c r="CE37" s="355"/>
      <c r="CF37" s="355"/>
      <c r="CG37" s="355"/>
      <c r="CH37" s="355"/>
      <c r="CI37" s="355"/>
      <c r="CJ37" s="355"/>
      <c r="CK37" s="355"/>
      <c r="CL37" s="355"/>
      <c r="CM37" s="355"/>
      <c r="CN37" s="107"/>
      <c r="CO37" s="354" t="e">
        <f t="shared" si="3"/>
        <v>#REF!</v>
      </c>
      <c r="CP37" s="354"/>
      <c r="CQ37" s="355" t="e">
        <f>IF(#REF!="","",#REF!)</f>
        <v>#REF!</v>
      </c>
      <c r="CR37" s="355"/>
      <c r="CS37" s="355"/>
      <c r="CT37" s="355"/>
      <c r="CU37" s="355"/>
      <c r="CV37" s="355"/>
      <c r="CW37" s="355"/>
      <c r="CX37" s="355"/>
      <c r="CY37" s="355"/>
      <c r="CZ37" s="355"/>
      <c r="DA37" s="355"/>
      <c r="DB37" s="355"/>
      <c r="DC37" s="355"/>
      <c r="DD37" s="355"/>
      <c r="DE37" s="355"/>
      <c r="DG37" s="352" t="e">
        <f>IF(#REF!="","",#REF!)</f>
        <v>#REF!</v>
      </c>
      <c r="DH37" s="352"/>
      <c r="DI37" s="134"/>
    </row>
    <row r="38" spans="1:113" ht="32.25" customHeight="1" x14ac:dyDescent="0.15">
      <c r="A38" s="107"/>
      <c r="B38" s="131"/>
      <c r="C38" s="354" t="e">
        <f t="shared" ref="C38:C43" si="5">IF(E38="","",C37+1)</f>
        <v>#REF!</v>
      </c>
      <c r="D38" s="354"/>
      <c r="E38" s="355" t="e">
        <f>IF(#REF!="","",#REF!)</f>
        <v>#REF!</v>
      </c>
      <c r="F38" s="355"/>
      <c r="G38" s="355"/>
      <c r="H38" s="355"/>
      <c r="I38" s="355"/>
      <c r="J38" s="355"/>
      <c r="K38" s="355"/>
      <c r="L38" s="355"/>
      <c r="M38" s="355"/>
      <c r="N38" s="355"/>
      <c r="O38" s="355"/>
      <c r="P38" s="355"/>
      <c r="Q38" s="355"/>
      <c r="R38" s="355"/>
      <c r="S38" s="355"/>
      <c r="T38" s="107"/>
      <c r="U38" s="354" t="str">
        <f t="shared" si="4"/>
        <v/>
      </c>
      <c r="V38" s="354"/>
      <c r="W38" s="355"/>
      <c r="X38" s="355"/>
      <c r="Y38" s="355"/>
      <c r="Z38" s="355"/>
      <c r="AA38" s="355"/>
      <c r="AB38" s="355"/>
      <c r="AC38" s="355"/>
      <c r="AD38" s="355"/>
      <c r="AE38" s="355"/>
      <c r="AF38" s="355"/>
      <c r="AG38" s="355"/>
      <c r="AH38" s="355"/>
      <c r="AI38" s="355"/>
      <c r="AJ38" s="355"/>
      <c r="AK38" s="355"/>
      <c r="AL38" s="107"/>
      <c r="AM38" s="354" t="str">
        <f t="shared" si="0"/>
        <v/>
      </c>
      <c r="AN38" s="354"/>
      <c r="AO38" s="355"/>
      <c r="AP38" s="355"/>
      <c r="AQ38" s="355"/>
      <c r="AR38" s="355"/>
      <c r="AS38" s="355"/>
      <c r="AT38" s="355"/>
      <c r="AU38" s="355"/>
      <c r="AV38" s="355"/>
      <c r="AW38" s="355"/>
      <c r="AX38" s="355"/>
      <c r="AY38" s="355"/>
      <c r="AZ38" s="355"/>
      <c r="BA38" s="355"/>
      <c r="BB38" s="355"/>
      <c r="BC38" s="355"/>
      <c r="BD38" s="107"/>
      <c r="BE38" s="354" t="str">
        <f t="shared" si="1"/>
        <v/>
      </c>
      <c r="BF38" s="354"/>
      <c r="BG38" s="355"/>
      <c r="BH38" s="355"/>
      <c r="BI38" s="355"/>
      <c r="BJ38" s="355"/>
      <c r="BK38" s="355"/>
      <c r="BL38" s="355"/>
      <c r="BM38" s="355"/>
      <c r="BN38" s="355"/>
      <c r="BO38" s="355"/>
      <c r="BP38" s="355"/>
      <c r="BQ38" s="355"/>
      <c r="BR38" s="355"/>
      <c r="BS38" s="355"/>
      <c r="BT38" s="355"/>
      <c r="BU38" s="355"/>
      <c r="BV38" s="107"/>
      <c r="BW38" s="354" t="e">
        <f t="shared" si="2"/>
        <v>#REF!</v>
      </c>
      <c r="BX38" s="354"/>
      <c r="BY38" s="355" t="e">
        <f>IF(#REF!="","",#REF!)</f>
        <v>#REF!</v>
      </c>
      <c r="BZ38" s="355"/>
      <c r="CA38" s="355"/>
      <c r="CB38" s="355"/>
      <c r="CC38" s="355"/>
      <c r="CD38" s="355"/>
      <c r="CE38" s="355"/>
      <c r="CF38" s="355"/>
      <c r="CG38" s="355"/>
      <c r="CH38" s="355"/>
      <c r="CI38" s="355"/>
      <c r="CJ38" s="355"/>
      <c r="CK38" s="355"/>
      <c r="CL38" s="355"/>
      <c r="CM38" s="355"/>
      <c r="CN38" s="107"/>
      <c r="CO38" s="354" t="e">
        <f t="shared" si="3"/>
        <v>#REF!</v>
      </c>
      <c r="CP38" s="354"/>
      <c r="CQ38" s="355" t="e">
        <f>IF(#REF!="","",#REF!)</f>
        <v>#REF!</v>
      </c>
      <c r="CR38" s="355"/>
      <c r="CS38" s="355"/>
      <c r="CT38" s="355"/>
      <c r="CU38" s="355"/>
      <c r="CV38" s="355"/>
      <c r="CW38" s="355"/>
      <c r="CX38" s="355"/>
      <c r="CY38" s="355"/>
      <c r="CZ38" s="355"/>
      <c r="DA38" s="355"/>
      <c r="DB38" s="355"/>
      <c r="DC38" s="355"/>
      <c r="DD38" s="355"/>
      <c r="DE38" s="355"/>
      <c r="DG38" s="352" t="e">
        <f>IF(#REF!="","",#REF!)</f>
        <v>#REF!</v>
      </c>
      <c r="DH38" s="352"/>
      <c r="DI38" s="134"/>
    </row>
    <row r="39" spans="1:113" ht="32.25" customHeight="1" x14ac:dyDescent="0.15">
      <c r="A39" s="107"/>
      <c r="B39" s="131"/>
      <c r="C39" s="354" t="e">
        <f t="shared" si="5"/>
        <v>#REF!</v>
      </c>
      <c r="D39" s="354"/>
      <c r="E39" s="355" t="e">
        <f>IF(#REF!="","",#REF!)</f>
        <v>#REF!</v>
      </c>
      <c r="F39" s="355"/>
      <c r="G39" s="355"/>
      <c r="H39" s="355"/>
      <c r="I39" s="355"/>
      <c r="J39" s="355"/>
      <c r="K39" s="355"/>
      <c r="L39" s="355"/>
      <c r="M39" s="355"/>
      <c r="N39" s="355"/>
      <c r="O39" s="355"/>
      <c r="P39" s="355"/>
      <c r="Q39" s="355"/>
      <c r="R39" s="355"/>
      <c r="S39" s="355"/>
      <c r="T39" s="107"/>
      <c r="U39" s="354" t="str">
        <f t="shared" si="4"/>
        <v/>
      </c>
      <c r="V39" s="354"/>
      <c r="W39" s="355"/>
      <c r="X39" s="355"/>
      <c r="Y39" s="355"/>
      <c r="Z39" s="355"/>
      <c r="AA39" s="355"/>
      <c r="AB39" s="355"/>
      <c r="AC39" s="355"/>
      <c r="AD39" s="355"/>
      <c r="AE39" s="355"/>
      <c r="AF39" s="355"/>
      <c r="AG39" s="355"/>
      <c r="AH39" s="355"/>
      <c r="AI39" s="355"/>
      <c r="AJ39" s="355"/>
      <c r="AK39" s="355"/>
      <c r="AL39" s="107"/>
      <c r="AM39" s="354" t="str">
        <f t="shared" si="0"/>
        <v/>
      </c>
      <c r="AN39" s="354"/>
      <c r="AO39" s="355"/>
      <c r="AP39" s="355"/>
      <c r="AQ39" s="355"/>
      <c r="AR39" s="355"/>
      <c r="AS39" s="355"/>
      <c r="AT39" s="355"/>
      <c r="AU39" s="355"/>
      <c r="AV39" s="355"/>
      <c r="AW39" s="355"/>
      <c r="AX39" s="355"/>
      <c r="AY39" s="355"/>
      <c r="AZ39" s="355"/>
      <c r="BA39" s="355"/>
      <c r="BB39" s="355"/>
      <c r="BC39" s="355"/>
      <c r="BD39" s="107"/>
      <c r="BE39" s="354" t="str">
        <f t="shared" si="1"/>
        <v/>
      </c>
      <c r="BF39" s="354"/>
      <c r="BG39" s="355"/>
      <c r="BH39" s="355"/>
      <c r="BI39" s="355"/>
      <c r="BJ39" s="355"/>
      <c r="BK39" s="355"/>
      <c r="BL39" s="355"/>
      <c r="BM39" s="355"/>
      <c r="BN39" s="355"/>
      <c r="BO39" s="355"/>
      <c r="BP39" s="355"/>
      <c r="BQ39" s="355"/>
      <c r="BR39" s="355"/>
      <c r="BS39" s="355"/>
      <c r="BT39" s="355"/>
      <c r="BU39" s="355"/>
      <c r="BV39" s="107"/>
      <c r="BW39" s="354" t="e">
        <f t="shared" si="2"/>
        <v>#REF!</v>
      </c>
      <c r="BX39" s="354"/>
      <c r="BY39" s="355" t="e">
        <f>IF(#REF!="","",#REF!)</f>
        <v>#REF!</v>
      </c>
      <c r="BZ39" s="355"/>
      <c r="CA39" s="355"/>
      <c r="CB39" s="355"/>
      <c r="CC39" s="355"/>
      <c r="CD39" s="355"/>
      <c r="CE39" s="355"/>
      <c r="CF39" s="355"/>
      <c r="CG39" s="355"/>
      <c r="CH39" s="355"/>
      <c r="CI39" s="355"/>
      <c r="CJ39" s="355"/>
      <c r="CK39" s="355"/>
      <c r="CL39" s="355"/>
      <c r="CM39" s="355"/>
      <c r="CN39" s="107"/>
      <c r="CO39" s="354" t="e">
        <f t="shared" si="3"/>
        <v>#REF!</v>
      </c>
      <c r="CP39" s="354"/>
      <c r="CQ39" s="355" t="e">
        <f>IF(#REF!="","",#REF!)</f>
        <v>#REF!</v>
      </c>
      <c r="CR39" s="355"/>
      <c r="CS39" s="355"/>
      <c r="CT39" s="355"/>
      <c r="CU39" s="355"/>
      <c r="CV39" s="355"/>
      <c r="CW39" s="355"/>
      <c r="CX39" s="355"/>
      <c r="CY39" s="355"/>
      <c r="CZ39" s="355"/>
      <c r="DA39" s="355"/>
      <c r="DB39" s="355"/>
      <c r="DC39" s="355"/>
      <c r="DD39" s="355"/>
      <c r="DE39" s="355"/>
      <c r="DG39" s="352" t="e">
        <f>IF(#REF!="","",#REF!)</f>
        <v>#REF!</v>
      </c>
      <c r="DH39" s="352"/>
      <c r="DI39" s="134"/>
    </row>
    <row r="40" spans="1:113" ht="32.25" customHeight="1" x14ac:dyDescent="0.15">
      <c r="A40" s="107"/>
      <c r="B40" s="131"/>
      <c r="C40" s="354" t="e">
        <f t="shared" si="5"/>
        <v>#REF!</v>
      </c>
      <c r="D40" s="354"/>
      <c r="E40" s="355" t="e">
        <f>IF(#REF!="","",#REF!)</f>
        <v>#REF!</v>
      </c>
      <c r="F40" s="355"/>
      <c r="G40" s="355"/>
      <c r="H40" s="355"/>
      <c r="I40" s="355"/>
      <c r="J40" s="355"/>
      <c r="K40" s="355"/>
      <c r="L40" s="355"/>
      <c r="M40" s="355"/>
      <c r="N40" s="355"/>
      <c r="O40" s="355"/>
      <c r="P40" s="355"/>
      <c r="Q40" s="355"/>
      <c r="R40" s="355"/>
      <c r="S40" s="355"/>
      <c r="T40" s="107"/>
      <c r="U40" s="354" t="str">
        <f t="shared" si="4"/>
        <v/>
      </c>
      <c r="V40" s="354"/>
      <c r="W40" s="355"/>
      <c r="X40" s="355"/>
      <c r="Y40" s="355"/>
      <c r="Z40" s="355"/>
      <c r="AA40" s="355"/>
      <c r="AB40" s="355"/>
      <c r="AC40" s="355"/>
      <c r="AD40" s="355"/>
      <c r="AE40" s="355"/>
      <c r="AF40" s="355"/>
      <c r="AG40" s="355"/>
      <c r="AH40" s="355"/>
      <c r="AI40" s="355"/>
      <c r="AJ40" s="355"/>
      <c r="AK40" s="355"/>
      <c r="AL40" s="107"/>
      <c r="AM40" s="354" t="str">
        <f t="shared" si="0"/>
        <v/>
      </c>
      <c r="AN40" s="354"/>
      <c r="AO40" s="355"/>
      <c r="AP40" s="355"/>
      <c r="AQ40" s="355"/>
      <c r="AR40" s="355"/>
      <c r="AS40" s="355"/>
      <c r="AT40" s="355"/>
      <c r="AU40" s="355"/>
      <c r="AV40" s="355"/>
      <c r="AW40" s="355"/>
      <c r="AX40" s="355"/>
      <c r="AY40" s="355"/>
      <c r="AZ40" s="355"/>
      <c r="BA40" s="355"/>
      <c r="BB40" s="355"/>
      <c r="BC40" s="355"/>
      <c r="BD40" s="107"/>
      <c r="BE40" s="354" t="str">
        <f t="shared" si="1"/>
        <v/>
      </c>
      <c r="BF40" s="354"/>
      <c r="BG40" s="355"/>
      <c r="BH40" s="355"/>
      <c r="BI40" s="355"/>
      <c r="BJ40" s="355"/>
      <c r="BK40" s="355"/>
      <c r="BL40" s="355"/>
      <c r="BM40" s="355"/>
      <c r="BN40" s="355"/>
      <c r="BO40" s="355"/>
      <c r="BP40" s="355"/>
      <c r="BQ40" s="355"/>
      <c r="BR40" s="355"/>
      <c r="BS40" s="355"/>
      <c r="BT40" s="355"/>
      <c r="BU40" s="355"/>
      <c r="BV40" s="107"/>
      <c r="BW40" s="354" t="e">
        <f t="shared" si="2"/>
        <v>#REF!</v>
      </c>
      <c r="BX40" s="354"/>
      <c r="BY40" s="355" t="e">
        <f>IF(#REF!="","",#REF!)</f>
        <v>#REF!</v>
      </c>
      <c r="BZ40" s="355"/>
      <c r="CA40" s="355"/>
      <c r="CB40" s="355"/>
      <c r="CC40" s="355"/>
      <c r="CD40" s="355"/>
      <c r="CE40" s="355"/>
      <c r="CF40" s="355"/>
      <c r="CG40" s="355"/>
      <c r="CH40" s="355"/>
      <c r="CI40" s="355"/>
      <c r="CJ40" s="355"/>
      <c r="CK40" s="355"/>
      <c r="CL40" s="355"/>
      <c r="CM40" s="355"/>
      <c r="CN40" s="107"/>
      <c r="CO40" s="354" t="e">
        <f t="shared" si="3"/>
        <v>#REF!</v>
      </c>
      <c r="CP40" s="354"/>
      <c r="CQ40" s="355" t="e">
        <f>IF(#REF!="","",#REF!)</f>
        <v>#REF!</v>
      </c>
      <c r="CR40" s="355"/>
      <c r="CS40" s="355"/>
      <c r="CT40" s="355"/>
      <c r="CU40" s="355"/>
      <c r="CV40" s="355"/>
      <c r="CW40" s="355"/>
      <c r="CX40" s="355"/>
      <c r="CY40" s="355"/>
      <c r="CZ40" s="355"/>
      <c r="DA40" s="355"/>
      <c r="DB40" s="355"/>
      <c r="DC40" s="355"/>
      <c r="DD40" s="355"/>
      <c r="DE40" s="355"/>
      <c r="DG40" s="352" t="e">
        <f>IF(#REF!="","",#REF!)</f>
        <v>#REF!</v>
      </c>
      <c r="DH40" s="352"/>
      <c r="DI40" s="134"/>
    </row>
    <row r="41" spans="1:113" ht="32.25" customHeight="1" x14ac:dyDescent="0.15">
      <c r="A41" s="107"/>
      <c r="B41" s="131"/>
      <c r="C41" s="354" t="e">
        <f t="shared" si="5"/>
        <v>#REF!</v>
      </c>
      <c r="D41" s="354"/>
      <c r="E41" s="355" t="e">
        <f>IF(#REF!="","",#REF!)</f>
        <v>#REF!</v>
      </c>
      <c r="F41" s="355"/>
      <c r="G41" s="355"/>
      <c r="H41" s="355"/>
      <c r="I41" s="355"/>
      <c r="J41" s="355"/>
      <c r="K41" s="355"/>
      <c r="L41" s="355"/>
      <c r="M41" s="355"/>
      <c r="N41" s="355"/>
      <c r="O41" s="355"/>
      <c r="P41" s="355"/>
      <c r="Q41" s="355"/>
      <c r="R41" s="355"/>
      <c r="S41" s="355"/>
      <c r="T41" s="107"/>
      <c r="U41" s="354" t="str">
        <f t="shared" si="4"/>
        <v/>
      </c>
      <c r="V41" s="354"/>
      <c r="W41" s="355"/>
      <c r="X41" s="355"/>
      <c r="Y41" s="355"/>
      <c r="Z41" s="355"/>
      <c r="AA41" s="355"/>
      <c r="AB41" s="355"/>
      <c r="AC41" s="355"/>
      <c r="AD41" s="355"/>
      <c r="AE41" s="355"/>
      <c r="AF41" s="355"/>
      <c r="AG41" s="355"/>
      <c r="AH41" s="355"/>
      <c r="AI41" s="355"/>
      <c r="AJ41" s="355"/>
      <c r="AK41" s="355"/>
      <c r="AL41" s="107"/>
      <c r="AM41" s="354" t="str">
        <f t="shared" si="0"/>
        <v/>
      </c>
      <c r="AN41" s="354"/>
      <c r="AO41" s="355"/>
      <c r="AP41" s="355"/>
      <c r="AQ41" s="355"/>
      <c r="AR41" s="355"/>
      <c r="AS41" s="355"/>
      <c r="AT41" s="355"/>
      <c r="AU41" s="355"/>
      <c r="AV41" s="355"/>
      <c r="AW41" s="355"/>
      <c r="AX41" s="355"/>
      <c r="AY41" s="355"/>
      <c r="AZ41" s="355"/>
      <c r="BA41" s="355"/>
      <c r="BB41" s="355"/>
      <c r="BC41" s="355"/>
      <c r="BD41" s="107"/>
      <c r="BE41" s="354" t="str">
        <f t="shared" si="1"/>
        <v/>
      </c>
      <c r="BF41" s="354"/>
      <c r="BG41" s="355"/>
      <c r="BH41" s="355"/>
      <c r="BI41" s="355"/>
      <c r="BJ41" s="355"/>
      <c r="BK41" s="355"/>
      <c r="BL41" s="355"/>
      <c r="BM41" s="355"/>
      <c r="BN41" s="355"/>
      <c r="BO41" s="355"/>
      <c r="BP41" s="355"/>
      <c r="BQ41" s="355"/>
      <c r="BR41" s="355"/>
      <c r="BS41" s="355"/>
      <c r="BT41" s="355"/>
      <c r="BU41" s="355"/>
      <c r="BV41" s="107"/>
      <c r="BW41" s="354" t="e">
        <f t="shared" si="2"/>
        <v>#REF!</v>
      </c>
      <c r="BX41" s="354"/>
      <c r="BY41" s="355" t="e">
        <f>IF(#REF!="","",#REF!)</f>
        <v>#REF!</v>
      </c>
      <c r="BZ41" s="355"/>
      <c r="CA41" s="355"/>
      <c r="CB41" s="355"/>
      <c r="CC41" s="355"/>
      <c r="CD41" s="355"/>
      <c r="CE41" s="355"/>
      <c r="CF41" s="355"/>
      <c r="CG41" s="355"/>
      <c r="CH41" s="355"/>
      <c r="CI41" s="355"/>
      <c r="CJ41" s="355"/>
      <c r="CK41" s="355"/>
      <c r="CL41" s="355"/>
      <c r="CM41" s="355"/>
      <c r="CN41" s="107"/>
      <c r="CO41" s="354" t="e">
        <f t="shared" si="3"/>
        <v>#REF!</v>
      </c>
      <c r="CP41" s="354"/>
      <c r="CQ41" s="355" t="e">
        <f>IF(#REF!="","",#REF!)</f>
        <v>#REF!</v>
      </c>
      <c r="CR41" s="355"/>
      <c r="CS41" s="355"/>
      <c r="CT41" s="355"/>
      <c r="CU41" s="355"/>
      <c r="CV41" s="355"/>
      <c r="CW41" s="355"/>
      <c r="CX41" s="355"/>
      <c r="CY41" s="355"/>
      <c r="CZ41" s="355"/>
      <c r="DA41" s="355"/>
      <c r="DB41" s="355"/>
      <c r="DC41" s="355"/>
      <c r="DD41" s="355"/>
      <c r="DE41" s="355"/>
      <c r="DG41" s="352" t="e">
        <f>IF(#REF!="","",#REF!)</f>
        <v>#REF!</v>
      </c>
      <c r="DH41" s="352"/>
      <c r="DI41" s="134"/>
    </row>
    <row r="42" spans="1:113" ht="32.25" customHeight="1" x14ac:dyDescent="0.15">
      <c r="B42" s="131"/>
      <c r="C42" s="354" t="e">
        <f t="shared" si="5"/>
        <v>#REF!</v>
      </c>
      <c r="D42" s="354"/>
      <c r="E42" s="355" t="e">
        <f>IF(#REF!="","",#REF!)</f>
        <v>#REF!</v>
      </c>
      <c r="F42" s="355"/>
      <c r="G42" s="355"/>
      <c r="H42" s="355"/>
      <c r="I42" s="355"/>
      <c r="J42" s="355"/>
      <c r="K42" s="355"/>
      <c r="L42" s="355"/>
      <c r="M42" s="355"/>
      <c r="N42" s="355"/>
      <c r="O42" s="355"/>
      <c r="P42" s="355"/>
      <c r="Q42" s="355"/>
      <c r="R42" s="355"/>
      <c r="S42" s="355"/>
      <c r="T42" s="107"/>
      <c r="U42" s="354" t="str">
        <f t="shared" si="4"/>
        <v/>
      </c>
      <c r="V42" s="354"/>
      <c r="W42" s="355"/>
      <c r="X42" s="355"/>
      <c r="Y42" s="355"/>
      <c r="Z42" s="355"/>
      <c r="AA42" s="355"/>
      <c r="AB42" s="355"/>
      <c r="AC42" s="355"/>
      <c r="AD42" s="355"/>
      <c r="AE42" s="355"/>
      <c r="AF42" s="355"/>
      <c r="AG42" s="355"/>
      <c r="AH42" s="355"/>
      <c r="AI42" s="355"/>
      <c r="AJ42" s="355"/>
      <c r="AK42" s="355"/>
      <c r="AL42" s="107"/>
      <c r="AM42" s="354" t="str">
        <f t="shared" si="0"/>
        <v/>
      </c>
      <c r="AN42" s="354"/>
      <c r="AO42" s="355"/>
      <c r="AP42" s="355"/>
      <c r="AQ42" s="355"/>
      <c r="AR42" s="355"/>
      <c r="AS42" s="355"/>
      <c r="AT42" s="355"/>
      <c r="AU42" s="355"/>
      <c r="AV42" s="355"/>
      <c r="AW42" s="355"/>
      <c r="AX42" s="355"/>
      <c r="AY42" s="355"/>
      <c r="AZ42" s="355"/>
      <c r="BA42" s="355"/>
      <c r="BB42" s="355"/>
      <c r="BC42" s="355"/>
      <c r="BD42" s="107"/>
      <c r="BE42" s="354" t="str">
        <f t="shared" si="1"/>
        <v/>
      </c>
      <c r="BF42" s="354"/>
      <c r="BG42" s="355"/>
      <c r="BH42" s="355"/>
      <c r="BI42" s="355"/>
      <c r="BJ42" s="355"/>
      <c r="BK42" s="355"/>
      <c r="BL42" s="355"/>
      <c r="BM42" s="355"/>
      <c r="BN42" s="355"/>
      <c r="BO42" s="355"/>
      <c r="BP42" s="355"/>
      <c r="BQ42" s="355"/>
      <c r="BR42" s="355"/>
      <c r="BS42" s="355"/>
      <c r="BT42" s="355"/>
      <c r="BU42" s="355"/>
      <c r="BV42" s="107"/>
      <c r="BW42" s="354" t="e">
        <f t="shared" si="2"/>
        <v>#REF!</v>
      </c>
      <c r="BX42" s="354"/>
      <c r="BY42" s="355" t="e">
        <f>IF(#REF!="","",#REF!)</f>
        <v>#REF!</v>
      </c>
      <c r="BZ42" s="355"/>
      <c r="CA42" s="355"/>
      <c r="CB42" s="355"/>
      <c r="CC42" s="355"/>
      <c r="CD42" s="355"/>
      <c r="CE42" s="355"/>
      <c r="CF42" s="355"/>
      <c r="CG42" s="355"/>
      <c r="CH42" s="355"/>
      <c r="CI42" s="355"/>
      <c r="CJ42" s="355"/>
      <c r="CK42" s="355"/>
      <c r="CL42" s="355"/>
      <c r="CM42" s="355"/>
      <c r="CN42" s="107"/>
      <c r="CO42" s="354" t="e">
        <f t="shared" si="3"/>
        <v>#REF!</v>
      </c>
      <c r="CP42" s="354"/>
      <c r="CQ42" s="355" t="e">
        <f>IF(#REF!="","",#REF!)</f>
        <v>#REF!</v>
      </c>
      <c r="CR42" s="355"/>
      <c r="CS42" s="355"/>
      <c r="CT42" s="355"/>
      <c r="CU42" s="355"/>
      <c r="CV42" s="355"/>
      <c r="CW42" s="355"/>
      <c r="CX42" s="355"/>
      <c r="CY42" s="355"/>
      <c r="CZ42" s="355"/>
      <c r="DA42" s="355"/>
      <c r="DB42" s="355"/>
      <c r="DC42" s="355"/>
      <c r="DD42" s="355"/>
      <c r="DE42" s="355"/>
      <c r="DG42" s="352" t="e">
        <f>IF(#REF!="","",#REF!)</f>
        <v>#REF!</v>
      </c>
      <c r="DH42" s="352"/>
      <c r="DI42" s="134"/>
    </row>
    <row r="43" spans="1:113" ht="32.25" customHeight="1" x14ac:dyDescent="0.15">
      <c r="B43" s="131"/>
      <c r="C43" s="354" t="e">
        <f t="shared" si="5"/>
        <v>#REF!</v>
      </c>
      <c r="D43" s="354"/>
      <c r="E43" s="355" t="e">
        <f>IF(#REF!="","",#REF!)</f>
        <v>#REF!</v>
      </c>
      <c r="F43" s="355"/>
      <c r="G43" s="355"/>
      <c r="H43" s="355"/>
      <c r="I43" s="355"/>
      <c r="J43" s="355"/>
      <c r="K43" s="355"/>
      <c r="L43" s="355"/>
      <c r="M43" s="355"/>
      <c r="N43" s="355"/>
      <c r="O43" s="355"/>
      <c r="P43" s="355"/>
      <c r="Q43" s="355"/>
      <c r="R43" s="355"/>
      <c r="S43" s="355"/>
      <c r="T43" s="107"/>
      <c r="U43" s="354" t="str">
        <f t="shared" si="4"/>
        <v/>
      </c>
      <c r="V43" s="354"/>
      <c r="W43" s="355"/>
      <c r="X43" s="355"/>
      <c r="Y43" s="355"/>
      <c r="Z43" s="355"/>
      <c r="AA43" s="355"/>
      <c r="AB43" s="355"/>
      <c r="AC43" s="355"/>
      <c r="AD43" s="355"/>
      <c r="AE43" s="355"/>
      <c r="AF43" s="355"/>
      <c r="AG43" s="355"/>
      <c r="AH43" s="355"/>
      <c r="AI43" s="355"/>
      <c r="AJ43" s="355"/>
      <c r="AK43" s="355"/>
      <c r="AL43" s="107"/>
      <c r="AM43" s="354" t="str">
        <f t="shared" si="0"/>
        <v/>
      </c>
      <c r="AN43" s="354"/>
      <c r="AO43" s="355"/>
      <c r="AP43" s="355"/>
      <c r="AQ43" s="355"/>
      <c r="AR43" s="355"/>
      <c r="AS43" s="355"/>
      <c r="AT43" s="355"/>
      <c r="AU43" s="355"/>
      <c r="AV43" s="355"/>
      <c r="AW43" s="355"/>
      <c r="AX43" s="355"/>
      <c r="AY43" s="355"/>
      <c r="AZ43" s="355"/>
      <c r="BA43" s="355"/>
      <c r="BB43" s="355"/>
      <c r="BC43" s="355"/>
      <c r="BD43" s="107"/>
      <c r="BE43" s="354" t="str">
        <f t="shared" si="1"/>
        <v/>
      </c>
      <c r="BF43" s="354"/>
      <c r="BG43" s="355"/>
      <c r="BH43" s="355"/>
      <c r="BI43" s="355"/>
      <c r="BJ43" s="355"/>
      <c r="BK43" s="355"/>
      <c r="BL43" s="355"/>
      <c r="BM43" s="355"/>
      <c r="BN43" s="355"/>
      <c r="BO43" s="355"/>
      <c r="BP43" s="355"/>
      <c r="BQ43" s="355"/>
      <c r="BR43" s="355"/>
      <c r="BS43" s="355"/>
      <c r="BT43" s="355"/>
      <c r="BU43" s="355"/>
      <c r="BV43" s="107"/>
      <c r="BW43" s="354" t="e">
        <f t="shared" si="2"/>
        <v>#REF!</v>
      </c>
      <c r="BX43" s="354"/>
      <c r="BY43" s="355" t="e">
        <f>IF(#REF!="","",#REF!)</f>
        <v>#REF!</v>
      </c>
      <c r="BZ43" s="355"/>
      <c r="CA43" s="355"/>
      <c r="CB43" s="355"/>
      <c r="CC43" s="355"/>
      <c r="CD43" s="355"/>
      <c r="CE43" s="355"/>
      <c r="CF43" s="355"/>
      <c r="CG43" s="355"/>
      <c r="CH43" s="355"/>
      <c r="CI43" s="355"/>
      <c r="CJ43" s="355"/>
      <c r="CK43" s="355"/>
      <c r="CL43" s="355"/>
      <c r="CM43" s="355"/>
      <c r="CN43" s="107"/>
      <c r="CO43" s="354" t="e">
        <f t="shared" si="3"/>
        <v>#REF!</v>
      </c>
      <c r="CP43" s="354"/>
      <c r="CQ43" s="355" t="e">
        <f>IF(#REF!="","",#REF!)</f>
        <v>#REF!</v>
      </c>
      <c r="CR43" s="355"/>
      <c r="CS43" s="355"/>
      <c r="CT43" s="355"/>
      <c r="CU43" s="355"/>
      <c r="CV43" s="355"/>
      <c r="CW43" s="355"/>
      <c r="CX43" s="355"/>
      <c r="CY43" s="355"/>
      <c r="CZ43" s="355"/>
      <c r="DA43" s="355"/>
      <c r="DB43" s="355"/>
      <c r="DC43" s="355"/>
      <c r="DD43" s="355"/>
      <c r="DE43" s="355"/>
      <c r="DG43" s="352" t="e">
        <f>IF(#REF!="","",#REF!)</f>
        <v>#REF!</v>
      </c>
      <c r="DH43" s="352"/>
      <c r="DI43" s="134"/>
    </row>
    <row r="44" spans="1:113" ht="13.5" customHeight="1" thickBot="1" x14ac:dyDescent="0.2">
      <c r="B44" s="135"/>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c r="CE44" s="136"/>
      <c r="CF44" s="136"/>
      <c r="CG44" s="136"/>
      <c r="CH44" s="136"/>
      <c r="CI44" s="136"/>
      <c r="CJ44" s="136"/>
      <c r="CK44" s="136"/>
      <c r="CL44" s="136"/>
      <c r="CM44" s="136"/>
      <c r="CN44" s="136"/>
      <c r="CO44" s="136"/>
      <c r="CP44" s="136"/>
      <c r="CQ44" s="136"/>
      <c r="CR44" s="136"/>
      <c r="CS44" s="136"/>
      <c r="CT44" s="136"/>
      <c r="CU44" s="136"/>
      <c r="CV44" s="136"/>
      <c r="CW44" s="136"/>
      <c r="CX44" s="136"/>
      <c r="CY44" s="136"/>
      <c r="CZ44" s="136"/>
      <c r="DA44" s="136"/>
      <c r="DB44" s="136"/>
      <c r="DC44" s="136"/>
      <c r="DD44" s="136"/>
      <c r="DE44" s="136"/>
      <c r="DF44" s="136"/>
      <c r="DG44" s="136"/>
      <c r="DH44" s="136"/>
      <c r="DI44" s="137"/>
    </row>
    <row r="45" spans="1:113" x14ac:dyDescent="0.15"/>
    <row r="46" spans="1:113" x14ac:dyDescent="0.15">
      <c r="B46" s="106"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dirzfNOhUwEagSIKu2LKzLUfybQgmNrsOMQrYL010j3UHPan17JPG+CzAP6TnHh2Nwtiyt8hntv3Tvr4SfDVg==" saltValue="KkuYxJEraCEKfSD2k16j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98B1-A6CD-4542-9EDE-FDE98234CCBD}">
  <sheetPr>
    <pageSetUpPr fitToPage="1"/>
  </sheetPr>
  <dimension ref="A1:P45"/>
  <sheetViews>
    <sheetView showGridLines="0" zoomScale="70" zoomScaleNormal="70" zoomScaleSheetLayoutView="100" workbookViewId="0">
      <selection activeCell="AF100" sqref="AF100"/>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527</v>
      </c>
      <c r="G33" s="17" t="s">
        <v>528</v>
      </c>
      <c r="H33" s="17" t="s">
        <v>529</v>
      </c>
      <c r="I33" s="17" t="s">
        <v>530</v>
      </c>
      <c r="J33" s="18" t="s">
        <v>531</v>
      </c>
      <c r="K33" s="10"/>
      <c r="L33" s="10"/>
      <c r="M33" s="10"/>
      <c r="N33" s="10"/>
      <c r="O33" s="10"/>
      <c r="P33" s="10"/>
    </row>
    <row r="34" spans="1:16" ht="39" customHeight="1" x14ac:dyDescent="0.15">
      <c r="A34" s="10"/>
      <c r="B34" s="307"/>
      <c r="C34" s="1139" t="s">
        <v>532</v>
      </c>
      <c r="D34" s="1139"/>
      <c r="E34" s="1140"/>
      <c r="F34" s="308">
        <v>8.98</v>
      </c>
      <c r="G34" s="309">
        <v>8.83</v>
      </c>
      <c r="H34" s="309">
        <v>9.24</v>
      </c>
      <c r="I34" s="309">
        <v>9.35</v>
      </c>
      <c r="J34" s="310">
        <v>9.68</v>
      </c>
      <c r="K34" s="10"/>
      <c r="L34" s="10"/>
      <c r="M34" s="10"/>
      <c r="N34" s="10"/>
      <c r="O34" s="10"/>
      <c r="P34" s="10"/>
    </row>
    <row r="35" spans="1:16" ht="39" customHeight="1" x14ac:dyDescent="0.15">
      <c r="A35" s="10"/>
      <c r="B35" s="311"/>
      <c r="C35" s="1135" t="s">
        <v>533</v>
      </c>
      <c r="D35" s="1135"/>
      <c r="E35" s="1136"/>
      <c r="F35" s="312">
        <v>10.73</v>
      </c>
      <c r="G35" s="313">
        <v>9.8000000000000007</v>
      </c>
      <c r="H35" s="313">
        <v>10.19</v>
      </c>
      <c r="I35" s="313">
        <v>9.3699999999999992</v>
      </c>
      <c r="J35" s="314">
        <v>9.39</v>
      </c>
      <c r="K35" s="10"/>
      <c r="L35" s="10"/>
      <c r="M35" s="10"/>
      <c r="N35" s="10"/>
      <c r="O35" s="10"/>
      <c r="P35" s="10"/>
    </row>
    <row r="36" spans="1:16" ht="39" customHeight="1" x14ac:dyDescent="0.15">
      <c r="A36" s="10"/>
      <c r="B36" s="311"/>
      <c r="C36" s="1135" t="s">
        <v>534</v>
      </c>
      <c r="D36" s="1135"/>
      <c r="E36" s="1136"/>
      <c r="F36" s="312">
        <v>4.1399999999999997</v>
      </c>
      <c r="G36" s="313">
        <v>6.44</v>
      </c>
      <c r="H36" s="313">
        <v>8.15</v>
      </c>
      <c r="I36" s="313">
        <v>2.82</v>
      </c>
      <c r="J36" s="314">
        <v>5.53</v>
      </c>
      <c r="K36" s="10"/>
      <c r="L36" s="10"/>
      <c r="M36" s="10"/>
      <c r="N36" s="10"/>
      <c r="O36" s="10"/>
      <c r="P36" s="10"/>
    </row>
    <row r="37" spans="1:16" ht="39" customHeight="1" x14ac:dyDescent="0.15">
      <c r="A37" s="10"/>
      <c r="B37" s="311"/>
      <c r="C37" s="1135" t="s">
        <v>535</v>
      </c>
      <c r="D37" s="1135"/>
      <c r="E37" s="1136"/>
      <c r="F37" s="312">
        <v>3.78</v>
      </c>
      <c r="G37" s="313">
        <v>2.73</v>
      </c>
      <c r="H37" s="313">
        <v>3.43</v>
      </c>
      <c r="I37" s="313">
        <v>2.4</v>
      </c>
      <c r="J37" s="314">
        <v>0.96</v>
      </c>
      <c r="K37" s="10"/>
      <c r="L37" s="10"/>
      <c r="M37" s="10"/>
      <c r="N37" s="10"/>
      <c r="O37" s="10"/>
      <c r="P37" s="10"/>
    </row>
    <row r="38" spans="1:16" ht="39" customHeight="1" x14ac:dyDescent="0.15">
      <c r="A38" s="10"/>
      <c r="B38" s="311"/>
      <c r="C38" s="1135" t="s">
        <v>536</v>
      </c>
      <c r="D38" s="1135"/>
      <c r="E38" s="1136"/>
      <c r="F38" s="312">
        <v>0.18</v>
      </c>
      <c r="G38" s="313">
        <v>0.16</v>
      </c>
      <c r="H38" s="313">
        <v>0.17</v>
      </c>
      <c r="I38" s="313">
        <v>0.2</v>
      </c>
      <c r="J38" s="314">
        <v>0.24</v>
      </c>
      <c r="K38" s="10"/>
      <c r="L38" s="10"/>
      <c r="M38" s="10"/>
      <c r="N38" s="10"/>
      <c r="O38" s="10"/>
      <c r="P38" s="10"/>
    </row>
    <row r="39" spans="1:16" ht="39" customHeight="1" x14ac:dyDescent="0.15">
      <c r="A39" s="10"/>
      <c r="B39" s="311"/>
      <c r="C39" s="1135" t="s">
        <v>537</v>
      </c>
      <c r="D39" s="1135"/>
      <c r="E39" s="1136"/>
      <c r="F39" s="312">
        <v>0.84</v>
      </c>
      <c r="G39" s="313">
        <v>0.64</v>
      </c>
      <c r="H39" s="313">
        <v>0.24</v>
      </c>
      <c r="I39" s="313">
        <v>0.14000000000000001</v>
      </c>
      <c r="J39" s="314">
        <v>0.11</v>
      </c>
      <c r="K39" s="10"/>
      <c r="L39" s="10"/>
      <c r="M39" s="10"/>
      <c r="N39" s="10"/>
      <c r="O39" s="10"/>
      <c r="P39" s="10"/>
    </row>
    <row r="40" spans="1:16" ht="39" customHeight="1" x14ac:dyDescent="0.15">
      <c r="A40" s="10"/>
      <c r="B40" s="311"/>
      <c r="C40" s="1135" t="s">
        <v>538</v>
      </c>
      <c r="D40" s="1135"/>
      <c r="E40" s="1136"/>
      <c r="F40" s="312">
        <v>7.0000000000000007E-2</v>
      </c>
      <c r="G40" s="313">
        <v>0.03</v>
      </c>
      <c r="H40" s="313">
        <v>0</v>
      </c>
      <c r="I40" s="313">
        <v>0</v>
      </c>
      <c r="J40" s="314">
        <v>0</v>
      </c>
      <c r="K40" s="10"/>
      <c r="L40" s="10"/>
      <c r="M40" s="10"/>
      <c r="N40" s="10"/>
      <c r="O40" s="10"/>
      <c r="P40" s="10"/>
    </row>
    <row r="41" spans="1:16" ht="39" customHeight="1" x14ac:dyDescent="0.15">
      <c r="A41" s="10"/>
      <c r="B41" s="311"/>
      <c r="C41" s="1135" t="s">
        <v>539</v>
      </c>
      <c r="D41" s="1135"/>
      <c r="E41" s="1136"/>
      <c r="F41" s="312">
        <v>0</v>
      </c>
      <c r="G41" s="313">
        <v>0</v>
      </c>
      <c r="H41" s="313">
        <v>0</v>
      </c>
      <c r="I41" s="313">
        <v>0</v>
      </c>
      <c r="J41" s="314">
        <v>0</v>
      </c>
      <c r="K41" s="10"/>
      <c r="L41" s="10"/>
      <c r="M41" s="10"/>
      <c r="N41" s="10"/>
      <c r="O41" s="10"/>
      <c r="P41" s="10"/>
    </row>
    <row r="42" spans="1:16" ht="39" customHeight="1" x14ac:dyDescent="0.15">
      <c r="A42" s="10"/>
      <c r="B42" s="315"/>
      <c r="C42" s="1135" t="s">
        <v>540</v>
      </c>
      <c r="D42" s="1135"/>
      <c r="E42" s="1136"/>
      <c r="F42" s="312" t="s">
        <v>503</v>
      </c>
      <c r="G42" s="313" t="s">
        <v>503</v>
      </c>
      <c r="H42" s="313" t="s">
        <v>503</v>
      </c>
      <c r="I42" s="313" t="s">
        <v>503</v>
      </c>
      <c r="J42" s="314" t="s">
        <v>503</v>
      </c>
      <c r="K42" s="10"/>
      <c r="L42" s="10"/>
      <c r="M42" s="10"/>
      <c r="N42" s="10"/>
      <c r="O42" s="10"/>
      <c r="P42" s="10"/>
    </row>
    <row r="43" spans="1:16" ht="39" customHeight="1" thickBot="1" x14ac:dyDescent="0.2">
      <c r="A43" s="10"/>
      <c r="B43" s="316"/>
      <c r="C43" s="1137" t="s">
        <v>541</v>
      </c>
      <c r="D43" s="1137"/>
      <c r="E43" s="1138"/>
      <c r="F43" s="317" t="s">
        <v>503</v>
      </c>
      <c r="G43" s="318" t="s">
        <v>503</v>
      </c>
      <c r="H43" s="318" t="s">
        <v>503</v>
      </c>
      <c r="I43" s="318" t="s">
        <v>503</v>
      </c>
      <c r="J43" s="319" t="s">
        <v>503</v>
      </c>
      <c r="K43" s="10"/>
      <c r="L43" s="10"/>
      <c r="M43" s="10"/>
      <c r="N43" s="10"/>
      <c r="O43" s="10"/>
      <c r="P43" s="10"/>
    </row>
    <row r="44" spans="1:16" ht="39" customHeight="1" x14ac:dyDescent="0.15">
      <c r="A44" s="10"/>
      <c r="B44" s="320"/>
      <c r="C44" s="321"/>
      <c r="D44" s="321"/>
      <c r="E44" s="321"/>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KUqkfh6uRNdvBLjZx3lpddsAJAmX9H7puLYMi+JK+HqN0FhGtQX/MtAdRAq+MHSAw1emiq8O/GW9mbftGqI6w==" saltValue="DR9q9KYnUofTB+HBRdA6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B0A3F-0D3B-48CC-B7F3-71B2D4D11553}">
  <sheetPr>
    <pageSetUpPr fitToPage="1"/>
  </sheetPr>
  <dimension ref="A1:U69"/>
  <sheetViews>
    <sheetView showGridLines="0" zoomScale="70" zoomScaleNormal="70" zoomScaleSheetLayoutView="55" workbookViewId="0">
      <selection activeCell="AF100" sqref="AF100"/>
    </sheetView>
  </sheetViews>
  <sheetFormatPr defaultColWidth="0" defaultRowHeight="12.6" customHeight="1" zeroHeight="1" x14ac:dyDescent="0.15"/>
  <cols>
    <col min="1" max="1" width="6.625" style="20" customWidth="1"/>
    <col min="2" max="3" width="10.875" style="20" customWidth="1"/>
    <col min="4" max="4" width="10" style="20" customWidth="1"/>
    <col min="5" max="10" width="11" style="20" customWidth="1"/>
    <col min="11" max="15" width="13.125" style="20" customWidth="1"/>
    <col min="16" max="21" width="11.5" style="20" customWidth="1"/>
    <col min="22" max="16384" width="0" style="20" hidden="1"/>
  </cols>
  <sheetData>
    <row r="1" spans="1:21" ht="13.5" customHeight="1" x14ac:dyDescent="0.15">
      <c r="A1" s="19"/>
      <c r="B1" s="19"/>
      <c r="C1" s="19"/>
      <c r="D1" s="19"/>
      <c r="E1" s="19"/>
      <c r="F1" s="19"/>
      <c r="G1" s="19"/>
      <c r="H1" s="19"/>
      <c r="I1" s="19"/>
      <c r="J1" s="19"/>
      <c r="K1" s="19"/>
      <c r="L1" s="19"/>
      <c r="M1" s="19"/>
      <c r="N1" s="19"/>
      <c r="O1" s="19"/>
      <c r="P1" s="19"/>
      <c r="Q1" s="19"/>
      <c r="R1" s="19"/>
      <c r="S1" s="19"/>
      <c r="T1" s="19"/>
      <c r="U1" s="19"/>
    </row>
    <row r="2" spans="1:21" ht="13.5" customHeight="1" x14ac:dyDescent="0.15">
      <c r="A2" s="19"/>
      <c r="B2" s="19"/>
      <c r="C2" s="19"/>
      <c r="D2" s="19"/>
      <c r="E2" s="19"/>
      <c r="F2" s="19"/>
      <c r="G2" s="19"/>
      <c r="H2" s="19"/>
      <c r="I2" s="19"/>
      <c r="J2" s="19"/>
      <c r="K2" s="19"/>
      <c r="L2" s="19"/>
      <c r="M2" s="19"/>
      <c r="N2" s="19"/>
      <c r="O2" s="19"/>
      <c r="P2" s="19"/>
      <c r="Q2" s="19"/>
      <c r="R2" s="19"/>
      <c r="S2" s="19"/>
      <c r="T2" s="19"/>
      <c r="U2" s="19"/>
    </row>
    <row r="3" spans="1:21" ht="13.5" customHeight="1" x14ac:dyDescent="0.15">
      <c r="A3" s="19"/>
      <c r="B3" s="19"/>
      <c r="C3" s="19"/>
      <c r="D3" s="19"/>
      <c r="E3" s="19"/>
      <c r="F3" s="19"/>
      <c r="G3" s="19"/>
      <c r="H3" s="19"/>
      <c r="I3" s="19"/>
      <c r="J3" s="19"/>
      <c r="K3" s="19"/>
      <c r="L3" s="19"/>
      <c r="M3" s="19"/>
      <c r="N3" s="19"/>
      <c r="O3" s="19"/>
      <c r="P3" s="19"/>
      <c r="Q3" s="19"/>
      <c r="R3" s="19"/>
      <c r="S3" s="19"/>
      <c r="T3" s="19"/>
      <c r="U3" s="19"/>
    </row>
    <row r="4" spans="1:21" ht="13.5" customHeight="1" x14ac:dyDescent="0.15">
      <c r="A4" s="19"/>
      <c r="B4" s="19"/>
      <c r="C4" s="19"/>
      <c r="D4" s="19"/>
      <c r="E4" s="19"/>
      <c r="F4" s="19"/>
      <c r="G4" s="19"/>
      <c r="H4" s="19"/>
      <c r="I4" s="19"/>
      <c r="J4" s="19"/>
      <c r="K4" s="19"/>
      <c r="L4" s="19"/>
      <c r="M4" s="19"/>
      <c r="N4" s="19"/>
      <c r="O4" s="19"/>
      <c r="P4" s="19"/>
      <c r="Q4" s="19"/>
      <c r="R4" s="19"/>
      <c r="S4" s="19"/>
      <c r="T4" s="19"/>
      <c r="U4" s="19"/>
    </row>
    <row r="5" spans="1:21" ht="13.5" customHeight="1" x14ac:dyDescent="0.15">
      <c r="A5" s="19"/>
      <c r="B5" s="19"/>
      <c r="C5" s="19"/>
      <c r="D5" s="19"/>
      <c r="E5" s="19"/>
      <c r="F5" s="19"/>
      <c r="G5" s="19"/>
      <c r="H5" s="19"/>
      <c r="I5" s="19"/>
      <c r="J5" s="19"/>
      <c r="K5" s="19"/>
      <c r="L5" s="19"/>
      <c r="M5" s="19"/>
      <c r="N5" s="19"/>
      <c r="O5" s="19"/>
      <c r="P5" s="19"/>
      <c r="Q5" s="19"/>
      <c r="R5" s="19"/>
      <c r="S5" s="19"/>
      <c r="T5" s="19"/>
      <c r="U5" s="19"/>
    </row>
    <row r="6" spans="1:21" ht="13.5" customHeight="1" x14ac:dyDescent="0.15">
      <c r="A6" s="19"/>
      <c r="B6" s="19"/>
      <c r="C6" s="19"/>
      <c r="D6" s="19"/>
      <c r="E6" s="19"/>
      <c r="F6" s="19"/>
      <c r="G6" s="19"/>
      <c r="H6" s="19"/>
      <c r="I6" s="19"/>
      <c r="J6" s="19"/>
      <c r="K6" s="19"/>
      <c r="L6" s="19"/>
      <c r="M6" s="19"/>
      <c r="N6" s="19"/>
      <c r="O6" s="19"/>
      <c r="P6" s="19"/>
      <c r="Q6" s="19"/>
      <c r="R6" s="19"/>
      <c r="S6" s="19"/>
      <c r="T6" s="19"/>
      <c r="U6" s="19"/>
    </row>
    <row r="7" spans="1:21" ht="13.5" customHeight="1" x14ac:dyDescent="0.15">
      <c r="A7" s="19"/>
      <c r="B7" s="19"/>
      <c r="C7" s="19"/>
      <c r="D7" s="19"/>
      <c r="E7" s="19"/>
      <c r="F7" s="19"/>
      <c r="G7" s="19"/>
      <c r="H7" s="19"/>
      <c r="I7" s="19"/>
      <c r="J7" s="19"/>
      <c r="K7" s="19"/>
      <c r="L7" s="19"/>
      <c r="M7" s="19"/>
      <c r="N7" s="19"/>
      <c r="O7" s="19"/>
      <c r="P7" s="19"/>
      <c r="Q7" s="19"/>
      <c r="R7" s="19"/>
      <c r="S7" s="19"/>
      <c r="T7" s="19"/>
      <c r="U7" s="19"/>
    </row>
    <row r="8" spans="1:21" ht="13.5" customHeight="1" x14ac:dyDescent="0.15">
      <c r="A8" s="19"/>
      <c r="B8" s="19"/>
      <c r="C8" s="19"/>
      <c r="D8" s="19"/>
      <c r="E8" s="19"/>
      <c r="F8" s="19"/>
      <c r="G8" s="19"/>
      <c r="H8" s="19"/>
      <c r="I8" s="19"/>
      <c r="J8" s="19"/>
      <c r="K8" s="19"/>
      <c r="L8" s="19"/>
      <c r="M8" s="19"/>
      <c r="N8" s="19"/>
      <c r="O8" s="19"/>
      <c r="P8" s="19"/>
      <c r="Q8" s="19"/>
      <c r="R8" s="19"/>
      <c r="S8" s="19"/>
      <c r="T8" s="19"/>
      <c r="U8" s="19"/>
    </row>
    <row r="9" spans="1:21" ht="13.5" customHeight="1" x14ac:dyDescent="0.15">
      <c r="A9" s="19"/>
      <c r="B9" s="19"/>
      <c r="C9" s="19"/>
      <c r="D9" s="19"/>
      <c r="E9" s="19"/>
      <c r="F9" s="19"/>
      <c r="G9" s="19"/>
      <c r="H9" s="19"/>
      <c r="I9" s="19"/>
      <c r="J9" s="19"/>
      <c r="K9" s="19"/>
      <c r="L9" s="19"/>
      <c r="M9" s="19"/>
      <c r="N9" s="19"/>
      <c r="O9" s="19"/>
      <c r="P9" s="19"/>
      <c r="Q9" s="19"/>
      <c r="R9" s="19"/>
      <c r="S9" s="19"/>
      <c r="T9" s="19"/>
      <c r="U9" s="19"/>
    </row>
    <row r="10" spans="1:21" ht="13.5" customHeight="1" x14ac:dyDescent="0.15">
      <c r="A10" s="19"/>
      <c r="B10" s="19"/>
      <c r="C10" s="19"/>
      <c r="D10" s="19"/>
      <c r="E10" s="19"/>
      <c r="F10" s="19"/>
      <c r="G10" s="19"/>
      <c r="H10" s="19"/>
      <c r="I10" s="19"/>
      <c r="J10" s="19"/>
      <c r="K10" s="19"/>
      <c r="L10" s="19"/>
      <c r="M10" s="19"/>
      <c r="N10" s="19"/>
      <c r="O10" s="19"/>
      <c r="P10" s="19"/>
      <c r="Q10" s="19"/>
      <c r="R10" s="19"/>
      <c r="S10" s="19"/>
      <c r="T10" s="19"/>
      <c r="U10" s="19"/>
    </row>
    <row r="11" spans="1:21" ht="13.5" customHeight="1" x14ac:dyDescent="0.15">
      <c r="A11" s="19"/>
      <c r="B11" s="19"/>
      <c r="C11" s="19"/>
      <c r="D11" s="19"/>
      <c r="E11" s="19"/>
      <c r="F11" s="19"/>
      <c r="G11" s="19"/>
      <c r="H11" s="19"/>
      <c r="I11" s="19"/>
      <c r="J11" s="19"/>
      <c r="K11" s="19"/>
      <c r="L11" s="19"/>
      <c r="M11" s="19"/>
      <c r="N11" s="19"/>
      <c r="O11" s="19"/>
      <c r="P11" s="19"/>
      <c r="Q11" s="19"/>
      <c r="R11" s="19"/>
      <c r="S11" s="19"/>
      <c r="T11" s="19"/>
      <c r="U11" s="19"/>
    </row>
    <row r="12" spans="1:21" ht="13.5" customHeight="1" x14ac:dyDescent="0.15">
      <c r="A12" s="19"/>
      <c r="B12" s="19"/>
      <c r="C12" s="19"/>
      <c r="D12" s="19"/>
      <c r="E12" s="19"/>
      <c r="F12" s="19"/>
      <c r="G12" s="19"/>
      <c r="H12" s="19"/>
      <c r="I12" s="19"/>
      <c r="J12" s="19"/>
      <c r="K12" s="19"/>
      <c r="L12" s="19"/>
      <c r="M12" s="19"/>
      <c r="N12" s="19"/>
      <c r="O12" s="19"/>
      <c r="P12" s="19"/>
      <c r="Q12" s="19"/>
      <c r="R12" s="19"/>
      <c r="S12" s="19"/>
      <c r="T12" s="19"/>
      <c r="U12" s="19"/>
    </row>
    <row r="13" spans="1:21" ht="13.5" customHeight="1" x14ac:dyDescent="0.15">
      <c r="A13" s="19"/>
      <c r="B13" s="19"/>
      <c r="C13" s="19"/>
      <c r="D13" s="19"/>
      <c r="E13" s="19"/>
      <c r="F13" s="19"/>
      <c r="G13" s="19"/>
      <c r="H13" s="19"/>
      <c r="I13" s="19"/>
      <c r="J13" s="19"/>
      <c r="K13" s="19"/>
      <c r="L13" s="19"/>
      <c r="M13" s="19"/>
      <c r="N13" s="19"/>
      <c r="O13" s="19"/>
      <c r="P13" s="19"/>
      <c r="Q13" s="19"/>
      <c r="R13" s="19"/>
      <c r="S13" s="19"/>
      <c r="T13" s="19"/>
      <c r="U13" s="19"/>
    </row>
    <row r="14" spans="1:21" ht="13.5" customHeight="1" x14ac:dyDescent="0.15">
      <c r="A14" s="19"/>
      <c r="B14" s="19"/>
      <c r="C14" s="19"/>
      <c r="D14" s="19"/>
      <c r="E14" s="19"/>
      <c r="F14" s="19"/>
      <c r="G14" s="19"/>
      <c r="H14" s="19"/>
      <c r="I14" s="19"/>
      <c r="J14" s="19"/>
      <c r="K14" s="19"/>
      <c r="L14" s="19"/>
      <c r="M14" s="19"/>
      <c r="N14" s="19"/>
      <c r="O14" s="19"/>
      <c r="P14" s="19"/>
      <c r="Q14" s="19"/>
      <c r="R14" s="19"/>
      <c r="S14" s="19"/>
      <c r="T14" s="19"/>
      <c r="U14" s="19"/>
    </row>
    <row r="15" spans="1:21" ht="13.5" customHeight="1" x14ac:dyDescent="0.15">
      <c r="A15" s="19"/>
      <c r="B15" s="19"/>
      <c r="C15" s="19"/>
      <c r="D15" s="19"/>
      <c r="E15" s="19"/>
      <c r="F15" s="19"/>
      <c r="G15" s="19"/>
      <c r="H15" s="19"/>
      <c r="I15" s="19"/>
      <c r="J15" s="19"/>
      <c r="K15" s="19"/>
      <c r="L15" s="19"/>
      <c r="M15" s="19"/>
      <c r="N15" s="19"/>
      <c r="O15" s="19"/>
      <c r="P15" s="19"/>
      <c r="Q15" s="19"/>
      <c r="R15" s="19"/>
      <c r="S15" s="19"/>
      <c r="T15" s="19"/>
      <c r="U15" s="19"/>
    </row>
    <row r="16" spans="1:21" ht="13.5" customHeight="1" x14ac:dyDescent="0.15">
      <c r="A16" s="19"/>
      <c r="B16" s="19"/>
      <c r="C16" s="19"/>
      <c r="D16" s="19"/>
      <c r="E16" s="19"/>
      <c r="F16" s="19"/>
      <c r="G16" s="19"/>
      <c r="H16" s="19"/>
      <c r="I16" s="19"/>
      <c r="J16" s="19"/>
      <c r="K16" s="19"/>
      <c r="L16" s="19"/>
      <c r="M16" s="19"/>
      <c r="N16" s="19"/>
      <c r="O16" s="19"/>
      <c r="P16" s="19"/>
      <c r="Q16" s="19"/>
      <c r="R16" s="19"/>
      <c r="S16" s="19"/>
      <c r="T16" s="19"/>
      <c r="U16" s="19"/>
    </row>
    <row r="17" spans="1:21" ht="13.5" customHeight="1" x14ac:dyDescent="0.15">
      <c r="A17" s="19"/>
      <c r="B17" s="19"/>
      <c r="C17" s="19"/>
      <c r="D17" s="19"/>
      <c r="E17" s="19"/>
      <c r="F17" s="19"/>
      <c r="G17" s="19"/>
      <c r="H17" s="19"/>
      <c r="I17" s="19"/>
      <c r="J17" s="19"/>
      <c r="K17" s="19"/>
      <c r="L17" s="19"/>
      <c r="M17" s="19"/>
      <c r="N17" s="19"/>
      <c r="O17" s="19"/>
      <c r="P17" s="19"/>
      <c r="Q17" s="19"/>
      <c r="R17" s="19"/>
      <c r="S17" s="19"/>
      <c r="T17" s="19"/>
      <c r="U17" s="19"/>
    </row>
    <row r="18" spans="1:21" ht="13.5" customHeight="1" x14ac:dyDescent="0.15">
      <c r="A18" s="19"/>
      <c r="B18" s="19"/>
      <c r="C18" s="19"/>
      <c r="D18" s="19"/>
      <c r="E18" s="19"/>
      <c r="F18" s="19"/>
      <c r="G18" s="19"/>
      <c r="H18" s="19"/>
      <c r="I18" s="19"/>
      <c r="J18" s="19"/>
      <c r="K18" s="19"/>
      <c r="L18" s="19"/>
      <c r="M18" s="19"/>
      <c r="N18" s="19"/>
      <c r="O18" s="19"/>
      <c r="P18" s="19"/>
      <c r="Q18" s="19"/>
      <c r="R18" s="19"/>
      <c r="S18" s="19"/>
      <c r="T18" s="19"/>
      <c r="U18" s="19"/>
    </row>
    <row r="19" spans="1:21" ht="13.5" customHeight="1" x14ac:dyDescent="0.15">
      <c r="A19" s="19"/>
      <c r="B19" s="19"/>
      <c r="C19" s="19"/>
      <c r="D19" s="19"/>
      <c r="E19" s="19"/>
      <c r="F19" s="19"/>
      <c r="G19" s="19"/>
      <c r="H19" s="19"/>
      <c r="I19" s="19"/>
      <c r="J19" s="19"/>
      <c r="K19" s="19"/>
      <c r="L19" s="19"/>
      <c r="M19" s="19"/>
      <c r="N19" s="19"/>
      <c r="O19" s="19"/>
      <c r="P19" s="19"/>
      <c r="Q19" s="19"/>
      <c r="R19" s="19"/>
      <c r="S19" s="19"/>
      <c r="T19" s="19"/>
      <c r="U19" s="19"/>
    </row>
    <row r="20" spans="1:21" ht="13.5" customHeight="1" x14ac:dyDescent="0.15">
      <c r="A20" s="19"/>
      <c r="B20" s="19"/>
      <c r="C20" s="19"/>
      <c r="D20" s="19"/>
      <c r="E20" s="19"/>
      <c r="F20" s="19"/>
      <c r="G20" s="19"/>
      <c r="H20" s="19"/>
      <c r="I20" s="19"/>
      <c r="J20" s="19"/>
      <c r="K20" s="19"/>
      <c r="L20" s="19"/>
      <c r="M20" s="19"/>
      <c r="N20" s="19"/>
      <c r="O20" s="19"/>
      <c r="P20" s="19"/>
      <c r="Q20" s="19"/>
      <c r="R20" s="19"/>
      <c r="S20" s="19"/>
      <c r="T20" s="19"/>
      <c r="U20" s="19"/>
    </row>
    <row r="21" spans="1:21" ht="13.5" customHeight="1" x14ac:dyDescent="0.15">
      <c r="A21" s="19"/>
      <c r="B21" s="19"/>
      <c r="C21" s="19"/>
      <c r="D21" s="19"/>
      <c r="E21" s="19"/>
      <c r="F21" s="19"/>
      <c r="G21" s="19"/>
      <c r="H21" s="19"/>
      <c r="I21" s="19"/>
      <c r="J21" s="19"/>
      <c r="K21" s="19"/>
      <c r="L21" s="19"/>
      <c r="M21" s="19"/>
      <c r="N21" s="19"/>
      <c r="O21" s="19"/>
      <c r="P21" s="19"/>
      <c r="Q21" s="19"/>
      <c r="R21" s="19"/>
      <c r="S21" s="19"/>
      <c r="T21" s="19"/>
      <c r="U21" s="19"/>
    </row>
    <row r="22" spans="1:21" ht="13.5" customHeight="1" x14ac:dyDescent="0.15">
      <c r="A22" s="19"/>
      <c r="B22" s="19"/>
      <c r="C22" s="19"/>
      <c r="D22" s="19"/>
      <c r="E22" s="19"/>
      <c r="F22" s="19"/>
      <c r="G22" s="19"/>
      <c r="H22" s="19"/>
      <c r="I22" s="19"/>
      <c r="J22" s="19"/>
      <c r="K22" s="19"/>
      <c r="L22" s="19"/>
      <c r="M22" s="19"/>
      <c r="N22" s="19"/>
      <c r="O22" s="19"/>
      <c r="P22" s="19"/>
      <c r="Q22" s="19"/>
      <c r="R22" s="19"/>
      <c r="S22" s="19"/>
      <c r="T22" s="19"/>
      <c r="U22" s="19"/>
    </row>
    <row r="23" spans="1:21" ht="13.5" customHeight="1" x14ac:dyDescent="0.15">
      <c r="A23" s="19"/>
      <c r="B23" s="19"/>
      <c r="C23" s="19"/>
      <c r="D23" s="19"/>
      <c r="E23" s="19"/>
      <c r="F23" s="19"/>
      <c r="G23" s="19"/>
      <c r="H23" s="19"/>
      <c r="I23" s="19"/>
      <c r="J23" s="19"/>
      <c r="K23" s="19"/>
      <c r="L23" s="19"/>
      <c r="M23" s="19"/>
      <c r="N23" s="19"/>
      <c r="O23" s="19"/>
      <c r="P23" s="19"/>
      <c r="Q23" s="19"/>
      <c r="R23" s="19"/>
      <c r="S23" s="19"/>
      <c r="T23" s="19"/>
      <c r="U23" s="19"/>
    </row>
    <row r="24" spans="1:21" ht="13.5" customHeight="1" x14ac:dyDescent="0.15">
      <c r="A24" s="19"/>
      <c r="B24" s="19"/>
      <c r="C24" s="19"/>
      <c r="D24" s="19"/>
      <c r="E24" s="19"/>
      <c r="F24" s="19"/>
      <c r="G24" s="19"/>
      <c r="H24" s="19"/>
      <c r="I24" s="19"/>
      <c r="J24" s="19"/>
      <c r="K24" s="19"/>
      <c r="L24" s="19"/>
      <c r="M24" s="19"/>
      <c r="N24" s="19"/>
      <c r="O24" s="19"/>
      <c r="P24" s="19"/>
      <c r="Q24" s="19"/>
      <c r="R24" s="19"/>
      <c r="S24" s="19"/>
      <c r="T24" s="19"/>
      <c r="U24" s="19"/>
    </row>
    <row r="25" spans="1:21" ht="13.5" customHeight="1" x14ac:dyDescent="0.15">
      <c r="A25" s="19"/>
      <c r="B25" s="19"/>
      <c r="C25" s="19"/>
      <c r="D25" s="19"/>
      <c r="E25" s="19"/>
      <c r="F25" s="19"/>
      <c r="G25" s="19"/>
      <c r="H25" s="19"/>
      <c r="I25" s="19"/>
      <c r="J25" s="19"/>
      <c r="K25" s="19"/>
      <c r="L25" s="19"/>
      <c r="M25" s="19"/>
      <c r="N25" s="19"/>
      <c r="O25" s="19"/>
      <c r="P25" s="19"/>
      <c r="Q25" s="19"/>
      <c r="R25" s="19"/>
      <c r="S25" s="19"/>
      <c r="T25" s="19"/>
      <c r="U25" s="19"/>
    </row>
    <row r="26" spans="1:21" ht="13.5" customHeight="1" x14ac:dyDescent="0.15">
      <c r="A26" s="19"/>
      <c r="B26" s="19"/>
      <c r="C26" s="19"/>
      <c r="D26" s="19"/>
      <c r="E26" s="19"/>
      <c r="F26" s="19"/>
      <c r="G26" s="19"/>
      <c r="H26" s="19"/>
      <c r="I26" s="19"/>
      <c r="J26" s="19"/>
      <c r="K26" s="19"/>
      <c r="L26" s="19"/>
      <c r="M26" s="19"/>
      <c r="N26" s="19"/>
      <c r="O26" s="19"/>
      <c r="P26" s="19"/>
      <c r="Q26" s="19"/>
      <c r="R26" s="19"/>
      <c r="S26" s="19"/>
      <c r="T26" s="19"/>
      <c r="U26" s="19"/>
    </row>
    <row r="27" spans="1:21" ht="13.5" customHeight="1" x14ac:dyDescent="0.15">
      <c r="A27" s="19"/>
      <c r="B27" s="19"/>
      <c r="C27" s="19"/>
      <c r="D27" s="19"/>
      <c r="E27" s="19"/>
      <c r="F27" s="19"/>
      <c r="G27" s="19"/>
      <c r="H27" s="19"/>
      <c r="I27" s="19"/>
      <c r="J27" s="19"/>
      <c r="K27" s="19"/>
      <c r="L27" s="19"/>
      <c r="M27" s="19"/>
      <c r="N27" s="19"/>
      <c r="O27" s="19"/>
      <c r="P27" s="19"/>
      <c r="Q27" s="19"/>
      <c r="R27" s="19"/>
      <c r="S27" s="19"/>
      <c r="T27" s="19"/>
      <c r="U27" s="19"/>
    </row>
    <row r="28" spans="1:21" ht="13.5" customHeight="1" x14ac:dyDescent="0.15">
      <c r="A28" s="19"/>
      <c r="B28" s="19"/>
      <c r="C28" s="19"/>
      <c r="D28" s="19"/>
      <c r="E28" s="19"/>
      <c r="F28" s="19"/>
      <c r="G28" s="19"/>
      <c r="H28" s="19"/>
      <c r="I28" s="19"/>
      <c r="J28" s="19"/>
      <c r="K28" s="19"/>
      <c r="L28" s="19"/>
      <c r="M28" s="19"/>
      <c r="N28" s="19"/>
      <c r="O28" s="19"/>
      <c r="P28" s="19"/>
      <c r="Q28" s="19"/>
      <c r="R28" s="19"/>
      <c r="S28" s="19"/>
      <c r="T28" s="19"/>
      <c r="U28" s="19"/>
    </row>
    <row r="29" spans="1:21" ht="13.5" customHeight="1" x14ac:dyDescent="0.15">
      <c r="A29" s="19"/>
      <c r="B29" s="19"/>
      <c r="C29" s="19"/>
      <c r="D29" s="19"/>
      <c r="E29" s="19"/>
      <c r="F29" s="19"/>
      <c r="G29" s="19"/>
      <c r="H29" s="19"/>
      <c r="I29" s="19"/>
      <c r="J29" s="19"/>
      <c r="K29" s="19"/>
      <c r="L29" s="19"/>
      <c r="M29" s="19"/>
      <c r="N29" s="19"/>
      <c r="O29" s="19"/>
      <c r="P29" s="19"/>
      <c r="Q29" s="19"/>
      <c r="R29" s="19"/>
      <c r="S29" s="19"/>
      <c r="T29" s="19"/>
      <c r="U29" s="19"/>
    </row>
    <row r="30" spans="1:21" ht="13.5" customHeight="1" x14ac:dyDescent="0.15">
      <c r="A30" s="19"/>
      <c r="B30" s="19"/>
      <c r="C30" s="19"/>
      <c r="D30" s="19"/>
      <c r="E30" s="19"/>
      <c r="F30" s="19"/>
      <c r="G30" s="19"/>
      <c r="H30" s="19"/>
      <c r="I30" s="19"/>
      <c r="J30" s="19"/>
      <c r="K30" s="19"/>
      <c r="L30" s="19"/>
      <c r="M30" s="19"/>
      <c r="N30" s="19"/>
      <c r="O30" s="19"/>
      <c r="P30" s="19"/>
      <c r="Q30" s="19"/>
      <c r="R30" s="19"/>
      <c r="S30" s="19"/>
      <c r="T30" s="19"/>
      <c r="U30" s="19"/>
    </row>
    <row r="31" spans="1:21" ht="13.5" customHeight="1" x14ac:dyDescent="0.15">
      <c r="A31" s="19"/>
      <c r="B31" s="19"/>
      <c r="C31" s="19"/>
      <c r="D31" s="19"/>
      <c r="E31" s="19"/>
      <c r="F31" s="19"/>
      <c r="G31" s="19"/>
      <c r="H31" s="19"/>
      <c r="I31" s="19"/>
      <c r="J31" s="19"/>
      <c r="K31" s="19"/>
      <c r="L31" s="19"/>
      <c r="M31" s="19"/>
      <c r="N31" s="19"/>
      <c r="O31" s="19"/>
      <c r="P31" s="19"/>
      <c r="Q31" s="19"/>
      <c r="R31" s="19"/>
      <c r="S31" s="19"/>
      <c r="T31" s="19"/>
      <c r="U31" s="19"/>
    </row>
    <row r="32" spans="1:21" ht="13.5" customHeight="1" x14ac:dyDescent="0.15">
      <c r="A32" s="19"/>
      <c r="B32" s="19"/>
      <c r="C32" s="19"/>
      <c r="D32" s="19"/>
      <c r="E32" s="19"/>
      <c r="F32" s="19"/>
      <c r="G32" s="19"/>
      <c r="H32" s="19"/>
      <c r="I32" s="19"/>
      <c r="J32" s="19"/>
      <c r="K32" s="19"/>
      <c r="L32" s="19"/>
      <c r="M32" s="19"/>
      <c r="N32" s="19"/>
      <c r="O32" s="19"/>
      <c r="P32" s="19"/>
      <c r="Q32" s="19"/>
      <c r="R32" s="19"/>
      <c r="S32" s="19"/>
      <c r="T32" s="19"/>
      <c r="U32" s="19"/>
    </row>
    <row r="33" spans="1:21" ht="13.5" customHeight="1" x14ac:dyDescent="0.15">
      <c r="A33" s="19"/>
      <c r="B33" s="19"/>
      <c r="C33" s="19"/>
      <c r="D33" s="19"/>
      <c r="E33" s="19"/>
      <c r="F33" s="19"/>
      <c r="G33" s="19"/>
      <c r="H33" s="19"/>
      <c r="I33" s="19"/>
      <c r="J33" s="19"/>
      <c r="K33" s="19"/>
      <c r="L33" s="19"/>
      <c r="M33" s="19"/>
      <c r="N33" s="19"/>
      <c r="O33" s="19"/>
      <c r="P33" s="19"/>
      <c r="Q33" s="19"/>
      <c r="R33" s="19"/>
      <c r="S33" s="19"/>
      <c r="T33" s="19"/>
      <c r="U33" s="19"/>
    </row>
    <row r="34" spans="1:21" ht="13.5" customHeight="1" x14ac:dyDescent="0.15">
      <c r="A34" s="19"/>
      <c r="B34" s="19"/>
      <c r="C34" s="19"/>
      <c r="D34" s="19"/>
      <c r="E34" s="19"/>
      <c r="F34" s="19"/>
      <c r="G34" s="19"/>
      <c r="H34" s="19"/>
      <c r="I34" s="19"/>
      <c r="J34" s="19"/>
      <c r="K34" s="19"/>
      <c r="L34" s="19"/>
      <c r="M34" s="19"/>
      <c r="N34" s="19"/>
      <c r="O34" s="19"/>
      <c r="P34" s="19"/>
      <c r="Q34" s="19"/>
      <c r="R34" s="19"/>
      <c r="S34" s="19"/>
      <c r="T34" s="19"/>
      <c r="U34" s="19"/>
    </row>
    <row r="35" spans="1:21" ht="13.5" customHeight="1" x14ac:dyDescent="0.15">
      <c r="A35" s="19"/>
      <c r="B35" s="19"/>
      <c r="C35" s="19"/>
      <c r="D35" s="19"/>
      <c r="E35" s="19"/>
      <c r="F35" s="19"/>
      <c r="G35" s="19"/>
      <c r="H35" s="19"/>
      <c r="I35" s="19"/>
      <c r="J35" s="19"/>
      <c r="K35" s="19"/>
      <c r="L35" s="19"/>
      <c r="M35" s="19"/>
      <c r="N35" s="19"/>
      <c r="O35" s="19"/>
      <c r="P35" s="19"/>
      <c r="Q35" s="19"/>
      <c r="R35" s="19"/>
      <c r="S35" s="19"/>
      <c r="T35" s="19"/>
      <c r="U35" s="19"/>
    </row>
    <row r="36" spans="1:21" ht="13.5" customHeight="1" x14ac:dyDescent="0.15">
      <c r="A36" s="19"/>
      <c r="B36" s="19"/>
      <c r="C36" s="19"/>
      <c r="D36" s="19"/>
      <c r="E36" s="19"/>
      <c r="F36" s="19"/>
      <c r="G36" s="19"/>
      <c r="H36" s="19"/>
      <c r="I36" s="19"/>
      <c r="J36" s="19"/>
      <c r="K36" s="19"/>
      <c r="L36" s="19"/>
      <c r="M36" s="19"/>
      <c r="N36" s="19"/>
      <c r="O36" s="19"/>
      <c r="P36" s="19"/>
      <c r="Q36" s="19"/>
      <c r="R36" s="19"/>
      <c r="S36" s="19"/>
      <c r="T36" s="19"/>
      <c r="U36" s="19"/>
    </row>
    <row r="37" spans="1:21" ht="13.5" customHeight="1" x14ac:dyDescent="0.15">
      <c r="A37" s="19"/>
      <c r="B37" s="19"/>
      <c r="C37" s="19"/>
      <c r="D37" s="19"/>
      <c r="E37" s="19"/>
      <c r="F37" s="19"/>
      <c r="G37" s="19"/>
      <c r="H37" s="19"/>
      <c r="I37" s="19"/>
      <c r="J37" s="19"/>
      <c r="K37" s="19"/>
      <c r="L37" s="19"/>
      <c r="M37" s="19"/>
      <c r="N37" s="19"/>
      <c r="O37" s="19"/>
      <c r="P37" s="19"/>
      <c r="Q37" s="19"/>
      <c r="R37" s="19"/>
      <c r="S37" s="19"/>
      <c r="T37" s="19"/>
      <c r="U37" s="19"/>
    </row>
    <row r="38" spans="1:21" ht="13.5" customHeight="1" x14ac:dyDescent="0.15">
      <c r="A38" s="19"/>
      <c r="B38" s="19"/>
      <c r="C38" s="19"/>
      <c r="D38" s="19"/>
      <c r="E38" s="19"/>
      <c r="F38" s="19"/>
      <c r="G38" s="19"/>
      <c r="H38" s="19"/>
      <c r="I38" s="19"/>
      <c r="J38" s="19"/>
      <c r="K38" s="19"/>
      <c r="L38" s="19"/>
      <c r="M38" s="19"/>
      <c r="N38" s="19"/>
      <c r="O38" s="19"/>
      <c r="P38" s="19"/>
      <c r="Q38" s="19"/>
      <c r="R38" s="19"/>
      <c r="S38" s="19"/>
      <c r="T38" s="19"/>
      <c r="U38" s="19"/>
    </row>
    <row r="39" spans="1:21" ht="13.5" customHeight="1" x14ac:dyDescent="0.15">
      <c r="A39" s="19"/>
      <c r="B39" s="19"/>
      <c r="C39" s="19"/>
      <c r="D39" s="19"/>
      <c r="E39" s="19"/>
      <c r="F39" s="19"/>
      <c r="G39" s="19"/>
      <c r="H39" s="19"/>
      <c r="I39" s="19"/>
      <c r="J39" s="19"/>
      <c r="K39" s="19"/>
      <c r="L39" s="19"/>
      <c r="M39" s="19"/>
      <c r="N39" s="19"/>
      <c r="O39" s="19"/>
      <c r="P39" s="19"/>
      <c r="Q39" s="19"/>
      <c r="R39" s="19"/>
      <c r="S39" s="19"/>
      <c r="T39" s="19"/>
      <c r="U39" s="19"/>
    </row>
    <row r="40" spans="1:21" ht="13.5" customHeight="1" x14ac:dyDescent="0.15">
      <c r="A40" s="19"/>
      <c r="B40" s="19"/>
      <c r="C40" s="19"/>
      <c r="D40" s="19"/>
      <c r="E40" s="19"/>
      <c r="F40" s="19"/>
      <c r="G40" s="19"/>
      <c r="H40" s="19"/>
      <c r="I40" s="19"/>
      <c r="J40" s="19"/>
      <c r="K40" s="19"/>
      <c r="L40" s="19"/>
      <c r="M40" s="19"/>
      <c r="N40" s="19"/>
      <c r="O40" s="19"/>
      <c r="P40" s="19"/>
      <c r="Q40" s="19"/>
      <c r="R40" s="19"/>
      <c r="S40" s="19"/>
      <c r="T40" s="19"/>
      <c r="U40" s="19"/>
    </row>
    <row r="41" spans="1:21" ht="13.5" customHeight="1" x14ac:dyDescent="0.15">
      <c r="A41" s="19"/>
      <c r="B41" s="19"/>
      <c r="C41" s="19"/>
      <c r="D41" s="19"/>
      <c r="E41" s="19"/>
      <c r="F41" s="19"/>
      <c r="G41" s="19"/>
      <c r="H41" s="19"/>
      <c r="I41" s="19"/>
      <c r="J41" s="19"/>
      <c r="K41" s="19"/>
      <c r="L41" s="19"/>
      <c r="M41" s="19"/>
      <c r="N41" s="19"/>
      <c r="O41" s="19"/>
      <c r="P41" s="19"/>
      <c r="Q41" s="19"/>
      <c r="R41" s="19"/>
      <c r="S41" s="19"/>
      <c r="T41" s="19"/>
      <c r="U41" s="19"/>
    </row>
    <row r="42" spans="1:21" ht="13.5" customHeight="1" x14ac:dyDescent="0.15">
      <c r="A42" s="19"/>
      <c r="B42" s="19"/>
      <c r="C42" s="19"/>
      <c r="D42" s="19"/>
      <c r="E42" s="19"/>
      <c r="F42" s="19"/>
      <c r="G42" s="19"/>
      <c r="H42" s="19"/>
      <c r="I42" s="19"/>
      <c r="J42" s="19"/>
      <c r="K42" s="19"/>
      <c r="L42" s="19"/>
      <c r="M42" s="19"/>
      <c r="N42" s="19"/>
      <c r="O42" s="19"/>
      <c r="P42" s="19"/>
      <c r="Q42" s="19"/>
      <c r="R42" s="19"/>
      <c r="S42" s="19"/>
      <c r="T42" s="19"/>
      <c r="U42" s="19"/>
    </row>
    <row r="43" spans="1:21" ht="30.75" customHeight="1" thickBot="1" x14ac:dyDescent="0.2">
      <c r="A43" s="19"/>
      <c r="B43" s="19"/>
      <c r="C43" s="19"/>
      <c r="D43" s="19"/>
      <c r="E43" s="19"/>
      <c r="F43" s="19"/>
      <c r="G43" s="19"/>
      <c r="H43" s="19"/>
      <c r="I43" s="19"/>
      <c r="J43" s="19"/>
      <c r="K43" s="19"/>
      <c r="L43" s="19"/>
      <c r="M43" s="19"/>
      <c r="N43" s="19"/>
      <c r="O43" s="21" t="s">
        <v>7</v>
      </c>
      <c r="P43" s="19"/>
      <c r="Q43" s="19"/>
      <c r="R43" s="19"/>
      <c r="S43" s="19"/>
      <c r="T43" s="19"/>
      <c r="U43" s="19"/>
    </row>
    <row r="44" spans="1:21" ht="30.75" customHeight="1" thickBot="1" x14ac:dyDescent="0.2">
      <c r="A44" s="19"/>
      <c r="B44" s="22" t="s">
        <v>8</v>
      </c>
      <c r="C44" s="23"/>
      <c r="D44" s="23"/>
      <c r="E44" s="24"/>
      <c r="F44" s="24"/>
      <c r="G44" s="24"/>
      <c r="H44" s="24"/>
      <c r="I44" s="24"/>
      <c r="J44" s="25" t="s">
        <v>2</v>
      </c>
      <c r="K44" s="26" t="s">
        <v>527</v>
      </c>
      <c r="L44" s="27" t="s">
        <v>528</v>
      </c>
      <c r="M44" s="27" t="s">
        <v>529</v>
      </c>
      <c r="N44" s="27" t="s">
        <v>530</v>
      </c>
      <c r="O44" s="28" t="s">
        <v>531</v>
      </c>
      <c r="P44" s="19"/>
      <c r="Q44" s="19"/>
      <c r="R44" s="19"/>
      <c r="S44" s="19"/>
      <c r="T44" s="19"/>
      <c r="U44" s="19"/>
    </row>
    <row r="45" spans="1:21" ht="30.75" customHeight="1" x14ac:dyDescent="0.15">
      <c r="A45" s="19"/>
      <c r="B45" s="1141" t="s">
        <v>9</v>
      </c>
      <c r="C45" s="1142"/>
      <c r="D45" s="322"/>
      <c r="E45" s="1147" t="s">
        <v>10</v>
      </c>
      <c r="F45" s="1147"/>
      <c r="G45" s="1147"/>
      <c r="H45" s="1147"/>
      <c r="I45" s="1147"/>
      <c r="J45" s="1148"/>
      <c r="K45" s="323">
        <v>2985</v>
      </c>
      <c r="L45" s="324">
        <v>2982</v>
      </c>
      <c r="M45" s="324">
        <v>3068</v>
      </c>
      <c r="N45" s="324">
        <v>3107</v>
      </c>
      <c r="O45" s="325">
        <v>3124</v>
      </c>
      <c r="P45" s="19"/>
      <c r="Q45" s="19"/>
      <c r="R45" s="19"/>
      <c r="S45" s="19"/>
      <c r="T45" s="19"/>
      <c r="U45" s="19"/>
    </row>
    <row r="46" spans="1:21" ht="30.75" customHeight="1" x14ac:dyDescent="0.15">
      <c r="A46" s="19"/>
      <c r="B46" s="1143"/>
      <c r="C46" s="1144"/>
      <c r="D46" s="326"/>
      <c r="E46" s="1149" t="s">
        <v>11</v>
      </c>
      <c r="F46" s="1149"/>
      <c r="G46" s="1149"/>
      <c r="H46" s="1149"/>
      <c r="I46" s="1149"/>
      <c r="J46" s="1150"/>
      <c r="K46" s="327" t="s">
        <v>503</v>
      </c>
      <c r="L46" s="328" t="s">
        <v>503</v>
      </c>
      <c r="M46" s="328" t="s">
        <v>503</v>
      </c>
      <c r="N46" s="328" t="s">
        <v>503</v>
      </c>
      <c r="O46" s="329" t="s">
        <v>503</v>
      </c>
      <c r="P46" s="19"/>
      <c r="Q46" s="19"/>
      <c r="R46" s="19"/>
      <c r="S46" s="19"/>
      <c r="T46" s="19"/>
      <c r="U46" s="19"/>
    </row>
    <row r="47" spans="1:21" ht="30.75" customHeight="1" x14ac:dyDescent="0.15">
      <c r="A47" s="19"/>
      <c r="B47" s="1143"/>
      <c r="C47" s="1144"/>
      <c r="D47" s="326"/>
      <c r="E47" s="1149" t="s">
        <v>12</v>
      </c>
      <c r="F47" s="1149"/>
      <c r="G47" s="1149"/>
      <c r="H47" s="1149"/>
      <c r="I47" s="1149"/>
      <c r="J47" s="1150"/>
      <c r="K47" s="327" t="s">
        <v>503</v>
      </c>
      <c r="L47" s="328" t="s">
        <v>503</v>
      </c>
      <c r="M47" s="328" t="s">
        <v>503</v>
      </c>
      <c r="N47" s="328" t="s">
        <v>503</v>
      </c>
      <c r="O47" s="329" t="s">
        <v>503</v>
      </c>
      <c r="P47" s="19"/>
      <c r="Q47" s="19"/>
      <c r="R47" s="19"/>
      <c r="S47" s="19"/>
      <c r="T47" s="19"/>
      <c r="U47" s="19"/>
    </row>
    <row r="48" spans="1:21" ht="30.75" customHeight="1" x14ac:dyDescent="0.15">
      <c r="A48" s="19"/>
      <c r="B48" s="1143"/>
      <c r="C48" s="1144"/>
      <c r="D48" s="326"/>
      <c r="E48" s="1149" t="s">
        <v>13</v>
      </c>
      <c r="F48" s="1149"/>
      <c r="G48" s="1149"/>
      <c r="H48" s="1149"/>
      <c r="I48" s="1149"/>
      <c r="J48" s="1150"/>
      <c r="K48" s="327">
        <v>657</v>
      </c>
      <c r="L48" s="328">
        <v>624</v>
      </c>
      <c r="M48" s="328">
        <v>621</v>
      </c>
      <c r="N48" s="328">
        <v>599</v>
      </c>
      <c r="O48" s="329">
        <v>581</v>
      </c>
      <c r="P48" s="19"/>
      <c r="Q48" s="19"/>
      <c r="R48" s="19"/>
      <c r="S48" s="19"/>
      <c r="T48" s="19"/>
      <c r="U48" s="19"/>
    </row>
    <row r="49" spans="1:21" ht="30.75" customHeight="1" x14ac:dyDescent="0.15">
      <c r="A49" s="19"/>
      <c r="B49" s="1143"/>
      <c r="C49" s="1144"/>
      <c r="D49" s="326"/>
      <c r="E49" s="1149" t="s">
        <v>14</v>
      </c>
      <c r="F49" s="1149"/>
      <c r="G49" s="1149"/>
      <c r="H49" s="1149"/>
      <c r="I49" s="1149"/>
      <c r="J49" s="1150"/>
      <c r="K49" s="327">
        <v>1</v>
      </c>
      <c r="L49" s="328">
        <v>1</v>
      </c>
      <c r="M49" s="328">
        <v>1</v>
      </c>
      <c r="N49" s="328">
        <v>0</v>
      </c>
      <c r="O49" s="329">
        <v>0</v>
      </c>
      <c r="P49" s="19"/>
      <c r="Q49" s="19"/>
      <c r="R49" s="19"/>
      <c r="S49" s="19"/>
      <c r="T49" s="19"/>
      <c r="U49" s="19"/>
    </row>
    <row r="50" spans="1:21" ht="30.75" customHeight="1" x14ac:dyDescent="0.15">
      <c r="A50" s="19"/>
      <c r="B50" s="1143"/>
      <c r="C50" s="1144"/>
      <c r="D50" s="326"/>
      <c r="E50" s="1149" t="s">
        <v>15</v>
      </c>
      <c r="F50" s="1149"/>
      <c r="G50" s="1149"/>
      <c r="H50" s="1149"/>
      <c r="I50" s="1149"/>
      <c r="J50" s="1150"/>
      <c r="K50" s="327">
        <v>16</v>
      </c>
      <c r="L50" s="328">
        <v>11</v>
      </c>
      <c r="M50" s="328">
        <v>10</v>
      </c>
      <c r="N50" s="328">
        <v>9</v>
      </c>
      <c r="O50" s="329">
        <v>8</v>
      </c>
      <c r="P50" s="19"/>
      <c r="Q50" s="19"/>
      <c r="R50" s="19"/>
      <c r="S50" s="19"/>
      <c r="T50" s="19"/>
      <c r="U50" s="19"/>
    </row>
    <row r="51" spans="1:21" ht="30.75" customHeight="1" x14ac:dyDescent="0.15">
      <c r="A51" s="19"/>
      <c r="B51" s="1145"/>
      <c r="C51" s="1146"/>
      <c r="D51" s="330"/>
      <c r="E51" s="1149" t="s">
        <v>16</v>
      </c>
      <c r="F51" s="1149"/>
      <c r="G51" s="1149"/>
      <c r="H51" s="1149"/>
      <c r="I51" s="1149"/>
      <c r="J51" s="1150"/>
      <c r="K51" s="327" t="s">
        <v>503</v>
      </c>
      <c r="L51" s="328" t="s">
        <v>503</v>
      </c>
      <c r="M51" s="328" t="s">
        <v>503</v>
      </c>
      <c r="N51" s="328" t="s">
        <v>503</v>
      </c>
      <c r="O51" s="329" t="s">
        <v>503</v>
      </c>
      <c r="P51" s="19"/>
      <c r="Q51" s="19"/>
      <c r="R51" s="19"/>
      <c r="S51" s="19"/>
      <c r="T51" s="19"/>
      <c r="U51" s="19"/>
    </row>
    <row r="52" spans="1:21" ht="30.75" customHeight="1" x14ac:dyDescent="0.15">
      <c r="A52" s="19"/>
      <c r="B52" s="1151" t="s">
        <v>17</v>
      </c>
      <c r="C52" s="1152"/>
      <c r="D52" s="330"/>
      <c r="E52" s="1149" t="s">
        <v>18</v>
      </c>
      <c r="F52" s="1149"/>
      <c r="G52" s="1149"/>
      <c r="H52" s="1149"/>
      <c r="I52" s="1149"/>
      <c r="J52" s="1150"/>
      <c r="K52" s="327">
        <v>2510</v>
      </c>
      <c r="L52" s="328">
        <v>2448</v>
      </c>
      <c r="M52" s="328">
        <v>2470</v>
      </c>
      <c r="N52" s="328">
        <v>2429</v>
      </c>
      <c r="O52" s="329">
        <v>2403</v>
      </c>
      <c r="P52" s="19"/>
      <c r="Q52" s="19"/>
      <c r="R52" s="19"/>
      <c r="S52" s="19"/>
      <c r="T52" s="19"/>
      <c r="U52" s="19"/>
    </row>
    <row r="53" spans="1:21" ht="30.75" customHeight="1" thickBot="1" x14ac:dyDescent="0.2">
      <c r="A53" s="19"/>
      <c r="B53" s="1153" t="s">
        <v>19</v>
      </c>
      <c r="C53" s="1154"/>
      <c r="D53" s="331"/>
      <c r="E53" s="1155" t="s">
        <v>20</v>
      </c>
      <c r="F53" s="1155"/>
      <c r="G53" s="1155"/>
      <c r="H53" s="1155"/>
      <c r="I53" s="1155"/>
      <c r="J53" s="1156"/>
      <c r="K53" s="332">
        <v>1149</v>
      </c>
      <c r="L53" s="333">
        <v>1170</v>
      </c>
      <c r="M53" s="333">
        <v>1230</v>
      </c>
      <c r="N53" s="333">
        <v>1286</v>
      </c>
      <c r="O53" s="334">
        <v>1310</v>
      </c>
      <c r="P53" s="19"/>
      <c r="Q53" s="19"/>
      <c r="R53" s="19"/>
      <c r="S53" s="19"/>
      <c r="T53" s="19"/>
      <c r="U53" s="19"/>
    </row>
    <row r="54" spans="1:21" ht="24" customHeight="1" x14ac:dyDescent="0.15">
      <c r="A54" s="19"/>
      <c r="B54" s="29" t="s">
        <v>21</v>
      </c>
      <c r="C54" s="19"/>
      <c r="D54" s="19"/>
      <c r="E54" s="19"/>
      <c r="F54" s="19"/>
      <c r="G54" s="19"/>
      <c r="H54" s="19"/>
      <c r="I54" s="19"/>
      <c r="J54" s="19"/>
      <c r="K54" s="19"/>
      <c r="L54" s="19"/>
      <c r="M54" s="19"/>
      <c r="N54" s="19"/>
      <c r="O54" s="19"/>
      <c r="P54" s="19"/>
      <c r="Q54" s="19"/>
      <c r="R54" s="19"/>
      <c r="S54" s="19"/>
      <c r="T54" s="19"/>
      <c r="U54" s="19"/>
    </row>
    <row r="55" spans="1:21" ht="24" customHeight="1" x14ac:dyDescent="0.15">
      <c r="A55" s="19"/>
      <c r="B55" s="29"/>
      <c r="C55" s="19"/>
      <c r="D55" s="19"/>
      <c r="E55" s="19"/>
      <c r="F55" s="19"/>
      <c r="G55" s="19"/>
      <c r="H55" s="19"/>
      <c r="I55" s="19"/>
      <c r="J55" s="19"/>
      <c r="K55" s="19"/>
      <c r="L55" s="19"/>
      <c r="M55" s="19"/>
      <c r="N55" s="19"/>
      <c r="O55" s="19"/>
      <c r="P55" s="19"/>
      <c r="Q55" s="19"/>
      <c r="R55" s="19"/>
      <c r="S55" s="19"/>
      <c r="T55" s="19"/>
      <c r="U55" s="19"/>
    </row>
    <row r="56" spans="1:21" ht="24" customHeight="1" thickBot="1" x14ac:dyDescent="0.2">
      <c r="A56" s="19"/>
      <c r="B56" s="30" t="s">
        <v>22</v>
      </c>
      <c r="C56" s="31"/>
      <c r="D56" s="31"/>
      <c r="E56" s="31"/>
      <c r="F56" s="31"/>
      <c r="G56" s="31"/>
      <c r="H56" s="31"/>
      <c r="I56" s="31"/>
      <c r="J56" s="31"/>
      <c r="K56" s="32"/>
      <c r="L56" s="32"/>
      <c r="M56" s="32"/>
      <c r="N56" s="32"/>
      <c r="O56" s="335" t="s">
        <v>23</v>
      </c>
      <c r="P56" s="19"/>
      <c r="Q56" s="19"/>
      <c r="R56" s="19"/>
      <c r="S56" s="19"/>
      <c r="T56" s="19"/>
      <c r="U56" s="19"/>
    </row>
    <row r="57" spans="1:21" ht="31.5" customHeight="1" thickBot="1" x14ac:dyDescent="0.2">
      <c r="A57" s="19"/>
      <c r="B57" s="33"/>
      <c r="C57" s="34"/>
      <c r="D57" s="34"/>
      <c r="E57" s="35"/>
      <c r="F57" s="35"/>
      <c r="G57" s="35"/>
      <c r="H57" s="35"/>
      <c r="I57" s="35"/>
      <c r="J57" s="36" t="s">
        <v>2</v>
      </c>
      <c r="K57" s="37" t="s">
        <v>542</v>
      </c>
      <c r="L57" s="38" t="s">
        <v>543</v>
      </c>
      <c r="M57" s="38" t="s">
        <v>544</v>
      </c>
      <c r="N57" s="38" t="s">
        <v>545</v>
      </c>
      <c r="O57" s="39" t="s">
        <v>546</v>
      </c>
      <c r="P57" s="19"/>
      <c r="Q57" s="19"/>
      <c r="R57" s="19"/>
      <c r="S57" s="19"/>
      <c r="T57" s="19"/>
      <c r="U57" s="19"/>
    </row>
    <row r="58" spans="1:21" ht="31.5" customHeight="1" x14ac:dyDescent="0.15">
      <c r="B58" s="1157" t="s">
        <v>24</v>
      </c>
      <c r="C58" s="1158"/>
      <c r="D58" s="1163" t="s">
        <v>25</v>
      </c>
      <c r="E58" s="1164"/>
      <c r="F58" s="1164"/>
      <c r="G58" s="1164"/>
      <c r="H58" s="1164"/>
      <c r="I58" s="1164"/>
      <c r="J58" s="1165"/>
      <c r="K58" s="40"/>
      <c r="L58" s="41"/>
      <c r="M58" s="41"/>
      <c r="N58" s="41"/>
      <c r="O58" s="42"/>
    </row>
    <row r="59" spans="1:21" ht="31.5" customHeight="1" x14ac:dyDescent="0.15">
      <c r="B59" s="1159"/>
      <c r="C59" s="1160"/>
      <c r="D59" s="1166" t="s">
        <v>26</v>
      </c>
      <c r="E59" s="1167"/>
      <c r="F59" s="1167"/>
      <c r="G59" s="1167"/>
      <c r="H59" s="1167"/>
      <c r="I59" s="1167"/>
      <c r="J59" s="1168"/>
      <c r="K59" s="43"/>
      <c r="L59" s="44"/>
      <c r="M59" s="44"/>
      <c r="N59" s="44"/>
      <c r="O59" s="45"/>
    </row>
    <row r="60" spans="1:21" ht="31.5" customHeight="1" thickBot="1" x14ac:dyDescent="0.2">
      <c r="B60" s="1161"/>
      <c r="C60" s="1162"/>
      <c r="D60" s="1169" t="s">
        <v>27</v>
      </c>
      <c r="E60" s="1170"/>
      <c r="F60" s="1170"/>
      <c r="G60" s="1170"/>
      <c r="H60" s="1170"/>
      <c r="I60" s="1170"/>
      <c r="J60" s="1171"/>
      <c r="K60" s="46"/>
      <c r="L60" s="47"/>
      <c r="M60" s="47"/>
      <c r="N60" s="47"/>
      <c r="O60" s="48"/>
    </row>
    <row r="61" spans="1:21" ht="24" customHeight="1" x14ac:dyDescent="0.15">
      <c r="B61" s="49"/>
      <c r="C61" s="49"/>
      <c r="D61" s="50" t="s">
        <v>28</v>
      </c>
      <c r="E61" s="51"/>
      <c r="F61" s="51"/>
      <c r="G61" s="51"/>
      <c r="H61" s="51"/>
      <c r="I61" s="51"/>
      <c r="J61" s="51"/>
      <c r="K61" s="51"/>
      <c r="L61" s="51"/>
      <c r="M61" s="51"/>
      <c r="N61" s="51"/>
      <c r="O61" s="51"/>
    </row>
    <row r="62" spans="1:21" ht="24" customHeight="1" x14ac:dyDescent="0.15">
      <c r="B62" s="52"/>
      <c r="C62" s="52"/>
      <c r="D62" s="50" t="s">
        <v>29</v>
      </c>
      <c r="E62" s="51"/>
      <c r="F62" s="51"/>
      <c r="G62" s="51"/>
      <c r="H62" s="51"/>
      <c r="I62" s="51"/>
      <c r="J62" s="51"/>
      <c r="K62" s="51"/>
      <c r="L62" s="51"/>
      <c r="M62" s="51"/>
      <c r="N62" s="51"/>
      <c r="O62" s="51"/>
    </row>
    <row r="63" spans="1:21" ht="24" customHeight="1" x14ac:dyDescent="0.15">
      <c r="A63" s="19"/>
      <c r="B63" s="29"/>
      <c r="C63" s="19"/>
      <c r="D63" s="19"/>
      <c r="E63" s="19"/>
      <c r="F63" s="19"/>
      <c r="G63" s="19"/>
      <c r="H63" s="19"/>
      <c r="I63" s="19"/>
      <c r="J63" s="19"/>
      <c r="K63" s="19"/>
      <c r="L63" s="19"/>
      <c r="M63" s="19"/>
      <c r="N63" s="19"/>
      <c r="O63" s="19"/>
      <c r="P63" s="19"/>
      <c r="Q63" s="19"/>
      <c r="R63" s="19"/>
      <c r="S63" s="19"/>
      <c r="T63" s="19"/>
      <c r="U63" s="19"/>
    </row>
    <row r="64" spans="1:21" ht="24" customHeight="1" x14ac:dyDescent="0.15">
      <c r="A64" s="19"/>
      <c r="B64" s="29"/>
      <c r="C64" s="19"/>
      <c r="D64" s="19"/>
      <c r="E64" s="19"/>
      <c r="F64" s="19"/>
      <c r="G64" s="19"/>
      <c r="H64" s="19"/>
      <c r="I64" s="19"/>
      <c r="J64" s="19"/>
      <c r="K64" s="19"/>
      <c r="L64" s="19"/>
      <c r="M64" s="19"/>
      <c r="N64" s="19"/>
      <c r="O64" s="19"/>
      <c r="P64" s="19"/>
      <c r="Q64" s="19"/>
      <c r="R64" s="19"/>
      <c r="S64" s="19"/>
      <c r="T64" s="19"/>
      <c r="U64" s="19"/>
    </row>
    <row r="65" s="20" customFormat="1" ht="12.6" hidden="1" customHeight="1" x14ac:dyDescent="0.15"/>
    <row r="66" s="20" customFormat="1" ht="12.6" hidden="1" customHeight="1" x14ac:dyDescent="0.15"/>
    <row r="67" s="20" customFormat="1" ht="12.6" hidden="1" customHeight="1" x14ac:dyDescent="0.15"/>
    <row r="68" s="20" customFormat="1" ht="12.6" hidden="1" customHeight="1" x14ac:dyDescent="0.15"/>
    <row r="69" s="20" customFormat="1" ht="12.6" hidden="1" customHeight="1" x14ac:dyDescent="0.15"/>
  </sheetData>
  <sheetProtection algorithmName="SHA-512" hashValue="3rKBF5nZULszXIwhnA7bujRw8iVRwCKN8pI41Sm3ZvSM81aLY5cOebSVKhvseGLCfB/WPx0tuEoFKlFcgXZI7g==" saltValue="C+pt1oTmMfFpLoTOWxD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3D96E-175A-4E76-8046-C95A68ACAE02}">
  <sheetPr>
    <pageSetUpPr fitToPage="1"/>
  </sheetPr>
  <dimension ref="B1:M55"/>
  <sheetViews>
    <sheetView showGridLines="0" topLeftCell="A37" zoomScale="70" zoomScaleNormal="70" zoomScaleSheetLayoutView="100" workbookViewId="0">
      <selection activeCell="AF100" sqref="AF100"/>
    </sheetView>
  </sheetViews>
  <sheetFormatPr defaultColWidth="0" defaultRowHeight="13.5" customHeight="1" zeroHeight="1" x14ac:dyDescent="0.15"/>
  <cols>
    <col min="1" max="1" width="6.625" style="53" customWidth="1"/>
    <col min="2" max="3" width="12.625" style="53" customWidth="1"/>
    <col min="4" max="4" width="11.625" style="53" customWidth="1"/>
    <col min="5" max="8" width="10.375" style="53" customWidth="1"/>
    <col min="9" max="13" width="16.375" style="53" customWidth="1"/>
    <col min="14" max="19" width="12.625" style="53" customWidth="1"/>
    <col min="20" max="16384" width="0" style="5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54" t="s">
        <v>7</v>
      </c>
    </row>
    <row r="40" spans="2:13" ht="27.75" customHeight="1" thickBot="1" x14ac:dyDescent="0.2">
      <c r="B40" s="55" t="s">
        <v>8</v>
      </c>
      <c r="C40" s="56"/>
      <c r="D40" s="56"/>
      <c r="E40" s="57"/>
      <c r="F40" s="57"/>
      <c r="G40" s="57"/>
      <c r="H40" s="58" t="s">
        <v>2</v>
      </c>
      <c r="I40" s="59" t="s">
        <v>527</v>
      </c>
      <c r="J40" s="60" t="s">
        <v>528</v>
      </c>
      <c r="K40" s="60" t="s">
        <v>529</v>
      </c>
      <c r="L40" s="60" t="s">
        <v>530</v>
      </c>
      <c r="M40" s="61" t="s">
        <v>531</v>
      </c>
    </row>
    <row r="41" spans="2:13" ht="27.75" customHeight="1" x14ac:dyDescent="0.15">
      <c r="B41" s="1172" t="s">
        <v>30</v>
      </c>
      <c r="C41" s="1173"/>
      <c r="D41" s="336"/>
      <c r="E41" s="1178" t="s">
        <v>31</v>
      </c>
      <c r="F41" s="1178"/>
      <c r="G41" s="1178"/>
      <c r="H41" s="1179"/>
      <c r="I41" s="269">
        <v>27889</v>
      </c>
      <c r="J41" s="270">
        <v>28981</v>
      </c>
      <c r="K41" s="270">
        <v>30992</v>
      </c>
      <c r="L41" s="270">
        <v>33085</v>
      </c>
      <c r="M41" s="271">
        <v>32285</v>
      </c>
    </row>
    <row r="42" spans="2:13" ht="27.75" customHeight="1" x14ac:dyDescent="0.15">
      <c r="B42" s="1174"/>
      <c r="C42" s="1175"/>
      <c r="D42" s="337"/>
      <c r="E42" s="1180" t="s">
        <v>32</v>
      </c>
      <c r="F42" s="1180"/>
      <c r="G42" s="1180"/>
      <c r="H42" s="1181"/>
      <c r="I42" s="272">
        <v>49</v>
      </c>
      <c r="J42" s="273">
        <v>39</v>
      </c>
      <c r="K42" s="273">
        <v>29</v>
      </c>
      <c r="L42" s="273">
        <v>22</v>
      </c>
      <c r="M42" s="274">
        <v>14</v>
      </c>
    </row>
    <row r="43" spans="2:13" ht="27.75" customHeight="1" x14ac:dyDescent="0.15">
      <c r="B43" s="1174"/>
      <c r="C43" s="1175"/>
      <c r="D43" s="337"/>
      <c r="E43" s="1180" t="s">
        <v>33</v>
      </c>
      <c r="F43" s="1180"/>
      <c r="G43" s="1180"/>
      <c r="H43" s="1181"/>
      <c r="I43" s="272">
        <v>7900</v>
      </c>
      <c r="J43" s="273">
        <v>6934</v>
      </c>
      <c r="K43" s="273">
        <v>5962</v>
      </c>
      <c r="L43" s="273">
        <v>5544</v>
      </c>
      <c r="M43" s="274">
        <v>5243</v>
      </c>
    </row>
    <row r="44" spans="2:13" ht="27.75" customHeight="1" x14ac:dyDescent="0.15">
      <c r="B44" s="1174"/>
      <c r="C44" s="1175"/>
      <c r="D44" s="337"/>
      <c r="E44" s="1180" t="s">
        <v>34</v>
      </c>
      <c r="F44" s="1180"/>
      <c r="G44" s="1180"/>
      <c r="H44" s="1181"/>
      <c r="I44" s="272" t="s">
        <v>503</v>
      </c>
      <c r="J44" s="273" t="s">
        <v>503</v>
      </c>
      <c r="K44" s="273" t="s">
        <v>503</v>
      </c>
      <c r="L44" s="273" t="s">
        <v>503</v>
      </c>
      <c r="M44" s="274" t="s">
        <v>503</v>
      </c>
    </row>
    <row r="45" spans="2:13" ht="27.75" customHeight="1" x14ac:dyDescent="0.15">
      <c r="B45" s="1174"/>
      <c r="C45" s="1175"/>
      <c r="D45" s="337"/>
      <c r="E45" s="1180" t="s">
        <v>35</v>
      </c>
      <c r="F45" s="1180"/>
      <c r="G45" s="1180"/>
      <c r="H45" s="1181"/>
      <c r="I45" s="272">
        <v>3177</v>
      </c>
      <c r="J45" s="273">
        <v>2985</v>
      </c>
      <c r="K45" s="273">
        <v>3043</v>
      </c>
      <c r="L45" s="273">
        <v>3091</v>
      </c>
      <c r="M45" s="274">
        <v>3208</v>
      </c>
    </row>
    <row r="46" spans="2:13" ht="27.75" customHeight="1" x14ac:dyDescent="0.15">
      <c r="B46" s="1174"/>
      <c r="C46" s="1175"/>
      <c r="D46" s="338"/>
      <c r="E46" s="1180" t="s">
        <v>36</v>
      </c>
      <c r="F46" s="1180"/>
      <c r="G46" s="1180"/>
      <c r="H46" s="1181"/>
      <c r="I46" s="272" t="s">
        <v>503</v>
      </c>
      <c r="J46" s="273" t="s">
        <v>503</v>
      </c>
      <c r="K46" s="273" t="s">
        <v>503</v>
      </c>
      <c r="L46" s="273" t="s">
        <v>503</v>
      </c>
      <c r="M46" s="274" t="s">
        <v>503</v>
      </c>
    </row>
    <row r="47" spans="2:13" ht="27.75" customHeight="1" x14ac:dyDescent="0.15">
      <c r="B47" s="1174"/>
      <c r="C47" s="1175"/>
      <c r="D47" s="339"/>
      <c r="E47" s="1182" t="s">
        <v>37</v>
      </c>
      <c r="F47" s="1183"/>
      <c r="G47" s="1183"/>
      <c r="H47" s="1184"/>
      <c r="I47" s="272" t="s">
        <v>503</v>
      </c>
      <c r="J47" s="273" t="s">
        <v>503</v>
      </c>
      <c r="K47" s="273" t="s">
        <v>503</v>
      </c>
      <c r="L47" s="273" t="s">
        <v>503</v>
      </c>
      <c r="M47" s="274" t="s">
        <v>503</v>
      </c>
    </row>
    <row r="48" spans="2:13" ht="27.75" customHeight="1" x14ac:dyDescent="0.15">
      <c r="B48" s="1174"/>
      <c r="C48" s="1175"/>
      <c r="D48" s="337"/>
      <c r="E48" s="1180" t="s">
        <v>38</v>
      </c>
      <c r="F48" s="1180"/>
      <c r="G48" s="1180"/>
      <c r="H48" s="1181"/>
      <c r="I48" s="272" t="s">
        <v>503</v>
      </c>
      <c r="J48" s="273" t="s">
        <v>503</v>
      </c>
      <c r="K48" s="273" t="s">
        <v>503</v>
      </c>
      <c r="L48" s="273" t="s">
        <v>503</v>
      </c>
      <c r="M48" s="274" t="s">
        <v>503</v>
      </c>
    </row>
    <row r="49" spans="2:13" ht="27.75" customHeight="1" x14ac:dyDescent="0.15">
      <c r="B49" s="1176"/>
      <c r="C49" s="1177"/>
      <c r="D49" s="337"/>
      <c r="E49" s="1180" t="s">
        <v>39</v>
      </c>
      <c r="F49" s="1180"/>
      <c r="G49" s="1180"/>
      <c r="H49" s="1181"/>
      <c r="I49" s="272" t="s">
        <v>503</v>
      </c>
      <c r="J49" s="273" t="s">
        <v>503</v>
      </c>
      <c r="K49" s="273" t="s">
        <v>503</v>
      </c>
      <c r="L49" s="273" t="s">
        <v>503</v>
      </c>
      <c r="M49" s="274" t="s">
        <v>503</v>
      </c>
    </row>
    <row r="50" spans="2:13" ht="27.75" customHeight="1" x14ac:dyDescent="0.15">
      <c r="B50" s="1185" t="s">
        <v>40</v>
      </c>
      <c r="C50" s="1186"/>
      <c r="D50" s="340"/>
      <c r="E50" s="1180" t="s">
        <v>41</v>
      </c>
      <c r="F50" s="1180"/>
      <c r="G50" s="1180"/>
      <c r="H50" s="1181"/>
      <c r="I50" s="272">
        <v>13381</v>
      </c>
      <c r="J50" s="273">
        <v>16216</v>
      </c>
      <c r="K50" s="273">
        <v>18072</v>
      </c>
      <c r="L50" s="273">
        <v>20193</v>
      </c>
      <c r="M50" s="274">
        <v>20773</v>
      </c>
    </row>
    <row r="51" spans="2:13" ht="27.75" customHeight="1" x14ac:dyDescent="0.15">
      <c r="B51" s="1174"/>
      <c r="C51" s="1175"/>
      <c r="D51" s="337"/>
      <c r="E51" s="1180" t="s">
        <v>42</v>
      </c>
      <c r="F51" s="1180"/>
      <c r="G51" s="1180"/>
      <c r="H51" s="1181"/>
      <c r="I51" s="272">
        <v>137</v>
      </c>
      <c r="J51" s="273">
        <v>125</v>
      </c>
      <c r="K51" s="273">
        <v>107</v>
      </c>
      <c r="L51" s="273">
        <v>78</v>
      </c>
      <c r="M51" s="274">
        <v>40</v>
      </c>
    </row>
    <row r="52" spans="2:13" ht="27.75" customHeight="1" x14ac:dyDescent="0.15">
      <c r="B52" s="1176"/>
      <c r="C52" s="1177"/>
      <c r="D52" s="337"/>
      <c r="E52" s="1180" t="s">
        <v>43</v>
      </c>
      <c r="F52" s="1180"/>
      <c r="G52" s="1180"/>
      <c r="H52" s="1181"/>
      <c r="I52" s="272">
        <v>28360</v>
      </c>
      <c r="J52" s="273">
        <v>28652</v>
      </c>
      <c r="K52" s="273">
        <v>28488</v>
      </c>
      <c r="L52" s="273">
        <v>28613</v>
      </c>
      <c r="M52" s="274">
        <v>27379</v>
      </c>
    </row>
    <row r="53" spans="2:13" ht="27.75" customHeight="1" thickBot="1" x14ac:dyDescent="0.2">
      <c r="B53" s="1187" t="s">
        <v>19</v>
      </c>
      <c r="C53" s="1188"/>
      <c r="D53" s="341"/>
      <c r="E53" s="1189" t="s">
        <v>44</v>
      </c>
      <c r="F53" s="1189"/>
      <c r="G53" s="1189"/>
      <c r="H53" s="1190"/>
      <c r="I53" s="275">
        <v>-2863</v>
      </c>
      <c r="J53" s="276">
        <v>-6054</v>
      </c>
      <c r="K53" s="276">
        <v>-6640</v>
      </c>
      <c r="L53" s="276">
        <v>-7143</v>
      </c>
      <c r="M53" s="277">
        <v>-7443</v>
      </c>
    </row>
    <row r="54" spans="2:13" ht="27.75" customHeight="1" x14ac:dyDescent="0.15">
      <c r="B54" s="342"/>
      <c r="C54" s="343"/>
      <c r="D54" s="343"/>
      <c r="E54" s="344"/>
      <c r="F54" s="344"/>
      <c r="G54" s="344"/>
      <c r="H54" s="344"/>
      <c r="I54" s="345"/>
      <c r="J54" s="345"/>
      <c r="K54" s="345"/>
      <c r="L54" s="345"/>
      <c r="M54" s="345"/>
    </row>
    <row r="55" spans="2:13" x14ac:dyDescent="0.15"/>
  </sheetData>
  <sheetProtection algorithmName="SHA-512" hashValue="tT4jL1AKIH9kGkXUZFEBuIXclxni7TQUrHFZaHp+aSBrmNn+EdbT4Ylvvr6bRZg0uHWn+YORmoTb1BWnH0GUWw==" saltValue="1Gh2GfYjX9eak0yzQTGs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60EAF-8324-495A-9B98-A49A4530E79C}">
  <sheetPr>
    <pageSetUpPr fitToPage="1"/>
  </sheetPr>
  <dimension ref="B1:W64"/>
  <sheetViews>
    <sheetView showGridLines="0" topLeftCell="B1" zoomScale="70" zoomScaleNormal="70" zoomScaleSheetLayoutView="100" workbookViewId="0">
      <selection activeCell="AF100" sqref="AF10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62" t="s">
        <v>45</v>
      </c>
    </row>
    <row r="54" spans="2:8" ht="29.25" customHeight="1" thickBot="1" x14ac:dyDescent="0.25">
      <c r="B54" s="63" t="s">
        <v>1</v>
      </c>
      <c r="C54" s="64"/>
      <c r="D54" s="64"/>
      <c r="E54" s="65" t="s">
        <v>2</v>
      </c>
      <c r="F54" s="66" t="s">
        <v>529</v>
      </c>
      <c r="G54" s="66" t="s">
        <v>530</v>
      </c>
      <c r="H54" s="67" t="s">
        <v>531</v>
      </c>
    </row>
    <row r="55" spans="2:8" ht="52.5" customHeight="1" x14ac:dyDescent="0.15">
      <c r="B55" s="346"/>
      <c r="C55" s="1199" t="s">
        <v>46</v>
      </c>
      <c r="D55" s="1199"/>
      <c r="E55" s="1200"/>
      <c r="F55" s="278">
        <v>9238</v>
      </c>
      <c r="G55" s="278">
        <v>10497</v>
      </c>
      <c r="H55" s="279">
        <v>10842</v>
      </c>
    </row>
    <row r="56" spans="2:8" ht="52.5" customHeight="1" x14ac:dyDescent="0.15">
      <c r="B56" s="347"/>
      <c r="C56" s="1201" t="s">
        <v>47</v>
      </c>
      <c r="D56" s="1201"/>
      <c r="E56" s="1202"/>
      <c r="F56" s="280">
        <v>717</v>
      </c>
      <c r="G56" s="280">
        <v>1395</v>
      </c>
      <c r="H56" s="281">
        <v>1470</v>
      </c>
    </row>
    <row r="57" spans="2:8" ht="53.25" customHeight="1" x14ac:dyDescent="0.15">
      <c r="B57" s="347"/>
      <c r="C57" s="1203" t="s">
        <v>48</v>
      </c>
      <c r="D57" s="1203"/>
      <c r="E57" s="1204"/>
      <c r="F57" s="282">
        <v>5773</v>
      </c>
      <c r="G57" s="282">
        <v>5681</v>
      </c>
      <c r="H57" s="283">
        <v>5890</v>
      </c>
    </row>
    <row r="58" spans="2:8" ht="45.75" customHeight="1" x14ac:dyDescent="0.15">
      <c r="B58" s="348"/>
      <c r="C58" s="1191" t="s">
        <v>550</v>
      </c>
      <c r="D58" s="1192"/>
      <c r="E58" s="1193"/>
      <c r="F58" s="284">
        <v>2316</v>
      </c>
      <c r="G58" s="284">
        <v>3178</v>
      </c>
      <c r="H58" s="285">
        <v>3611</v>
      </c>
    </row>
    <row r="59" spans="2:8" ht="45.75" customHeight="1" x14ac:dyDescent="0.15">
      <c r="B59" s="348"/>
      <c r="C59" s="1191" t="s">
        <v>551</v>
      </c>
      <c r="D59" s="1192"/>
      <c r="E59" s="1193"/>
      <c r="F59" s="284">
        <v>3243</v>
      </c>
      <c r="G59" s="284">
        <v>2256</v>
      </c>
      <c r="H59" s="285">
        <v>1993</v>
      </c>
    </row>
    <row r="60" spans="2:8" ht="45.75" customHeight="1" x14ac:dyDescent="0.15">
      <c r="B60" s="348"/>
      <c r="C60" s="1191" t="s">
        <v>552</v>
      </c>
      <c r="D60" s="1192"/>
      <c r="E60" s="1193"/>
      <c r="F60" s="284">
        <v>82</v>
      </c>
      <c r="G60" s="284">
        <v>90</v>
      </c>
      <c r="H60" s="285">
        <v>99</v>
      </c>
    </row>
    <row r="61" spans="2:8" ht="45.75" customHeight="1" x14ac:dyDescent="0.15">
      <c r="B61" s="348"/>
      <c r="C61" s="1191" t="s">
        <v>553</v>
      </c>
      <c r="D61" s="1192"/>
      <c r="E61" s="1193"/>
      <c r="F61" s="284">
        <v>63</v>
      </c>
      <c r="G61" s="284">
        <v>68</v>
      </c>
      <c r="H61" s="285">
        <v>75</v>
      </c>
    </row>
    <row r="62" spans="2:8" ht="45.75" customHeight="1" thickBot="1" x14ac:dyDescent="0.2">
      <c r="B62" s="349"/>
      <c r="C62" s="1194" t="s">
        <v>554</v>
      </c>
      <c r="D62" s="1195"/>
      <c r="E62" s="1196"/>
      <c r="F62" s="286">
        <v>33</v>
      </c>
      <c r="G62" s="286">
        <v>27</v>
      </c>
      <c r="H62" s="287">
        <v>52</v>
      </c>
    </row>
    <row r="63" spans="2:8" ht="52.5" customHeight="1" thickBot="1" x14ac:dyDescent="0.2">
      <c r="B63" s="350"/>
      <c r="C63" s="1197" t="s">
        <v>49</v>
      </c>
      <c r="D63" s="1197"/>
      <c r="E63" s="1198"/>
      <c r="F63" s="288">
        <v>15727</v>
      </c>
      <c r="G63" s="288">
        <v>17573</v>
      </c>
      <c r="H63" s="289">
        <v>18202</v>
      </c>
    </row>
    <row r="64" spans="2:8" x14ac:dyDescent="0.15"/>
  </sheetData>
  <sheetProtection algorithmName="SHA-512" hashValue="lD6jkSNECOWE+TjCQcFJtxgS59n76eyKFD7pqW8rilH2g5mQ+n8vjhaNpHsKAXFLXUagUIkONB8/zTkFmu/Prw==" saltValue="eUPKs/L9Fc0h0VmaMGTd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74" customWidth="1"/>
    <col min="2" max="8" width="13.375" style="74" customWidth="1"/>
    <col min="9" max="16384" width="11.125" style="74"/>
  </cols>
  <sheetData>
    <row r="1" spans="1:8" x14ac:dyDescent="0.15">
      <c r="A1" s="68"/>
      <c r="B1" s="69"/>
      <c r="C1" s="70"/>
      <c r="D1" s="71"/>
      <c r="E1" s="72"/>
      <c r="F1" s="72"/>
      <c r="G1" s="72"/>
      <c r="H1" s="73"/>
    </row>
    <row r="2" spans="1:8" x14ac:dyDescent="0.15">
      <c r="A2" s="75"/>
      <c r="B2" s="76"/>
      <c r="C2" s="77"/>
      <c r="D2" s="78" t="s">
        <v>50</v>
      </c>
      <c r="E2" s="79"/>
      <c r="F2" s="80" t="s">
        <v>526</v>
      </c>
      <c r="G2" s="81"/>
      <c r="H2" s="82"/>
    </row>
    <row r="3" spans="1:8" x14ac:dyDescent="0.15">
      <c r="A3" s="78" t="s">
        <v>519</v>
      </c>
      <c r="B3" s="83"/>
      <c r="C3" s="84"/>
      <c r="D3" s="85">
        <v>37866</v>
      </c>
      <c r="E3" s="86"/>
      <c r="F3" s="87">
        <v>70329</v>
      </c>
      <c r="G3" s="88"/>
      <c r="H3" s="89"/>
    </row>
    <row r="4" spans="1:8" x14ac:dyDescent="0.15">
      <c r="A4" s="90"/>
      <c r="B4" s="91"/>
      <c r="C4" s="92"/>
      <c r="D4" s="93">
        <v>20776</v>
      </c>
      <c r="E4" s="94"/>
      <c r="F4" s="95">
        <v>39403</v>
      </c>
      <c r="G4" s="96"/>
      <c r="H4" s="97"/>
    </row>
    <row r="5" spans="1:8" x14ac:dyDescent="0.15">
      <c r="A5" s="78" t="s">
        <v>521</v>
      </c>
      <c r="B5" s="83"/>
      <c r="C5" s="84"/>
      <c r="D5" s="85">
        <v>57347</v>
      </c>
      <c r="E5" s="86"/>
      <c r="F5" s="87">
        <v>71871</v>
      </c>
      <c r="G5" s="88"/>
      <c r="H5" s="89"/>
    </row>
    <row r="6" spans="1:8" x14ac:dyDescent="0.15">
      <c r="A6" s="90"/>
      <c r="B6" s="91"/>
      <c r="C6" s="92"/>
      <c r="D6" s="93">
        <v>27005</v>
      </c>
      <c r="E6" s="94"/>
      <c r="F6" s="95">
        <v>38232</v>
      </c>
      <c r="G6" s="96"/>
      <c r="H6" s="97"/>
    </row>
    <row r="7" spans="1:8" x14ac:dyDescent="0.15">
      <c r="A7" s="78" t="s">
        <v>522</v>
      </c>
      <c r="B7" s="83"/>
      <c r="C7" s="84"/>
      <c r="D7" s="85">
        <v>86472</v>
      </c>
      <c r="E7" s="86"/>
      <c r="F7" s="87">
        <v>71807</v>
      </c>
      <c r="G7" s="88"/>
      <c r="H7" s="89"/>
    </row>
    <row r="8" spans="1:8" x14ac:dyDescent="0.15">
      <c r="A8" s="90"/>
      <c r="B8" s="91"/>
      <c r="C8" s="92"/>
      <c r="D8" s="93">
        <v>41889</v>
      </c>
      <c r="E8" s="94"/>
      <c r="F8" s="95">
        <v>37333</v>
      </c>
      <c r="G8" s="96"/>
      <c r="H8" s="97"/>
    </row>
    <row r="9" spans="1:8" x14ac:dyDescent="0.15">
      <c r="A9" s="78" t="s">
        <v>523</v>
      </c>
      <c r="B9" s="83"/>
      <c r="C9" s="84"/>
      <c r="D9" s="85">
        <v>83541</v>
      </c>
      <c r="E9" s="86"/>
      <c r="F9" s="87">
        <v>80821</v>
      </c>
      <c r="G9" s="88"/>
      <c r="H9" s="89"/>
    </row>
    <row r="10" spans="1:8" x14ac:dyDescent="0.15">
      <c r="A10" s="90"/>
      <c r="B10" s="91"/>
      <c r="C10" s="92"/>
      <c r="D10" s="93">
        <v>63506</v>
      </c>
      <c r="E10" s="94"/>
      <c r="F10" s="95">
        <v>49586</v>
      </c>
      <c r="G10" s="96"/>
      <c r="H10" s="97"/>
    </row>
    <row r="11" spans="1:8" x14ac:dyDescent="0.15">
      <c r="A11" s="78" t="s">
        <v>524</v>
      </c>
      <c r="B11" s="83"/>
      <c r="C11" s="84"/>
      <c r="D11" s="85">
        <v>48180</v>
      </c>
      <c r="E11" s="86"/>
      <c r="F11" s="87">
        <v>79840</v>
      </c>
      <c r="G11" s="88"/>
      <c r="H11" s="89"/>
    </row>
    <row r="12" spans="1:8" x14ac:dyDescent="0.15">
      <c r="A12" s="90"/>
      <c r="B12" s="91"/>
      <c r="C12" s="98"/>
      <c r="D12" s="93">
        <v>26398</v>
      </c>
      <c r="E12" s="94"/>
      <c r="F12" s="95">
        <v>45238</v>
      </c>
      <c r="G12" s="96"/>
      <c r="H12" s="97"/>
    </row>
    <row r="13" spans="1:8" x14ac:dyDescent="0.15">
      <c r="A13" s="78"/>
      <c r="B13" s="83"/>
      <c r="C13" s="84"/>
      <c r="D13" s="85">
        <v>62681</v>
      </c>
      <c r="E13" s="86"/>
      <c r="F13" s="87">
        <v>74934</v>
      </c>
      <c r="G13" s="99"/>
      <c r="H13" s="89"/>
    </row>
    <row r="14" spans="1:8" x14ac:dyDescent="0.15">
      <c r="A14" s="90"/>
      <c r="B14" s="91"/>
      <c r="C14" s="92"/>
      <c r="D14" s="93">
        <v>35915</v>
      </c>
      <c r="E14" s="94"/>
      <c r="F14" s="95">
        <v>41958</v>
      </c>
      <c r="G14" s="96"/>
      <c r="H14" s="97"/>
    </row>
    <row r="17" spans="1:11" x14ac:dyDescent="0.15">
      <c r="A17" s="74" t="s">
        <v>51</v>
      </c>
    </row>
    <row r="18" spans="1:11" x14ac:dyDescent="0.15">
      <c r="A18" s="100"/>
      <c r="B18" s="100" t="e">
        <f>#REF!</f>
        <v>#REF!</v>
      </c>
      <c r="C18" s="100" t="e">
        <f>#REF!</f>
        <v>#REF!</v>
      </c>
      <c r="D18" s="100" t="e">
        <f>#REF!</f>
        <v>#REF!</v>
      </c>
      <c r="E18" s="100" t="e">
        <f>#REF!</f>
        <v>#REF!</v>
      </c>
      <c r="F18" s="100" t="e">
        <f>#REF!</f>
        <v>#REF!</v>
      </c>
    </row>
    <row r="19" spans="1:11" x14ac:dyDescent="0.15">
      <c r="A19" s="100" t="s">
        <v>52</v>
      </c>
      <c r="B19" s="100" t="e">
        <f>ROUND(VALUE(SUBSTITUTE(#REF!,"▲","-")),2)</f>
        <v>#REF!</v>
      </c>
      <c r="C19" s="100" t="e">
        <f>ROUND(VALUE(SUBSTITUTE(#REF!,"▲","-")),2)</f>
        <v>#REF!</v>
      </c>
      <c r="D19" s="100" t="e">
        <f>ROUND(VALUE(SUBSTITUTE(#REF!,"▲","-")),2)</f>
        <v>#REF!</v>
      </c>
      <c r="E19" s="100" t="e">
        <f>ROUND(VALUE(SUBSTITUTE(#REF!,"▲","-")),2)</f>
        <v>#REF!</v>
      </c>
      <c r="F19" s="100" t="e">
        <f>ROUND(VALUE(SUBSTITUTE(#REF!,"▲","-")),2)</f>
        <v>#REF!</v>
      </c>
    </row>
    <row r="20" spans="1:11" x14ac:dyDescent="0.15">
      <c r="A20" s="100" t="s">
        <v>53</v>
      </c>
      <c r="B20" s="100" t="e">
        <f>ROUND(VALUE(SUBSTITUTE(#REF!,"▲","-")),2)</f>
        <v>#REF!</v>
      </c>
      <c r="C20" s="100" t="e">
        <f>ROUND(VALUE(SUBSTITUTE(#REF!,"▲","-")),2)</f>
        <v>#REF!</v>
      </c>
      <c r="D20" s="100" t="e">
        <f>ROUND(VALUE(SUBSTITUTE(#REF!,"▲","-")),2)</f>
        <v>#REF!</v>
      </c>
      <c r="E20" s="100" t="e">
        <f>ROUND(VALUE(SUBSTITUTE(#REF!,"▲","-")),2)</f>
        <v>#REF!</v>
      </c>
      <c r="F20" s="100" t="e">
        <f>ROUND(VALUE(SUBSTITUTE(#REF!,"▲","-")),2)</f>
        <v>#REF!</v>
      </c>
    </row>
    <row r="21" spans="1:11" x14ac:dyDescent="0.15">
      <c r="A21" s="100" t="s">
        <v>54</v>
      </c>
      <c r="B21" s="100" t="e">
        <f>IF(ISNUMBER(VALUE(SUBSTITUTE(#REF!,"▲","-"))),ROUND(VALUE(SUBSTITUTE(#REF!,"▲","-")),2),NA())</f>
        <v>#N/A</v>
      </c>
      <c r="C21" s="100" t="e">
        <f>IF(ISNUMBER(VALUE(SUBSTITUTE(#REF!,"▲","-"))),ROUND(VALUE(SUBSTITUTE(#REF!,"▲","-")),2),NA())</f>
        <v>#N/A</v>
      </c>
      <c r="D21" s="100" t="e">
        <f>IF(ISNUMBER(VALUE(SUBSTITUTE(#REF!,"▲","-"))),ROUND(VALUE(SUBSTITUTE(#REF!,"▲","-")),2),NA())</f>
        <v>#N/A</v>
      </c>
      <c r="E21" s="100" t="e">
        <f>IF(ISNUMBER(VALUE(SUBSTITUTE(#REF!,"▲","-"))),ROUND(VALUE(SUBSTITUTE(#REF!,"▲","-")),2),NA())</f>
        <v>#N/A</v>
      </c>
      <c r="F21" s="100" t="e">
        <f>IF(ISNUMBER(VALUE(SUBSTITUTE(#REF!,"▲","-"))),ROUND(VALUE(SUBSTITUTE(#REF!,"▲","-")),2),NA())</f>
        <v>#N/A</v>
      </c>
    </row>
    <row r="24" spans="1:11" x14ac:dyDescent="0.15">
      <c r="A24" s="74" t="s">
        <v>55</v>
      </c>
    </row>
    <row r="25" spans="1:11" x14ac:dyDescent="0.15">
      <c r="A25" s="101"/>
      <c r="B25" s="101" t="e">
        <f>#REF!</f>
        <v>#REF!</v>
      </c>
      <c r="C25" s="101"/>
      <c r="D25" s="101" t="e">
        <f>#REF!</f>
        <v>#REF!</v>
      </c>
      <c r="E25" s="101"/>
      <c r="F25" s="101" t="e">
        <f>#REF!</f>
        <v>#REF!</v>
      </c>
      <c r="G25" s="101"/>
      <c r="H25" s="101" t="e">
        <f>#REF!</f>
        <v>#REF!</v>
      </c>
      <c r="I25" s="101"/>
      <c r="J25" s="101" t="e">
        <f>#REF!</f>
        <v>#REF!</v>
      </c>
      <c r="K25" s="101"/>
    </row>
    <row r="26" spans="1:11" x14ac:dyDescent="0.15">
      <c r="A26" s="101"/>
      <c r="B26" s="101" t="s">
        <v>56</v>
      </c>
      <c r="C26" s="101" t="s">
        <v>57</v>
      </c>
      <c r="D26" s="101" t="s">
        <v>56</v>
      </c>
      <c r="E26" s="101" t="s">
        <v>57</v>
      </c>
      <c r="F26" s="101" t="s">
        <v>56</v>
      </c>
      <c r="G26" s="101" t="s">
        <v>57</v>
      </c>
      <c r="H26" s="101" t="s">
        <v>56</v>
      </c>
      <c r="I26" s="101" t="s">
        <v>57</v>
      </c>
      <c r="J26" s="101" t="s">
        <v>56</v>
      </c>
      <c r="K26" s="101" t="s">
        <v>57</v>
      </c>
    </row>
    <row r="27" spans="1:11" x14ac:dyDescent="0.15">
      <c r="A27" s="101" t="e">
        <f>IF(#REF!="",NA(),#REF!)</f>
        <v>#REF!</v>
      </c>
      <c r="B27" s="101" t="e">
        <f>IF(ROUND(VALUE(SUBSTITUTE(#REF!,"▲", "-")), 2) &lt; 0, ABS(ROUND(VALUE(SUBSTITUTE(#REF!,"▲", "-")), 2)), NA())</f>
        <v>#REF!</v>
      </c>
      <c r="C27" s="101" t="e">
        <f>IF(ROUND(VALUE(SUBSTITUTE(#REF!,"▲", "-")), 2) &gt;= 0, ABS(ROUND(VALUE(SUBSTITUTE(#REF!,"▲", "-")), 2)), NA())</f>
        <v>#REF!</v>
      </c>
      <c r="D27" s="101" t="e">
        <f>IF(ROUND(VALUE(SUBSTITUTE(#REF!,"▲", "-")), 2) &lt; 0, ABS(ROUND(VALUE(SUBSTITUTE(#REF!,"▲", "-")), 2)), NA())</f>
        <v>#REF!</v>
      </c>
      <c r="E27" s="101" t="e">
        <f>IF(ROUND(VALUE(SUBSTITUTE(#REF!,"▲", "-")), 2) &gt;= 0, ABS(ROUND(VALUE(SUBSTITUTE(#REF!,"▲", "-")), 2)), NA())</f>
        <v>#REF!</v>
      </c>
      <c r="F27" s="101" t="e">
        <f>IF(ROUND(VALUE(SUBSTITUTE(#REF!,"▲", "-")), 2) &lt; 0, ABS(ROUND(VALUE(SUBSTITUTE(#REF!,"▲", "-")), 2)), NA())</f>
        <v>#REF!</v>
      </c>
      <c r="G27" s="101" t="e">
        <f>IF(ROUND(VALUE(SUBSTITUTE(#REF!,"▲", "-")), 2) &gt;= 0, ABS(ROUND(VALUE(SUBSTITUTE(#REF!,"▲", "-")), 2)), NA())</f>
        <v>#REF!</v>
      </c>
      <c r="H27" s="101" t="e">
        <f>IF(ROUND(VALUE(SUBSTITUTE(#REF!,"▲", "-")), 2) &lt; 0, ABS(ROUND(VALUE(SUBSTITUTE(#REF!,"▲", "-")), 2)), NA())</f>
        <v>#REF!</v>
      </c>
      <c r="I27" s="101" t="e">
        <f>IF(ROUND(VALUE(SUBSTITUTE(#REF!,"▲", "-")), 2) &gt;= 0, ABS(ROUND(VALUE(SUBSTITUTE(#REF!,"▲", "-")), 2)), NA())</f>
        <v>#REF!</v>
      </c>
      <c r="J27" s="101" t="e">
        <f>IF(ROUND(VALUE(SUBSTITUTE(#REF!,"▲", "-")), 2) &lt; 0, ABS(ROUND(VALUE(SUBSTITUTE(#REF!,"▲", "-")), 2)), NA())</f>
        <v>#REF!</v>
      </c>
      <c r="K27" s="101" t="e">
        <f>IF(ROUND(VALUE(SUBSTITUTE(#REF!,"▲", "-")), 2) &gt;= 0, ABS(ROUND(VALUE(SUBSTITUTE(#REF!,"▲", "-")), 2)), NA())</f>
        <v>#REF!</v>
      </c>
    </row>
    <row r="28" spans="1:11" x14ac:dyDescent="0.15">
      <c r="A28" s="101" t="e">
        <f>IF(#REF!="",NA(),#REF!)</f>
        <v>#REF!</v>
      </c>
      <c r="B28" s="101" t="e">
        <f>IF(ROUND(VALUE(SUBSTITUTE(#REF!,"▲", "-")), 2) &lt; 0, ABS(ROUND(VALUE(SUBSTITUTE(#REF!,"▲", "-")), 2)), NA())</f>
        <v>#REF!</v>
      </c>
      <c r="C28" s="101" t="e">
        <f>IF(ROUND(VALUE(SUBSTITUTE(#REF!,"▲", "-")), 2) &gt;= 0, ABS(ROUND(VALUE(SUBSTITUTE(#REF!,"▲", "-")), 2)), NA())</f>
        <v>#REF!</v>
      </c>
      <c r="D28" s="101" t="e">
        <f>IF(ROUND(VALUE(SUBSTITUTE(#REF!,"▲", "-")), 2) &lt; 0, ABS(ROUND(VALUE(SUBSTITUTE(#REF!,"▲", "-")), 2)), NA())</f>
        <v>#REF!</v>
      </c>
      <c r="E28" s="101" t="e">
        <f>IF(ROUND(VALUE(SUBSTITUTE(#REF!,"▲", "-")), 2) &gt;= 0, ABS(ROUND(VALUE(SUBSTITUTE(#REF!,"▲", "-")), 2)), NA())</f>
        <v>#REF!</v>
      </c>
      <c r="F28" s="101" t="e">
        <f>IF(ROUND(VALUE(SUBSTITUTE(#REF!,"▲", "-")), 2) &lt; 0, ABS(ROUND(VALUE(SUBSTITUTE(#REF!,"▲", "-")), 2)), NA())</f>
        <v>#REF!</v>
      </c>
      <c r="G28" s="101" t="e">
        <f>IF(ROUND(VALUE(SUBSTITUTE(#REF!,"▲", "-")), 2) &gt;= 0, ABS(ROUND(VALUE(SUBSTITUTE(#REF!,"▲", "-")), 2)), NA())</f>
        <v>#REF!</v>
      </c>
      <c r="H28" s="101" t="e">
        <f>IF(ROUND(VALUE(SUBSTITUTE(#REF!,"▲", "-")), 2) &lt; 0, ABS(ROUND(VALUE(SUBSTITUTE(#REF!,"▲", "-")), 2)), NA())</f>
        <v>#REF!</v>
      </c>
      <c r="I28" s="101" t="e">
        <f>IF(ROUND(VALUE(SUBSTITUTE(#REF!,"▲", "-")), 2) &gt;= 0, ABS(ROUND(VALUE(SUBSTITUTE(#REF!,"▲", "-")), 2)), NA())</f>
        <v>#REF!</v>
      </c>
      <c r="J28" s="101" t="e">
        <f>IF(ROUND(VALUE(SUBSTITUTE(#REF!,"▲", "-")), 2) &lt; 0, ABS(ROUND(VALUE(SUBSTITUTE(#REF!,"▲", "-")), 2)), NA())</f>
        <v>#REF!</v>
      </c>
      <c r="K28" s="101" t="e">
        <f>IF(ROUND(VALUE(SUBSTITUTE(#REF!,"▲", "-")), 2) &gt;= 0, ABS(ROUND(VALUE(SUBSTITUTE(#REF!,"▲", "-")), 2)), NA())</f>
        <v>#REF!</v>
      </c>
    </row>
    <row r="29" spans="1:11" x14ac:dyDescent="0.15">
      <c r="A29" s="101" t="e">
        <f>IF(#REF!="",NA(),#REF!)</f>
        <v>#REF!</v>
      </c>
      <c r="B29" s="101" t="e">
        <f>IF(ROUND(VALUE(SUBSTITUTE(#REF!,"▲", "-")), 2) &lt; 0, ABS(ROUND(VALUE(SUBSTITUTE(#REF!,"▲", "-")), 2)), NA())</f>
        <v>#REF!</v>
      </c>
      <c r="C29" s="101" t="e">
        <f>IF(ROUND(VALUE(SUBSTITUTE(#REF!,"▲", "-")), 2) &gt;= 0, ABS(ROUND(VALUE(SUBSTITUTE(#REF!,"▲", "-")), 2)), NA())</f>
        <v>#REF!</v>
      </c>
      <c r="D29" s="101" t="e">
        <f>IF(ROUND(VALUE(SUBSTITUTE(#REF!,"▲", "-")), 2) &lt; 0, ABS(ROUND(VALUE(SUBSTITUTE(#REF!,"▲", "-")), 2)), NA())</f>
        <v>#REF!</v>
      </c>
      <c r="E29" s="101" t="e">
        <f>IF(ROUND(VALUE(SUBSTITUTE(#REF!,"▲", "-")), 2) &gt;= 0, ABS(ROUND(VALUE(SUBSTITUTE(#REF!,"▲", "-")), 2)), NA())</f>
        <v>#REF!</v>
      </c>
      <c r="F29" s="101" t="e">
        <f>IF(ROUND(VALUE(SUBSTITUTE(#REF!,"▲", "-")), 2) &lt; 0, ABS(ROUND(VALUE(SUBSTITUTE(#REF!,"▲", "-")), 2)), NA())</f>
        <v>#REF!</v>
      </c>
      <c r="G29" s="101" t="e">
        <f>IF(ROUND(VALUE(SUBSTITUTE(#REF!,"▲", "-")), 2) &gt;= 0, ABS(ROUND(VALUE(SUBSTITUTE(#REF!,"▲", "-")), 2)), NA())</f>
        <v>#REF!</v>
      </c>
      <c r="H29" s="101" t="e">
        <f>IF(ROUND(VALUE(SUBSTITUTE(#REF!,"▲", "-")), 2) &lt; 0, ABS(ROUND(VALUE(SUBSTITUTE(#REF!,"▲", "-")), 2)), NA())</f>
        <v>#REF!</v>
      </c>
      <c r="I29" s="101" t="e">
        <f>IF(ROUND(VALUE(SUBSTITUTE(#REF!,"▲", "-")), 2) &gt;= 0, ABS(ROUND(VALUE(SUBSTITUTE(#REF!,"▲", "-")), 2)), NA())</f>
        <v>#REF!</v>
      </c>
      <c r="J29" s="101" t="e">
        <f>IF(ROUND(VALUE(SUBSTITUTE(#REF!,"▲", "-")), 2) &lt; 0, ABS(ROUND(VALUE(SUBSTITUTE(#REF!,"▲", "-")), 2)), NA())</f>
        <v>#REF!</v>
      </c>
      <c r="K29" s="101" t="e">
        <f>IF(ROUND(VALUE(SUBSTITUTE(#REF!,"▲", "-")), 2) &gt;= 0, ABS(ROUND(VALUE(SUBSTITUTE(#REF!,"▲", "-")), 2)), NA())</f>
        <v>#REF!</v>
      </c>
    </row>
    <row r="30" spans="1:11" x14ac:dyDescent="0.15">
      <c r="A30" s="101" t="e">
        <f>IF(#REF!="",NA(),#REF!)</f>
        <v>#REF!</v>
      </c>
      <c r="B30" s="101" t="e">
        <f>IF(ROUND(VALUE(SUBSTITUTE(#REF!,"▲", "-")), 2) &lt; 0, ABS(ROUND(VALUE(SUBSTITUTE(#REF!,"▲", "-")), 2)), NA())</f>
        <v>#REF!</v>
      </c>
      <c r="C30" s="101" t="e">
        <f>IF(ROUND(VALUE(SUBSTITUTE(#REF!,"▲", "-")), 2) &gt;= 0, ABS(ROUND(VALUE(SUBSTITUTE(#REF!,"▲", "-")), 2)), NA())</f>
        <v>#REF!</v>
      </c>
      <c r="D30" s="101" t="e">
        <f>IF(ROUND(VALUE(SUBSTITUTE(#REF!,"▲", "-")), 2) &lt; 0, ABS(ROUND(VALUE(SUBSTITUTE(#REF!,"▲", "-")), 2)), NA())</f>
        <v>#REF!</v>
      </c>
      <c r="E30" s="101" t="e">
        <f>IF(ROUND(VALUE(SUBSTITUTE(#REF!,"▲", "-")), 2) &gt;= 0, ABS(ROUND(VALUE(SUBSTITUTE(#REF!,"▲", "-")), 2)), NA())</f>
        <v>#REF!</v>
      </c>
      <c r="F30" s="101" t="e">
        <f>IF(ROUND(VALUE(SUBSTITUTE(#REF!,"▲", "-")), 2) &lt; 0, ABS(ROUND(VALUE(SUBSTITUTE(#REF!,"▲", "-")), 2)), NA())</f>
        <v>#REF!</v>
      </c>
      <c r="G30" s="101" t="e">
        <f>IF(ROUND(VALUE(SUBSTITUTE(#REF!,"▲", "-")), 2) &gt;= 0, ABS(ROUND(VALUE(SUBSTITUTE(#REF!,"▲", "-")), 2)), NA())</f>
        <v>#REF!</v>
      </c>
      <c r="H30" s="101" t="e">
        <f>IF(ROUND(VALUE(SUBSTITUTE(#REF!,"▲", "-")), 2) &lt; 0, ABS(ROUND(VALUE(SUBSTITUTE(#REF!,"▲", "-")), 2)), NA())</f>
        <v>#REF!</v>
      </c>
      <c r="I30" s="101" t="e">
        <f>IF(ROUND(VALUE(SUBSTITUTE(#REF!,"▲", "-")), 2) &gt;= 0, ABS(ROUND(VALUE(SUBSTITUTE(#REF!,"▲", "-")), 2)), NA())</f>
        <v>#REF!</v>
      </c>
      <c r="J30" s="101" t="e">
        <f>IF(ROUND(VALUE(SUBSTITUTE(#REF!,"▲", "-")), 2) &lt; 0, ABS(ROUND(VALUE(SUBSTITUTE(#REF!,"▲", "-")), 2)), NA())</f>
        <v>#REF!</v>
      </c>
      <c r="K30" s="101" t="e">
        <f>IF(ROUND(VALUE(SUBSTITUTE(#REF!,"▲", "-")), 2) &gt;= 0, ABS(ROUND(VALUE(SUBSTITUTE(#REF!,"▲", "-")), 2)), NA())</f>
        <v>#REF!</v>
      </c>
    </row>
    <row r="31" spans="1:11" x14ac:dyDescent="0.15">
      <c r="A31" s="101" t="e">
        <f>IF(#REF!="",NA(),#REF!)</f>
        <v>#REF!</v>
      </c>
      <c r="B31" s="101" t="e">
        <f>IF(ROUND(VALUE(SUBSTITUTE(#REF!,"▲", "-")), 2) &lt; 0, ABS(ROUND(VALUE(SUBSTITUTE(#REF!,"▲", "-")), 2)), NA())</f>
        <v>#REF!</v>
      </c>
      <c r="C31" s="101" t="e">
        <f>IF(ROUND(VALUE(SUBSTITUTE(#REF!,"▲", "-")), 2) &gt;= 0, ABS(ROUND(VALUE(SUBSTITUTE(#REF!,"▲", "-")), 2)), NA())</f>
        <v>#REF!</v>
      </c>
      <c r="D31" s="101" t="e">
        <f>IF(ROUND(VALUE(SUBSTITUTE(#REF!,"▲", "-")), 2) &lt; 0, ABS(ROUND(VALUE(SUBSTITUTE(#REF!,"▲", "-")), 2)), NA())</f>
        <v>#REF!</v>
      </c>
      <c r="E31" s="101" t="e">
        <f>IF(ROUND(VALUE(SUBSTITUTE(#REF!,"▲", "-")), 2) &gt;= 0, ABS(ROUND(VALUE(SUBSTITUTE(#REF!,"▲", "-")), 2)), NA())</f>
        <v>#REF!</v>
      </c>
      <c r="F31" s="101" t="e">
        <f>IF(ROUND(VALUE(SUBSTITUTE(#REF!,"▲", "-")), 2) &lt; 0, ABS(ROUND(VALUE(SUBSTITUTE(#REF!,"▲", "-")), 2)), NA())</f>
        <v>#REF!</v>
      </c>
      <c r="G31" s="101" t="e">
        <f>IF(ROUND(VALUE(SUBSTITUTE(#REF!,"▲", "-")), 2) &gt;= 0, ABS(ROUND(VALUE(SUBSTITUTE(#REF!,"▲", "-")), 2)), NA())</f>
        <v>#REF!</v>
      </c>
      <c r="H31" s="101" t="e">
        <f>IF(ROUND(VALUE(SUBSTITUTE(#REF!,"▲", "-")), 2) &lt; 0, ABS(ROUND(VALUE(SUBSTITUTE(#REF!,"▲", "-")), 2)), NA())</f>
        <v>#REF!</v>
      </c>
      <c r="I31" s="101" t="e">
        <f>IF(ROUND(VALUE(SUBSTITUTE(#REF!,"▲", "-")), 2) &gt;= 0, ABS(ROUND(VALUE(SUBSTITUTE(#REF!,"▲", "-")), 2)), NA())</f>
        <v>#REF!</v>
      </c>
      <c r="J31" s="101" t="e">
        <f>IF(ROUND(VALUE(SUBSTITUTE(#REF!,"▲", "-")), 2) &lt; 0, ABS(ROUND(VALUE(SUBSTITUTE(#REF!,"▲", "-")), 2)), NA())</f>
        <v>#REF!</v>
      </c>
      <c r="K31" s="101" t="e">
        <f>IF(ROUND(VALUE(SUBSTITUTE(#REF!,"▲", "-")), 2) &gt;= 0, ABS(ROUND(VALUE(SUBSTITUTE(#REF!,"▲", "-")), 2)), NA())</f>
        <v>#REF!</v>
      </c>
    </row>
    <row r="32" spans="1:11" x14ac:dyDescent="0.15">
      <c r="A32" s="101" t="e">
        <f>IF(#REF!="",NA(),#REF!)</f>
        <v>#REF!</v>
      </c>
      <c r="B32" s="101" t="e">
        <f>IF(ROUND(VALUE(SUBSTITUTE(#REF!,"▲", "-")), 2) &lt; 0, ABS(ROUND(VALUE(SUBSTITUTE(#REF!,"▲", "-")), 2)), NA())</f>
        <v>#REF!</v>
      </c>
      <c r="C32" s="101" t="e">
        <f>IF(ROUND(VALUE(SUBSTITUTE(#REF!,"▲", "-")), 2) &gt;= 0, ABS(ROUND(VALUE(SUBSTITUTE(#REF!,"▲", "-")), 2)), NA())</f>
        <v>#REF!</v>
      </c>
      <c r="D32" s="101" t="e">
        <f>IF(ROUND(VALUE(SUBSTITUTE(#REF!,"▲", "-")), 2) &lt; 0, ABS(ROUND(VALUE(SUBSTITUTE(#REF!,"▲", "-")), 2)), NA())</f>
        <v>#REF!</v>
      </c>
      <c r="E32" s="101" t="e">
        <f>IF(ROUND(VALUE(SUBSTITUTE(#REF!,"▲", "-")), 2) &gt;= 0, ABS(ROUND(VALUE(SUBSTITUTE(#REF!,"▲", "-")), 2)), NA())</f>
        <v>#REF!</v>
      </c>
      <c r="F32" s="101" t="e">
        <f>IF(ROUND(VALUE(SUBSTITUTE(#REF!,"▲", "-")), 2) &lt; 0, ABS(ROUND(VALUE(SUBSTITUTE(#REF!,"▲", "-")), 2)), NA())</f>
        <v>#REF!</v>
      </c>
      <c r="G32" s="101" t="e">
        <f>IF(ROUND(VALUE(SUBSTITUTE(#REF!,"▲", "-")), 2) &gt;= 0, ABS(ROUND(VALUE(SUBSTITUTE(#REF!,"▲", "-")), 2)), NA())</f>
        <v>#REF!</v>
      </c>
      <c r="H32" s="101" t="e">
        <f>IF(ROUND(VALUE(SUBSTITUTE(#REF!,"▲", "-")), 2) &lt; 0, ABS(ROUND(VALUE(SUBSTITUTE(#REF!,"▲", "-")), 2)), NA())</f>
        <v>#REF!</v>
      </c>
      <c r="I32" s="101" t="e">
        <f>IF(ROUND(VALUE(SUBSTITUTE(#REF!,"▲", "-")), 2) &gt;= 0, ABS(ROUND(VALUE(SUBSTITUTE(#REF!,"▲", "-")), 2)), NA())</f>
        <v>#REF!</v>
      </c>
      <c r="J32" s="101" t="e">
        <f>IF(ROUND(VALUE(SUBSTITUTE(#REF!,"▲", "-")), 2) &lt; 0, ABS(ROUND(VALUE(SUBSTITUTE(#REF!,"▲", "-")), 2)), NA())</f>
        <v>#REF!</v>
      </c>
      <c r="K32" s="101" t="e">
        <f>IF(ROUND(VALUE(SUBSTITUTE(#REF!,"▲", "-")), 2) &gt;= 0, ABS(ROUND(VALUE(SUBSTITUTE(#REF!,"▲", "-")), 2)), NA())</f>
        <v>#REF!</v>
      </c>
    </row>
    <row r="33" spans="1:16" x14ac:dyDescent="0.15">
      <c r="A33" s="101" t="e">
        <f>IF(#REF!="",NA(),#REF!)</f>
        <v>#REF!</v>
      </c>
      <c r="B33" s="101" t="e">
        <f>IF(ROUND(VALUE(SUBSTITUTE(#REF!,"▲", "-")), 2) &lt; 0, ABS(ROUND(VALUE(SUBSTITUTE(#REF!,"▲", "-")), 2)), NA())</f>
        <v>#REF!</v>
      </c>
      <c r="C33" s="101" t="e">
        <f>IF(ROUND(VALUE(SUBSTITUTE(#REF!,"▲", "-")), 2) &gt;= 0, ABS(ROUND(VALUE(SUBSTITUTE(#REF!,"▲", "-")), 2)), NA())</f>
        <v>#REF!</v>
      </c>
      <c r="D33" s="101" t="e">
        <f>IF(ROUND(VALUE(SUBSTITUTE(#REF!,"▲", "-")), 2) &lt; 0, ABS(ROUND(VALUE(SUBSTITUTE(#REF!,"▲", "-")), 2)), NA())</f>
        <v>#REF!</v>
      </c>
      <c r="E33" s="101" t="e">
        <f>IF(ROUND(VALUE(SUBSTITUTE(#REF!,"▲", "-")), 2) &gt;= 0, ABS(ROUND(VALUE(SUBSTITUTE(#REF!,"▲", "-")), 2)), NA())</f>
        <v>#REF!</v>
      </c>
      <c r="F33" s="101" t="e">
        <f>IF(ROUND(VALUE(SUBSTITUTE(#REF!,"▲", "-")), 2) &lt; 0, ABS(ROUND(VALUE(SUBSTITUTE(#REF!,"▲", "-")), 2)), NA())</f>
        <v>#REF!</v>
      </c>
      <c r="G33" s="101" t="e">
        <f>IF(ROUND(VALUE(SUBSTITUTE(#REF!,"▲", "-")), 2) &gt;= 0, ABS(ROUND(VALUE(SUBSTITUTE(#REF!,"▲", "-")), 2)), NA())</f>
        <v>#REF!</v>
      </c>
      <c r="H33" s="101" t="e">
        <f>IF(ROUND(VALUE(SUBSTITUTE(#REF!,"▲", "-")), 2) &lt; 0, ABS(ROUND(VALUE(SUBSTITUTE(#REF!,"▲", "-")), 2)), NA())</f>
        <v>#REF!</v>
      </c>
      <c r="I33" s="101" t="e">
        <f>IF(ROUND(VALUE(SUBSTITUTE(#REF!,"▲", "-")), 2) &gt;= 0, ABS(ROUND(VALUE(SUBSTITUTE(#REF!,"▲", "-")), 2)), NA())</f>
        <v>#REF!</v>
      </c>
      <c r="J33" s="101" t="e">
        <f>IF(ROUND(VALUE(SUBSTITUTE(#REF!,"▲", "-")), 2) &lt; 0, ABS(ROUND(VALUE(SUBSTITUTE(#REF!,"▲", "-")), 2)), NA())</f>
        <v>#REF!</v>
      </c>
      <c r="K33" s="101" t="e">
        <f>IF(ROUND(VALUE(SUBSTITUTE(#REF!,"▲", "-")), 2) &gt;= 0, ABS(ROUND(VALUE(SUBSTITUTE(#REF!,"▲", "-")), 2)), NA())</f>
        <v>#REF!</v>
      </c>
    </row>
    <row r="34" spans="1:16" x14ac:dyDescent="0.15">
      <c r="A34" s="101" t="e">
        <f>IF(#REF!="",NA(),#REF!)</f>
        <v>#REF!</v>
      </c>
      <c r="B34" s="101" t="e">
        <f>IF(ROUND(VALUE(SUBSTITUTE(#REF!,"▲", "-")), 2) &lt; 0, ABS(ROUND(VALUE(SUBSTITUTE(#REF!,"▲", "-")), 2)), NA())</f>
        <v>#REF!</v>
      </c>
      <c r="C34" s="101" t="e">
        <f>IF(ROUND(VALUE(SUBSTITUTE(#REF!,"▲", "-")), 2) &gt;= 0, ABS(ROUND(VALUE(SUBSTITUTE(#REF!,"▲", "-")), 2)), NA())</f>
        <v>#REF!</v>
      </c>
      <c r="D34" s="101" t="e">
        <f>IF(ROUND(VALUE(SUBSTITUTE(#REF!,"▲", "-")), 2) &lt; 0, ABS(ROUND(VALUE(SUBSTITUTE(#REF!,"▲", "-")), 2)), NA())</f>
        <v>#REF!</v>
      </c>
      <c r="E34" s="101" t="e">
        <f>IF(ROUND(VALUE(SUBSTITUTE(#REF!,"▲", "-")), 2) &gt;= 0, ABS(ROUND(VALUE(SUBSTITUTE(#REF!,"▲", "-")), 2)), NA())</f>
        <v>#REF!</v>
      </c>
      <c r="F34" s="101" t="e">
        <f>IF(ROUND(VALUE(SUBSTITUTE(#REF!,"▲", "-")), 2) &lt; 0, ABS(ROUND(VALUE(SUBSTITUTE(#REF!,"▲", "-")), 2)), NA())</f>
        <v>#REF!</v>
      </c>
      <c r="G34" s="101" t="e">
        <f>IF(ROUND(VALUE(SUBSTITUTE(#REF!,"▲", "-")), 2) &gt;= 0, ABS(ROUND(VALUE(SUBSTITUTE(#REF!,"▲", "-")), 2)), NA())</f>
        <v>#REF!</v>
      </c>
      <c r="H34" s="101" t="e">
        <f>IF(ROUND(VALUE(SUBSTITUTE(#REF!,"▲", "-")), 2) &lt; 0, ABS(ROUND(VALUE(SUBSTITUTE(#REF!,"▲", "-")), 2)), NA())</f>
        <v>#REF!</v>
      </c>
      <c r="I34" s="101" t="e">
        <f>IF(ROUND(VALUE(SUBSTITUTE(#REF!,"▲", "-")), 2) &gt;= 0, ABS(ROUND(VALUE(SUBSTITUTE(#REF!,"▲", "-")), 2)), NA())</f>
        <v>#REF!</v>
      </c>
      <c r="J34" s="101" t="e">
        <f>IF(ROUND(VALUE(SUBSTITUTE(#REF!,"▲", "-")), 2) &lt; 0, ABS(ROUND(VALUE(SUBSTITUTE(#REF!,"▲", "-")), 2)), NA())</f>
        <v>#REF!</v>
      </c>
      <c r="K34" s="101" t="e">
        <f>IF(ROUND(VALUE(SUBSTITUTE(#REF!,"▲", "-")), 2) &gt;= 0, ABS(ROUND(VALUE(SUBSTITUTE(#REF!,"▲", "-")), 2)), NA())</f>
        <v>#REF!</v>
      </c>
    </row>
    <row r="35" spans="1:16" x14ac:dyDescent="0.15">
      <c r="A35" s="101" t="e">
        <f>IF(#REF!="",NA(),#REF!)</f>
        <v>#REF!</v>
      </c>
      <c r="B35" s="101" t="e">
        <f>IF(ROUND(VALUE(SUBSTITUTE(#REF!,"▲", "-")), 2) &lt; 0, ABS(ROUND(VALUE(SUBSTITUTE(#REF!,"▲", "-")), 2)), NA())</f>
        <v>#REF!</v>
      </c>
      <c r="C35" s="101" t="e">
        <f>IF(ROUND(VALUE(SUBSTITUTE(#REF!,"▲", "-")), 2) &gt;= 0, ABS(ROUND(VALUE(SUBSTITUTE(#REF!,"▲", "-")), 2)), NA())</f>
        <v>#REF!</v>
      </c>
      <c r="D35" s="101" t="e">
        <f>IF(ROUND(VALUE(SUBSTITUTE(#REF!,"▲", "-")), 2) &lt; 0, ABS(ROUND(VALUE(SUBSTITUTE(#REF!,"▲", "-")), 2)), NA())</f>
        <v>#REF!</v>
      </c>
      <c r="E35" s="101" t="e">
        <f>IF(ROUND(VALUE(SUBSTITUTE(#REF!,"▲", "-")), 2) &gt;= 0, ABS(ROUND(VALUE(SUBSTITUTE(#REF!,"▲", "-")), 2)), NA())</f>
        <v>#REF!</v>
      </c>
      <c r="F35" s="101" t="e">
        <f>IF(ROUND(VALUE(SUBSTITUTE(#REF!,"▲", "-")), 2) &lt; 0, ABS(ROUND(VALUE(SUBSTITUTE(#REF!,"▲", "-")), 2)), NA())</f>
        <v>#REF!</v>
      </c>
      <c r="G35" s="101" t="e">
        <f>IF(ROUND(VALUE(SUBSTITUTE(#REF!,"▲", "-")), 2) &gt;= 0, ABS(ROUND(VALUE(SUBSTITUTE(#REF!,"▲", "-")), 2)), NA())</f>
        <v>#REF!</v>
      </c>
      <c r="H35" s="101" t="e">
        <f>IF(ROUND(VALUE(SUBSTITUTE(#REF!,"▲", "-")), 2) &lt; 0, ABS(ROUND(VALUE(SUBSTITUTE(#REF!,"▲", "-")), 2)), NA())</f>
        <v>#REF!</v>
      </c>
      <c r="I35" s="101" t="e">
        <f>IF(ROUND(VALUE(SUBSTITUTE(#REF!,"▲", "-")), 2) &gt;= 0, ABS(ROUND(VALUE(SUBSTITUTE(#REF!,"▲", "-")), 2)), NA())</f>
        <v>#REF!</v>
      </c>
      <c r="J35" s="101" t="e">
        <f>IF(ROUND(VALUE(SUBSTITUTE(#REF!,"▲", "-")), 2) &lt; 0, ABS(ROUND(VALUE(SUBSTITUTE(#REF!,"▲", "-")), 2)), NA())</f>
        <v>#REF!</v>
      </c>
      <c r="K35" s="101" t="e">
        <f>IF(ROUND(VALUE(SUBSTITUTE(#REF!,"▲", "-")), 2) &gt;= 0, ABS(ROUND(VALUE(SUBSTITUTE(#REF!,"▲", "-")), 2)), NA())</f>
        <v>#REF!</v>
      </c>
    </row>
    <row r="36" spans="1:16" x14ac:dyDescent="0.15">
      <c r="A36" s="101" t="e">
        <f>IF(#REF!="",NA(),#REF!)</f>
        <v>#REF!</v>
      </c>
      <c r="B36" s="101" t="e">
        <f>IF(ROUND(VALUE(SUBSTITUTE(#REF!,"▲", "-")), 2) &lt; 0, ABS(ROUND(VALUE(SUBSTITUTE(#REF!,"▲", "-")), 2)), NA())</f>
        <v>#REF!</v>
      </c>
      <c r="C36" s="101" t="e">
        <f>IF(ROUND(VALUE(SUBSTITUTE(#REF!,"▲", "-")), 2) &gt;= 0, ABS(ROUND(VALUE(SUBSTITUTE(#REF!,"▲", "-")), 2)), NA())</f>
        <v>#REF!</v>
      </c>
      <c r="D36" s="101" t="e">
        <f>IF(ROUND(VALUE(SUBSTITUTE(#REF!,"▲", "-")), 2) &lt; 0, ABS(ROUND(VALUE(SUBSTITUTE(#REF!,"▲", "-")), 2)), NA())</f>
        <v>#REF!</v>
      </c>
      <c r="E36" s="101" t="e">
        <f>IF(ROUND(VALUE(SUBSTITUTE(#REF!,"▲", "-")), 2) &gt;= 0, ABS(ROUND(VALUE(SUBSTITUTE(#REF!,"▲", "-")), 2)), NA())</f>
        <v>#REF!</v>
      </c>
      <c r="F36" s="101" t="e">
        <f>IF(ROUND(VALUE(SUBSTITUTE(#REF!,"▲", "-")), 2) &lt; 0, ABS(ROUND(VALUE(SUBSTITUTE(#REF!,"▲", "-")), 2)), NA())</f>
        <v>#REF!</v>
      </c>
      <c r="G36" s="101" t="e">
        <f>IF(ROUND(VALUE(SUBSTITUTE(#REF!,"▲", "-")), 2) &gt;= 0, ABS(ROUND(VALUE(SUBSTITUTE(#REF!,"▲", "-")), 2)), NA())</f>
        <v>#REF!</v>
      </c>
      <c r="H36" s="101" t="e">
        <f>IF(ROUND(VALUE(SUBSTITUTE(#REF!,"▲", "-")), 2) &lt; 0, ABS(ROUND(VALUE(SUBSTITUTE(#REF!,"▲", "-")), 2)), NA())</f>
        <v>#REF!</v>
      </c>
      <c r="I36" s="101" t="e">
        <f>IF(ROUND(VALUE(SUBSTITUTE(#REF!,"▲", "-")), 2) &gt;= 0, ABS(ROUND(VALUE(SUBSTITUTE(#REF!,"▲", "-")), 2)), NA())</f>
        <v>#REF!</v>
      </c>
      <c r="J36" s="101" t="e">
        <f>IF(ROUND(VALUE(SUBSTITUTE(#REF!,"▲", "-")), 2) &lt; 0, ABS(ROUND(VALUE(SUBSTITUTE(#REF!,"▲", "-")), 2)), NA())</f>
        <v>#REF!</v>
      </c>
      <c r="K36" s="101" t="e">
        <f>IF(ROUND(VALUE(SUBSTITUTE(#REF!,"▲", "-")), 2) &gt;= 0, ABS(ROUND(VALUE(SUBSTITUTE(#REF!,"▲", "-")), 2)), NA())</f>
        <v>#REF!</v>
      </c>
    </row>
    <row r="39" spans="1:16" x14ac:dyDescent="0.15">
      <c r="A39" s="74" t="s">
        <v>58</v>
      </c>
    </row>
    <row r="40" spans="1:16" x14ac:dyDescent="0.15">
      <c r="A40" s="102"/>
      <c r="B40" s="102" t="e">
        <f>#REF!</f>
        <v>#REF!</v>
      </c>
      <c r="C40" s="102"/>
      <c r="D40" s="102"/>
      <c r="E40" s="102" t="e">
        <f>#REF!</f>
        <v>#REF!</v>
      </c>
      <c r="F40" s="102"/>
      <c r="G40" s="102"/>
      <c r="H40" s="102" t="e">
        <f>#REF!</f>
        <v>#REF!</v>
      </c>
      <c r="I40" s="102"/>
      <c r="J40" s="102"/>
      <c r="K40" s="102" t="e">
        <f>#REF!</f>
        <v>#REF!</v>
      </c>
      <c r="L40" s="102"/>
      <c r="M40" s="102"/>
      <c r="N40" s="102" t="e">
        <f>#REF!</f>
        <v>#REF!</v>
      </c>
      <c r="O40" s="102"/>
      <c r="P40" s="102"/>
    </row>
    <row r="41" spans="1:16" x14ac:dyDescent="0.15">
      <c r="A41" s="102"/>
      <c r="B41" s="102" t="s">
        <v>59</v>
      </c>
      <c r="C41" s="102"/>
      <c r="D41" s="102" t="s">
        <v>60</v>
      </c>
      <c r="E41" s="102" t="s">
        <v>59</v>
      </c>
      <c r="F41" s="102"/>
      <c r="G41" s="102" t="s">
        <v>60</v>
      </c>
      <c r="H41" s="102" t="s">
        <v>59</v>
      </c>
      <c r="I41" s="102"/>
      <c r="J41" s="102" t="s">
        <v>60</v>
      </c>
      <c r="K41" s="102" t="s">
        <v>59</v>
      </c>
      <c r="L41" s="102"/>
      <c r="M41" s="102" t="s">
        <v>60</v>
      </c>
      <c r="N41" s="102" t="s">
        <v>59</v>
      </c>
      <c r="O41" s="102"/>
      <c r="P41" s="102" t="s">
        <v>60</v>
      </c>
    </row>
    <row r="42" spans="1:16" x14ac:dyDescent="0.15">
      <c r="A42" s="102" t="s">
        <v>61</v>
      </c>
      <c r="B42" s="102"/>
      <c r="C42" s="102"/>
      <c r="D42" s="102" t="e">
        <f>#REF!</f>
        <v>#REF!</v>
      </c>
      <c r="E42" s="102"/>
      <c r="F42" s="102"/>
      <c r="G42" s="102" t="e">
        <f>#REF!</f>
        <v>#REF!</v>
      </c>
      <c r="H42" s="102"/>
      <c r="I42" s="102"/>
      <c r="J42" s="102" t="e">
        <f>#REF!</f>
        <v>#REF!</v>
      </c>
      <c r="K42" s="102"/>
      <c r="L42" s="102"/>
      <c r="M42" s="102" t="e">
        <f>#REF!</f>
        <v>#REF!</v>
      </c>
      <c r="N42" s="102"/>
      <c r="O42" s="102"/>
      <c r="P42" s="102" t="e">
        <f>#REF!</f>
        <v>#REF!</v>
      </c>
    </row>
    <row r="43" spans="1:16" x14ac:dyDescent="0.15">
      <c r="A43" s="102" t="s">
        <v>16</v>
      </c>
      <c r="B43" s="102" t="e">
        <f>#REF!</f>
        <v>#REF!</v>
      </c>
      <c r="C43" s="102"/>
      <c r="D43" s="102"/>
      <c r="E43" s="102" t="e">
        <f>#REF!</f>
        <v>#REF!</v>
      </c>
      <c r="F43" s="102"/>
      <c r="G43" s="102"/>
      <c r="H43" s="102" t="e">
        <f>#REF!</f>
        <v>#REF!</v>
      </c>
      <c r="I43" s="102"/>
      <c r="J43" s="102"/>
      <c r="K43" s="102" t="e">
        <f>#REF!</f>
        <v>#REF!</v>
      </c>
      <c r="L43" s="102"/>
      <c r="M43" s="102"/>
      <c r="N43" s="102" t="e">
        <f>#REF!</f>
        <v>#REF!</v>
      </c>
      <c r="O43" s="102"/>
      <c r="P43" s="102"/>
    </row>
    <row r="44" spans="1:16" x14ac:dyDescent="0.15">
      <c r="A44" s="102" t="s">
        <v>62</v>
      </c>
      <c r="B44" s="102" t="e">
        <f>#REF!</f>
        <v>#REF!</v>
      </c>
      <c r="C44" s="102"/>
      <c r="D44" s="102"/>
      <c r="E44" s="102" t="e">
        <f>#REF!</f>
        <v>#REF!</v>
      </c>
      <c r="F44" s="102"/>
      <c r="G44" s="102"/>
      <c r="H44" s="102" t="e">
        <f>#REF!</f>
        <v>#REF!</v>
      </c>
      <c r="I44" s="102"/>
      <c r="J44" s="102"/>
      <c r="K44" s="102" t="e">
        <f>#REF!</f>
        <v>#REF!</v>
      </c>
      <c r="L44" s="102"/>
      <c r="M44" s="102"/>
      <c r="N44" s="102" t="e">
        <f>#REF!</f>
        <v>#REF!</v>
      </c>
      <c r="O44" s="102"/>
      <c r="P44" s="102"/>
    </row>
    <row r="45" spans="1:16" x14ac:dyDescent="0.15">
      <c r="A45" s="102" t="s">
        <v>63</v>
      </c>
      <c r="B45" s="102" t="e">
        <f>#REF!</f>
        <v>#REF!</v>
      </c>
      <c r="C45" s="102"/>
      <c r="D45" s="102"/>
      <c r="E45" s="102" t="e">
        <f>#REF!</f>
        <v>#REF!</v>
      </c>
      <c r="F45" s="102"/>
      <c r="G45" s="102"/>
      <c r="H45" s="102" t="e">
        <f>#REF!</f>
        <v>#REF!</v>
      </c>
      <c r="I45" s="102"/>
      <c r="J45" s="102"/>
      <c r="K45" s="102" t="e">
        <f>#REF!</f>
        <v>#REF!</v>
      </c>
      <c r="L45" s="102"/>
      <c r="M45" s="102"/>
      <c r="N45" s="102" t="e">
        <f>#REF!</f>
        <v>#REF!</v>
      </c>
      <c r="O45" s="102"/>
      <c r="P45" s="102"/>
    </row>
    <row r="46" spans="1:16" x14ac:dyDescent="0.15">
      <c r="A46" s="102" t="s">
        <v>64</v>
      </c>
      <c r="B46" s="102" t="e">
        <f>#REF!</f>
        <v>#REF!</v>
      </c>
      <c r="C46" s="102"/>
      <c r="D46" s="102"/>
      <c r="E46" s="102" t="e">
        <f>#REF!</f>
        <v>#REF!</v>
      </c>
      <c r="F46" s="102"/>
      <c r="G46" s="102"/>
      <c r="H46" s="102" t="e">
        <f>#REF!</f>
        <v>#REF!</v>
      </c>
      <c r="I46" s="102"/>
      <c r="J46" s="102"/>
      <c r="K46" s="102" t="e">
        <f>#REF!</f>
        <v>#REF!</v>
      </c>
      <c r="L46" s="102"/>
      <c r="M46" s="102"/>
      <c r="N46" s="102" t="e">
        <f>#REF!</f>
        <v>#REF!</v>
      </c>
      <c r="O46" s="102"/>
      <c r="P46" s="102"/>
    </row>
    <row r="47" spans="1:16" x14ac:dyDescent="0.15">
      <c r="A47" s="102" t="s">
        <v>12</v>
      </c>
      <c r="B47" s="102" t="e">
        <f>#REF!</f>
        <v>#REF!</v>
      </c>
      <c r="C47" s="102"/>
      <c r="D47" s="102"/>
      <c r="E47" s="102" t="e">
        <f>#REF!</f>
        <v>#REF!</v>
      </c>
      <c r="F47" s="102"/>
      <c r="G47" s="102"/>
      <c r="H47" s="102" t="e">
        <f>#REF!</f>
        <v>#REF!</v>
      </c>
      <c r="I47" s="102"/>
      <c r="J47" s="102"/>
      <c r="K47" s="102" t="e">
        <f>#REF!</f>
        <v>#REF!</v>
      </c>
      <c r="L47" s="102"/>
      <c r="M47" s="102"/>
      <c r="N47" s="102" t="e">
        <f>#REF!</f>
        <v>#REF!</v>
      </c>
      <c r="O47" s="102"/>
      <c r="P47" s="102"/>
    </row>
    <row r="48" spans="1:16" x14ac:dyDescent="0.15">
      <c r="A48" s="102" t="s">
        <v>65</v>
      </c>
      <c r="B48" s="102" t="e">
        <f>#REF!</f>
        <v>#REF!</v>
      </c>
      <c r="C48" s="102"/>
      <c r="D48" s="102"/>
      <c r="E48" s="102" t="e">
        <f>#REF!</f>
        <v>#REF!</v>
      </c>
      <c r="F48" s="102"/>
      <c r="G48" s="102"/>
      <c r="H48" s="102" t="e">
        <f>#REF!</f>
        <v>#REF!</v>
      </c>
      <c r="I48" s="102"/>
      <c r="J48" s="102"/>
      <c r="K48" s="102" t="e">
        <f>#REF!</f>
        <v>#REF!</v>
      </c>
      <c r="L48" s="102"/>
      <c r="M48" s="102"/>
      <c r="N48" s="102" t="e">
        <f>#REF!</f>
        <v>#REF!</v>
      </c>
      <c r="O48" s="102"/>
      <c r="P48" s="102"/>
    </row>
    <row r="49" spans="1:16" x14ac:dyDescent="0.15">
      <c r="A49" s="102" t="s">
        <v>66</v>
      </c>
      <c r="B49" s="102" t="e">
        <f>#REF!</f>
        <v>#REF!</v>
      </c>
      <c r="C49" s="102"/>
      <c r="D49" s="102"/>
      <c r="E49" s="102" t="e">
        <f>#REF!</f>
        <v>#REF!</v>
      </c>
      <c r="F49" s="102"/>
      <c r="G49" s="102"/>
      <c r="H49" s="102" t="e">
        <f>#REF!</f>
        <v>#REF!</v>
      </c>
      <c r="I49" s="102"/>
      <c r="J49" s="102"/>
      <c r="K49" s="102" t="e">
        <f>#REF!</f>
        <v>#REF!</v>
      </c>
      <c r="L49" s="102"/>
      <c r="M49" s="102"/>
      <c r="N49" s="102" t="e">
        <f>#REF!</f>
        <v>#REF!</v>
      </c>
      <c r="O49" s="102"/>
      <c r="P49" s="102"/>
    </row>
    <row r="50" spans="1:16" x14ac:dyDescent="0.15">
      <c r="A50" s="102" t="s">
        <v>67</v>
      </c>
      <c r="B50" s="102" t="e">
        <f>NA()</f>
        <v>#N/A</v>
      </c>
      <c r="C50" s="102" t="e">
        <f>IF(ISNUMBER(#REF!),#REF!,NA())</f>
        <v>#N/A</v>
      </c>
      <c r="D50" s="102" t="e">
        <f>NA()</f>
        <v>#N/A</v>
      </c>
      <c r="E50" s="102" t="e">
        <f>NA()</f>
        <v>#N/A</v>
      </c>
      <c r="F50" s="102" t="e">
        <f>IF(ISNUMBER(#REF!),#REF!,NA())</f>
        <v>#N/A</v>
      </c>
      <c r="G50" s="102" t="e">
        <f>NA()</f>
        <v>#N/A</v>
      </c>
      <c r="H50" s="102" t="e">
        <f>NA()</f>
        <v>#N/A</v>
      </c>
      <c r="I50" s="102" t="e">
        <f>IF(ISNUMBER(#REF!),#REF!,NA())</f>
        <v>#N/A</v>
      </c>
      <c r="J50" s="102" t="e">
        <f>NA()</f>
        <v>#N/A</v>
      </c>
      <c r="K50" s="102" t="e">
        <f>NA()</f>
        <v>#N/A</v>
      </c>
      <c r="L50" s="102" t="e">
        <f>IF(ISNUMBER(#REF!),#REF!,NA())</f>
        <v>#N/A</v>
      </c>
      <c r="M50" s="102" t="e">
        <f>NA()</f>
        <v>#N/A</v>
      </c>
      <c r="N50" s="102" t="e">
        <f>NA()</f>
        <v>#N/A</v>
      </c>
      <c r="O50" s="102" t="e">
        <f>IF(ISNUMBER(#REF!),#REF!,NA())</f>
        <v>#N/A</v>
      </c>
      <c r="P50" s="102" t="e">
        <f>NA()</f>
        <v>#N/A</v>
      </c>
    </row>
    <row r="53" spans="1:16" x14ac:dyDescent="0.15">
      <c r="A53" s="74" t="s">
        <v>68</v>
      </c>
    </row>
    <row r="54" spans="1:16" x14ac:dyDescent="0.15">
      <c r="A54" s="101"/>
      <c r="B54" s="101" t="e">
        <f>#REF!</f>
        <v>#REF!</v>
      </c>
      <c r="C54" s="101"/>
      <c r="D54" s="101"/>
      <c r="E54" s="101" t="e">
        <f>#REF!</f>
        <v>#REF!</v>
      </c>
      <c r="F54" s="101"/>
      <c r="G54" s="101"/>
      <c r="H54" s="101" t="e">
        <f>#REF!</f>
        <v>#REF!</v>
      </c>
      <c r="I54" s="101"/>
      <c r="J54" s="101"/>
      <c r="K54" s="101" t="e">
        <f>#REF!</f>
        <v>#REF!</v>
      </c>
      <c r="L54" s="101"/>
      <c r="M54" s="101"/>
      <c r="N54" s="101" t="e">
        <f>#REF!</f>
        <v>#REF!</v>
      </c>
      <c r="O54" s="101"/>
      <c r="P54" s="101"/>
    </row>
    <row r="55" spans="1:16" x14ac:dyDescent="0.15">
      <c r="A55" s="101"/>
      <c r="B55" s="101" t="s">
        <v>69</v>
      </c>
      <c r="C55" s="101"/>
      <c r="D55" s="101" t="s">
        <v>70</v>
      </c>
      <c r="E55" s="101" t="s">
        <v>69</v>
      </c>
      <c r="F55" s="101"/>
      <c r="G55" s="101" t="s">
        <v>70</v>
      </c>
      <c r="H55" s="101" t="s">
        <v>69</v>
      </c>
      <c r="I55" s="101"/>
      <c r="J55" s="101" t="s">
        <v>70</v>
      </c>
      <c r="K55" s="101" t="s">
        <v>69</v>
      </c>
      <c r="L55" s="101"/>
      <c r="M55" s="101" t="s">
        <v>70</v>
      </c>
      <c r="N55" s="101" t="s">
        <v>69</v>
      </c>
      <c r="O55" s="101"/>
      <c r="P55" s="101" t="s">
        <v>70</v>
      </c>
    </row>
    <row r="56" spans="1:16" x14ac:dyDescent="0.15">
      <c r="A56" s="101" t="s">
        <v>43</v>
      </c>
      <c r="B56" s="101"/>
      <c r="C56" s="101"/>
      <c r="D56" s="101" t="e">
        <f>#REF!</f>
        <v>#REF!</v>
      </c>
      <c r="E56" s="101"/>
      <c r="F56" s="101"/>
      <c r="G56" s="101" t="e">
        <f>#REF!</f>
        <v>#REF!</v>
      </c>
      <c r="H56" s="101"/>
      <c r="I56" s="101"/>
      <c r="J56" s="101" t="e">
        <f>#REF!</f>
        <v>#REF!</v>
      </c>
      <c r="K56" s="101"/>
      <c r="L56" s="101"/>
      <c r="M56" s="101" t="e">
        <f>#REF!</f>
        <v>#REF!</v>
      </c>
      <c r="N56" s="101"/>
      <c r="O56" s="101"/>
      <c r="P56" s="101" t="e">
        <f>#REF!</f>
        <v>#REF!</v>
      </c>
    </row>
    <row r="57" spans="1:16" x14ac:dyDescent="0.15">
      <c r="A57" s="101" t="s">
        <v>42</v>
      </c>
      <c r="B57" s="101"/>
      <c r="C57" s="101"/>
      <c r="D57" s="101" t="e">
        <f>#REF!</f>
        <v>#REF!</v>
      </c>
      <c r="E57" s="101"/>
      <c r="F57" s="101"/>
      <c r="G57" s="101" t="e">
        <f>#REF!</f>
        <v>#REF!</v>
      </c>
      <c r="H57" s="101"/>
      <c r="I57" s="101"/>
      <c r="J57" s="101" t="e">
        <f>#REF!</f>
        <v>#REF!</v>
      </c>
      <c r="K57" s="101"/>
      <c r="L57" s="101"/>
      <c r="M57" s="101" t="e">
        <f>#REF!</f>
        <v>#REF!</v>
      </c>
      <c r="N57" s="101"/>
      <c r="O57" s="101"/>
      <c r="P57" s="101" t="e">
        <f>#REF!</f>
        <v>#REF!</v>
      </c>
    </row>
    <row r="58" spans="1:16" x14ac:dyDescent="0.15">
      <c r="A58" s="101" t="s">
        <v>41</v>
      </c>
      <c r="B58" s="101"/>
      <c r="C58" s="101"/>
      <c r="D58" s="101" t="e">
        <f>#REF!</f>
        <v>#REF!</v>
      </c>
      <c r="E58" s="101"/>
      <c r="F58" s="101"/>
      <c r="G58" s="101" t="e">
        <f>#REF!</f>
        <v>#REF!</v>
      </c>
      <c r="H58" s="101"/>
      <c r="I58" s="101"/>
      <c r="J58" s="101" t="e">
        <f>#REF!</f>
        <v>#REF!</v>
      </c>
      <c r="K58" s="101"/>
      <c r="L58" s="101"/>
      <c r="M58" s="101" t="e">
        <f>#REF!</f>
        <v>#REF!</v>
      </c>
      <c r="N58" s="101"/>
      <c r="O58" s="101"/>
      <c r="P58" s="101" t="e">
        <f>#REF!</f>
        <v>#REF!</v>
      </c>
    </row>
    <row r="59" spans="1:16" x14ac:dyDescent="0.15">
      <c r="A59" s="101" t="s">
        <v>39</v>
      </c>
      <c r="B59" s="101" t="e">
        <f>#REF!</f>
        <v>#REF!</v>
      </c>
      <c r="C59" s="101"/>
      <c r="D59" s="101"/>
      <c r="E59" s="101" t="e">
        <f>#REF!</f>
        <v>#REF!</v>
      </c>
      <c r="F59" s="101"/>
      <c r="G59" s="101"/>
      <c r="H59" s="101" t="e">
        <f>#REF!</f>
        <v>#REF!</v>
      </c>
      <c r="I59" s="101"/>
      <c r="J59" s="101"/>
      <c r="K59" s="101" t="e">
        <f>#REF!</f>
        <v>#REF!</v>
      </c>
      <c r="L59" s="101"/>
      <c r="M59" s="101"/>
      <c r="N59" s="101" t="e">
        <f>#REF!</f>
        <v>#REF!</v>
      </c>
      <c r="O59" s="101"/>
      <c r="P59" s="101"/>
    </row>
    <row r="60" spans="1:16" x14ac:dyDescent="0.15">
      <c r="A60" s="101" t="s">
        <v>38</v>
      </c>
      <c r="B60" s="101" t="e">
        <f>#REF!</f>
        <v>#REF!</v>
      </c>
      <c r="C60" s="101"/>
      <c r="D60" s="101"/>
      <c r="E60" s="101" t="e">
        <f>#REF!</f>
        <v>#REF!</v>
      </c>
      <c r="F60" s="101"/>
      <c r="G60" s="101"/>
      <c r="H60" s="101" t="e">
        <f>#REF!</f>
        <v>#REF!</v>
      </c>
      <c r="I60" s="101"/>
      <c r="J60" s="101"/>
      <c r="K60" s="101" t="e">
        <f>#REF!</f>
        <v>#REF!</v>
      </c>
      <c r="L60" s="101"/>
      <c r="M60" s="101"/>
      <c r="N60" s="101" t="e">
        <f>#REF!</f>
        <v>#REF!</v>
      </c>
      <c r="O60" s="101"/>
      <c r="P60" s="101"/>
    </row>
    <row r="61" spans="1:16" x14ac:dyDescent="0.15">
      <c r="A61" s="101" t="s">
        <v>36</v>
      </c>
      <c r="B61" s="101" t="e">
        <f>#REF!</f>
        <v>#REF!</v>
      </c>
      <c r="C61" s="101"/>
      <c r="D61" s="101"/>
      <c r="E61" s="101" t="e">
        <f>#REF!</f>
        <v>#REF!</v>
      </c>
      <c r="F61" s="101"/>
      <c r="G61" s="101"/>
      <c r="H61" s="101" t="e">
        <f>#REF!</f>
        <v>#REF!</v>
      </c>
      <c r="I61" s="101"/>
      <c r="J61" s="101"/>
      <c r="K61" s="101" t="e">
        <f>#REF!</f>
        <v>#REF!</v>
      </c>
      <c r="L61" s="101"/>
      <c r="M61" s="101"/>
      <c r="N61" s="101" t="e">
        <f>#REF!</f>
        <v>#REF!</v>
      </c>
      <c r="O61" s="101"/>
      <c r="P61" s="101"/>
    </row>
    <row r="62" spans="1:16" x14ac:dyDescent="0.15">
      <c r="A62" s="101" t="s">
        <v>35</v>
      </c>
      <c r="B62" s="101" t="e">
        <f>#REF!</f>
        <v>#REF!</v>
      </c>
      <c r="C62" s="101"/>
      <c r="D62" s="101"/>
      <c r="E62" s="101" t="e">
        <f>#REF!</f>
        <v>#REF!</v>
      </c>
      <c r="F62" s="101"/>
      <c r="G62" s="101"/>
      <c r="H62" s="101" t="e">
        <f>#REF!</f>
        <v>#REF!</v>
      </c>
      <c r="I62" s="101"/>
      <c r="J62" s="101"/>
      <c r="K62" s="101" t="e">
        <f>#REF!</f>
        <v>#REF!</v>
      </c>
      <c r="L62" s="101"/>
      <c r="M62" s="101"/>
      <c r="N62" s="101" t="e">
        <f>#REF!</f>
        <v>#REF!</v>
      </c>
      <c r="O62" s="101"/>
      <c r="P62" s="101"/>
    </row>
    <row r="63" spans="1:16" x14ac:dyDescent="0.15">
      <c r="A63" s="101" t="s">
        <v>34</v>
      </c>
      <c r="B63" s="101" t="e">
        <f>#REF!</f>
        <v>#REF!</v>
      </c>
      <c r="C63" s="101"/>
      <c r="D63" s="101"/>
      <c r="E63" s="101" t="e">
        <f>#REF!</f>
        <v>#REF!</v>
      </c>
      <c r="F63" s="101"/>
      <c r="G63" s="101"/>
      <c r="H63" s="101" t="e">
        <f>#REF!</f>
        <v>#REF!</v>
      </c>
      <c r="I63" s="101"/>
      <c r="J63" s="101"/>
      <c r="K63" s="101" t="e">
        <f>#REF!</f>
        <v>#REF!</v>
      </c>
      <c r="L63" s="101"/>
      <c r="M63" s="101"/>
      <c r="N63" s="101" t="e">
        <f>#REF!</f>
        <v>#REF!</v>
      </c>
      <c r="O63" s="101"/>
      <c r="P63" s="101"/>
    </row>
    <row r="64" spans="1:16" x14ac:dyDescent="0.15">
      <c r="A64" s="101" t="s">
        <v>33</v>
      </c>
      <c r="B64" s="101" t="e">
        <f>#REF!</f>
        <v>#REF!</v>
      </c>
      <c r="C64" s="101"/>
      <c r="D64" s="101"/>
      <c r="E64" s="101" t="e">
        <f>#REF!</f>
        <v>#REF!</v>
      </c>
      <c r="F64" s="101"/>
      <c r="G64" s="101"/>
      <c r="H64" s="101" t="e">
        <f>#REF!</f>
        <v>#REF!</v>
      </c>
      <c r="I64" s="101"/>
      <c r="J64" s="101"/>
      <c r="K64" s="101" t="e">
        <f>#REF!</f>
        <v>#REF!</v>
      </c>
      <c r="L64" s="101"/>
      <c r="M64" s="101"/>
      <c r="N64" s="101" t="e">
        <f>#REF!</f>
        <v>#REF!</v>
      </c>
      <c r="O64" s="101"/>
      <c r="P64" s="101"/>
    </row>
    <row r="65" spans="1:16" x14ac:dyDescent="0.15">
      <c r="A65" s="101" t="s">
        <v>32</v>
      </c>
      <c r="B65" s="101" t="e">
        <f>#REF!</f>
        <v>#REF!</v>
      </c>
      <c r="C65" s="101"/>
      <c r="D65" s="101"/>
      <c r="E65" s="101" t="e">
        <f>#REF!</f>
        <v>#REF!</v>
      </c>
      <c r="F65" s="101"/>
      <c r="G65" s="101"/>
      <c r="H65" s="101" t="e">
        <f>#REF!</f>
        <v>#REF!</v>
      </c>
      <c r="I65" s="101"/>
      <c r="J65" s="101"/>
      <c r="K65" s="101" t="e">
        <f>#REF!</f>
        <v>#REF!</v>
      </c>
      <c r="L65" s="101"/>
      <c r="M65" s="101"/>
      <c r="N65" s="101" t="e">
        <f>#REF!</f>
        <v>#REF!</v>
      </c>
      <c r="O65" s="101"/>
      <c r="P65" s="101"/>
    </row>
    <row r="66" spans="1:16" x14ac:dyDescent="0.15">
      <c r="A66" s="101" t="s">
        <v>31</v>
      </c>
      <c r="B66" s="101" t="e">
        <f>#REF!</f>
        <v>#REF!</v>
      </c>
      <c r="C66" s="101"/>
      <c r="D66" s="101"/>
      <c r="E66" s="101" t="e">
        <f>#REF!</f>
        <v>#REF!</v>
      </c>
      <c r="F66" s="101"/>
      <c r="G66" s="101"/>
      <c r="H66" s="101" t="e">
        <f>#REF!</f>
        <v>#REF!</v>
      </c>
      <c r="I66" s="101"/>
      <c r="J66" s="101"/>
      <c r="K66" s="101" t="e">
        <f>#REF!</f>
        <v>#REF!</v>
      </c>
      <c r="L66" s="101"/>
      <c r="M66" s="101"/>
      <c r="N66" s="101" t="e">
        <f>#REF!</f>
        <v>#REF!</v>
      </c>
      <c r="O66" s="101"/>
      <c r="P66" s="101"/>
    </row>
    <row r="67" spans="1:16" x14ac:dyDescent="0.15">
      <c r="A67" s="101" t="s">
        <v>71</v>
      </c>
      <c r="B67" s="101" t="e">
        <f>NA()</f>
        <v>#N/A</v>
      </c>
      <c r="C67" s="101" t="e">
        <f>IF(ISNUMBER(#REF!), IF(#REF! &lt; 0, 0,#REF!), NA())</f>
        <v>#N/A</v>
      </c>
      <c r="D67" s="101" t="e">
        <f>NA()</f>
        <v>#N/A</v>
      </c>
      <c r="E67" s="101" t="e">
        <f>NA()</f>
        <v>#N/A</v>
      </c>
      <c r="F67" s="101" t="e">
        <f>IF(ISNUMBER(#REF!), IF(#REF! &lt; 0, 0,#REF!), NA())</f>
        <v>#N/A</v>
      </c>
      <c r="G67" s="101" t="e">
        <f>NA()</f>
        <v>#N/A</v>
      </c>
      <c r="H67" s="101" t="e">
        <f>NA()</f>
        <v>#N/A</v>
      </c>
      <c r="I67" s="101" t="e">
        <f>IF(ISNUMBER(#REF!), IF(#REF! &lt; 0, 0,#REF!), NA())</f>
        <v>#N/A</v>
      </c>
      <c r="J67" s="101" t="e">
        <f>NA()</f>
        <v>#N/A</v>
      </c>
      <c r="K67" s="101" t="e">
        <f>NA()</f>
        <v>#N/A</v>
      </c>
      <c r="L67" s="101" t="e">
        <f>IF(ISNUMBER(#REF!), IF(#REF! &lt; 0, 0,#REF!), NA())</f>
        <v>#N/A</v>
      </c>
      <c r="M67" s="101" t="e">
        <f>NA()</f>
        <v>#N/A</v>
      </c>
      <c r="N67" s="101" t="e">
        <f>NA()</f>
        <v>#N/A</v>
      </c>
      <c r="O67" s="101" t="e">
        <f>IF(ISNUMBER(#REF!), IF(#REF! &lt; 0, 0,#REF!), NA())</f>
        <v>#N/A</v>
      </c>
      <c r="P67" s="101" t="e">
        <f>NA()</f>
        <v>#N/A</v>
      </c>
    </row>
    <row r="70" spans="1:16" x14ac:dyDescent="0.15">
      <c r="A70" s="103" t="s">
        <v>72</v>
      </c>
      <c r="B70" s="103"/>
      <c r="C70" s="103"/>
      <c r="D70" s="103"/>
      <c r="E70" s="103"/>
      <c r="F70" s="103"/>
    </row>
    <row r="71" spans="1:16" x14ac:dyDescent="0.15">
      <c r="A71" s="104"/>
      <c r="B71" s="104" t="e">
        <f>#REF!</f>
        <v>#REF!</v>
      </c>
      <c r="C71" s="104" t="e">
        <f>#REF!</f>
        <v>#REF!</v>
      </c>
      <c r="D71" s="104" t="e">
        <f>#REF!</f>
        <v>#REF!</v>
      </c>
    </row>
    <row r="72" spans="1:16" x14ac:dyDescent="0.15">
      <c r="A72" s="104" t="s">
        <v>73</v>
      </c>
      <c r="B72" s="105" t="e">
        <f>#REF!</f>
        <v>#REF!</v>
      </c>
      <c r="C72" s="105" t="e">
        <f>#REF!</f>
        <v>#REF!</v>
      </c>
      <c r="D72" s="105" t="e">
        <f>#REF!</f>
        <v>#REF!</v>
      </c>
    </row>
    <row r="73" spans="1:16" x14ac:dyDescent="0.15">
      <c r="A73" s="104" t="s">
        <v>74</v>
      </c>
      <c r="B73" s="105" t="e">
        <f>#REF!</f>
        <v>#REF!</v>
      </c>
      <c r="C73" s="105" t="e">
        <f>#REF!</f>
        <v>#REF!</v>
      </c>
      <c r="D73" s="105" t="e">
        <f>#REF!</f>
        <v>#REF!</v>
      </c>
    </row>
    <row r="74" spans="1:16" x14ac:dyDescent="0.15">
      <c r="A74" s="104" t="s">
        <v>75</v>
      </c>
      <c r="B74" s="105" t="e">
        <f>#REF!</f>
        <v>#REF!</v>
      </c>
      <c r="C74" s="105" t="e">
        <f>#REF!</f>
        <v>#REF!</v>
      </c>
      <c r="D74" s="105" t="e">
        <f>#REF!</f>
        <v>#REF!</v>
      </c>
    </row>
  </sheetData>
  <sheetProtection algorithmName="SHA-512" hashValue="4/iqX03db9mVmOipdkg88HRuEbxfqd/ZJmjdJlNeK33btmQLauJ+kwxXXW+YvZ8v5QjYEk1eQhQq+DwphwroJQ==" saltValue="CcZXFbFGkr2jFTG7mBMW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40" customWidth="1"/>
    <col min="2" max="2" width="2.375" style="140" customWidth="1"/>
    <col min="3" max="16" width="2.625" style="140" customWidth="1"/>
    <col min="17" max="17" width="2.375" style="140" customWidth="1"/>
    <col min="18" max="95" width="1.625" style="140" customWidth="1"/>
    <col min="96" max="133" width="1.625" style="152" customWidth="1"/>
    <col min="134" max="143" width="1.625" style="140" customWidth="1"/>
    <col min="144" max="16384" width="0" style="140" hidden="1"/>
  </cols>
  <sheetData>
    <row r="1" spans="2:143" ht="22.5" customHeight="1" thickBot="1" x14ac:dyDescent="0.2">
      <c r="B1" s="138"/>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704" t="s">
        <v>202</v>
      </c>
      <c r="DI1" s="705"/>
      <c r="DJ1" s="705"/>
      <c r="DK1" s="705"/>
      <c r="DL1" s="705"/>
      <c r="DM1" s="705"/>
      <c r="DN1" s="706"/>
      <c r="DO1" s="140"/>
      <c r="DP1" s="704" t="s">
        <v>203</v>
      </c>
      <c r="DQ1" s="705"/>
      <c r="DR1" s="705"/>
      <c r="DS1" s="705"/>
      <c r="DT1" s="705"/>
      <c r="DU1" s="705"/>
      <c r="DV1" s="705"/>
      <c r="DW1" s="705"/>
      <c r="DX1" s="705"/>
      <c r="DY1" s="705"/>
      <c r="DZ1" s="705"/>
      <c r="EA1" s="705"/>
      <c r="EB1" s="705"/>
      <c r="EC1" s="706"/>
      <c r="ED1" s="139"/>
      <c r="EE1" s="139"/>
      <c r="EF1" s="139"/>
      <c r="EG1" s="139"/>
      <c r="EH1" s="139"/>
      <c r="EI1" s="139"/>
      <c r="EJ1" s="139"/>
      <c r="EK1" s="139"/>
      <c r="EL1" s="139"/>
      <c r="EM1" s="139"/>
    </row>
    <row r="2" spans="2:143" ht="22.5" customHeight="1" x14ac:dyDescent="0.15">
      <c r="B2" s="141" t="s">
        <v>204</v>
      </c>
      <c r="R2" s="142"/>
      <c r="S2" s="142"/>
      <c r="T2" s="142"/>
      <c r="U2" s="142"/>
      <c r="V2" s="142"/>
      <c r="W2" s="142"/>
      <c r="X2" s="142"/>
      <c r="Y2" s="142"/>
      <c r="Z2" s="142"/>
      <c r="AA2" s="142"/>
      <c r="AB2" s="142"/>
      <c r="AC2" s="142"/>
      <c r="AE2" s="143"/>
      <c r="AF2" s="143"/>
      <c r="AG2" s="143"/>
      <c r="AH2" s="143"/>
      <c r="AI2" s="143"/>
      <c r="AJ2" s="142"/>
      <c r="AK2" s="142"/>
      <c r="AL2" s="142"/>
      <c r="AM2" s="142"/>
      <c r="AN2" s="142"/>
      <c r="AO2" s="142"/>
      <c r="AP2" s="142"/>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10706366</v>
      </c>
      <c r="S5" s="664"/>
      <c r="T5" s="664"/>
      <c r="U5" s="664"/>
      <c r="V5" s="664"/>
      <c r="W5" s="664"/>
      <c r="X5" s="664"/>
      <c r="Y5" s="689"/>
      <c r="Z5" s="702">
        <v>22</v>
      </c>
      <c r="AA5" s="702"/>
      <c r="AB5" s="702"/>
      <c r="AC5" s="702"/>
      <c r="AD5" s="703">
        <v>10706366</v>
      </c>
      <c r="AE5" s="703"/>
      <c r="AF5" s="703"/>
      <c r="AG5" s="703"/>
      <c r="AH5" s="703"/>
      <c r="AI5" s="703"/>
      <c r="AJ5" s="703"/>
      <c r="AK5" s="703"/>
      <c r="AL5" s="690">
        <v>46.2</v>
      </c>
      <c r="AM5" s="672"/>
      <c r="AN5" s="672"/>
      <c r="AO5" s="691"/>
      <c r="AP5" s="666" t="s">
        <v>216</v>
      </c>
      <c r="AQ5" s="667"/>
      <c r="AR5" s="667"/>
      <c r="AS5" s="667"/>
      <c r="AT5" s="667"/>
      <c r="AU5" s="667"/>
      <c r="AV5" s="667"/>
      <c r="AW5" s="667"/>
      <c r="AX5" s="667"/>
      <c r="AY5" s="667"/>
      <c r="AZ5" s="667"/>
      <c r="BA5" s="667"/>
      <c r="BB5" s="667"/>
      <c r="BC5" s="667"/>
      <c r="BD5" s="667"/>
      <c r="BE5" s="667"/>
      <c r="BF5" s="668"/>
      <c r="BG5" s="608">
        <v>10703048</v>
      </c>
      <c r="BH5" s="609"/>
      <c r="BI5" s="609"/>
      <c r="BJ5" s="609"/>
      <c r="BK5" s="609"/>
      <c r="BL5" s="609"/>
      <c r="BM5" s="609"/>
      <c r="BN5" s="610"/>
      <c r="BO5" s="646">
        <v>100</v>
      </c>
      <c r="BP5" s="646"/>
      <c r="BQ5" s="646"/>
      <c r="BR5" s="646"/>
      <c r="BS5" s="647">
        <v>93300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378545</v>
      </c>
      <c r="S6" s="609"/>
      <c r="T6" s="609"/>
      <c r="U6" s="609"/>
      <c r="V6" s="609"/>
      <c r="W6" s="609"/>
      <c r="X6" s="609"/>
      <c r="Y6" s="610"/>
      <c r="Z6" s="646">
        <v>0.8</v>
      </c>
      <c r="AA6" s="646"/>
      <c r="AB6" s="646"/>
      <c r="AC6" s="646"/>
      <c r="AD6" s="647">
        <v>378545</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10703048</v>
      </c>
      <c r="BH6" s="609"/>
      <c r="BI6" s="609"/>
      <c r="BJ6" s="609"/>
      <c r="BK6" s="609"/>
      <c r="BL6" s="609"/>
      <c r="BM6" s="609"/>
      <c r="BN6" s="610"/>
      <c r="BO6" s="646">
        <v>100</v>
      </c>
      <c r="BP6" s="646"/>
      <c r="BQ6" s="646"/>
      <c r="BR6" s="646"/>
      <c r="BS6" s="647">
        <v>93300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251080</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250882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4279</v>
      </c>
      <c r="S7" s="609"/>
      <c r="T7" s="609"/>
      <c r="U7" s="609"/>
      <c r="V7" s="609"/>
      <c r="W7" s="609"/>
      <c r="X7" s="609"/>
      <c r="Y7" s="610"/>
      <c r="Z7" s="646">
        <v>0</v>
      </c>
      <c r="AA7" s="646"/>
      <c r="AB7" s="646"/>
      <c r="AC7" s="646"/>
      <c r="AD7" s="647">
        <v>4279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4912342</v>
      </c>
      <c r="BH7" s="609"/>
      <c r="BI7" s="609"/>
      <c r="BJ7" s="609"/>
      <c r="BK7" s="609"/>
      <c r="BL7" s="609"/>
      <c r="BM7" s="609"/>
      <c r="BN7" s="610"/>
      <c r="BO7" s="646">
        <v>45.9</v>
      </c>
      <c r="BP7" s="646"/>
      <c r="BQ7" s="646"/>
      <c r="BR7" s="646"/>
      <c r="BS7" s="647">
        <v>93300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8902238</v>
      </c>
      <c r="CS7" s="609"/>
      <c r="CT7" s="609"/>
      <c r="CU7" s="609"/>
      <c r="CV7" s="609"/>
      <c r="CW7" s="609"/>
      <c r="CX7" s="609"/>
      <c r="CY7" s="610"/>
      <c r="CZ7" s="646">
        <v>18.8</v>
      </c>
      <c r="DA7" s="646"/>
      <c r="DB7" s="646"/>
      <c r="DC7" s="646"/>
      <c r="DD7" s="614">
        <v>949233</v>
      </c>
      <c r="DE7" s="609"/>
      <c r="DF7" s="609"/>
      <c r="DG7" s="609"/>
      <c r="DH7" s="609"/>
      <c r="DI7" s="609"/>
      <c r="DJ7" s="609"/>
      <c r="DK7" s="609"/>
      <c r="DL7" s="609"/>
      <c r="DM7" s="609"/>
      <c r="DN7" s="609"/>
      <c r="DO7" s="609"/>
      <c r="DP7" s="610"/>
      <c r="DQ7" s="614">
        <v>4033041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88259</v>
      </c>
      <c r="S8" s="609"/>
      <c r="T8" s="609"/>
      <c r="U8" s="609"/>
      <c r="V8" s="609"/>
      <c r="W8" s="609"/>
      <c r="X8" s="609"/>
      <c r="Y8" s="610"/>
      <c r="Z8" s="646">
        <v>0.2</v>
      </c>
      <c r="AA8" s="646"/>
      <c r="AB8" s="646"/>
      <c r="AC8" s="646"/>
      <c r="AD8" s="647">
        <v>88259</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155213</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20413183</v>
      </c>
      <c r="CS8" s="609"/>
      <c r="CT8" s="609"/>
      <c r="CU8" s="609"/>
      <c r="CV8" s="609"/>
      <c r="CW8" s="609"/>
      <c r="CX8" s="609"/>
      <c r="CY8" s="610"/>
      <c r="CZ8" s="646">
        <v>43.2</v>
      </c>
      <c r="DA8" s="646"/>
      <c r="DB8" s="646"/>
      <c r="DC8" s="646"/>
      <c r="DD8" s="614">
        <v>575319</v>
      </c>
      <c r="DE8" s="609"/>
      <c r="DF8" s="609"/>
      <c r="DG8" s="609"/>
      <c r="DH8" s="609"/>
      <c r="DI8" s="609"/>
      <c r="DJ8" s="609"/>
      <c r="DK8" s="609"/>
      <c r="DL8" s="609"/>
      <c r="DM8" s="609"/>
      <c r="DN8" s="609"/>
      <c r="DO8" s="609"/>
      <c r="DP8" s="610"/>
      <c r="DQ8" s="614">
        <v>9444473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123991</v>
      </c>
      <c r="S9" s="609"/>
      <c r="T9" s="609"/>
      <c r="U9" s="609"/>
      <c r="V9" s="609"/>
      <c r="W9" s="609"/>
      <c r="X9" s="609"/>
      <c r="Y9" s="610"/>
      <c r="Z9" s="646">
        <v>0.3</v>
      </c>
      <c r="AA9" s="646"/>
      <c r="AB9" s="646"/>
      <c r="AC9" s="646"/>
      <c r="AD9" s="647">
        <v>123991</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4237777</v>
      </c>
      <c r="BH9" s="609"/>
      <c r="BI9" s="609"/>
      <c r="BJ9" s="609"/>
      <c r="BK9" s="609"/>
      <c r="BL9" s="609"/>
      <c r="BM9" s="609"/>
      <c r="BN9" s="610"/>
      <c r="BO9" s="646">
        <v>39.6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3553874</v>
      </c>
      <c r="CS9" s="609"/>
      <c r="CT9" s="609"/>
      <c r="CU9" s="609"/>
      <c r="CV9" s="609"/>
      <c r="CW9" s="609"/>
      <c r="CX9" s="609"/>
      <c r="CY9" s="610"/>
      <c r="CZ9" s="646">
        <v>7.5</v>
      </c>
      <c r="DA9" s="646"/>
      <c r="DB9" s="646"/>
      <c r="DC9" s="646"/>
      <c r="DD9" s="614">
        <v>399512</v>
      </c>
      <c r="DE9" s="609"/>
      <c r="DF9" s="609"/>
      <c r="DG9" s="609"/>
      <c r="DH9" s="609"/>
      <c r="DI9" s="609"/>
      <c r="DJ9" s="609"/>
      <c r="DK9" s="609"/>
      <c r="DL9" s="609"/>
      <c r="DM9" s="609"/>
      <c r="DN9" s="609"/>
      <c r="DO9" s="609"/>
      <c r="DP9" s="610"/>
      <c r="DQ9" s="614">
        <v>2541176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191509</v>
      </c>
      <c r="BH10" s="609"/>
      <c r="BI10" s="609"/>
      <c r="BJ10" s="609"/>
      <c r="BK10" s="609"/>
      <c r="BL10" s="609"/>
      <c r="BM10" s="609"/>
      <c r="BN10" s="610"/>
      <c r="BO10" s="646">
        <v>1.8</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22237</v>
      </c>
      <c r="CS10" s="609"/>
      <c r="CT10" s="609"/>
      <c r="CU10" s="609"/>
      <c r="CV10" s="609"/>
      <c r="CW10" s="609"/>
      <c r="CX10" s="609"/>
      <c r="CY10" s="610"/>
      <c r="CZ10" s="646">
        <v>0</v>
      </c>
      <c r="DA10" s="646"/>
      <c r="DB10" s="646"/>
      <c r="DC10" s="646"/>
      <c r="DD10" s="614">
        <v>1518</v>
      </c>
      <c r="DE10" s="609"/>
      <c r="DF10" s="609"/>
      <c r="DG10" s="609"/>
      <c r="DH10" s="609"/>
      <c r="DI10" s="609"/>
      <c r="DJ10" s="609"/>
      <c r="DK10" s="609"/>
      <c r="DL10" s="609"/>
      <c r="DM10" s="609"/>
      <c r="DN10" s="609"/>
      <c r="DO10" s="609"/>
      <c r="DP10" s="610"/>
      <c r="DQ10" s="614">
        <v>22197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2324776</v>
      </c>
      <c r="S11" s="609"/>
      <c r="T11" s="609"/>
      <c r="U11" s="609"/>
      <c r="V11" s="609"/>
      <c r="W11" s="609"/>
      <c r="X11" s="609"/>
      <c r="Y11" s="610"/>
      <c r="Z11" s="611">
        <v>4.8</v>
      </c>
      <c r="AA11" s="612"/>
      <c r="AB11" s="612"/>
      <c r="AC11" s="613"/>
      <c r="AD11" s="614">
        <v>2324776</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327843</v>
      </c>
      <c r="BH11" s="609"/>
      <c r="BI11" s="609"/>
      <c r="BJ11" s="609"/>
      <c r="BK11" s="609"/>
      <c r="BL11" s="609"/>
      <c r="BM11" s="609"/>
      <c r="BN11" s="610"/>
      <c r="BO11" s="646">
        <v>3.1</v>
      </c>
      <c r="BP11" s="646"/>
      <c r="BQ11" s="646"/>
      <c r="BR11" s="646"/>
      <c r="BS11" s="647">
        <v>93300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1641113</v>
      </c>
      <c r="CS11" s="609"/>
      <c r="CT11" s="609"/>
      <c r="CU11" s="609"/>
      <c r="CV11" s="609"/>
      <c r="CW11" s="609"/>
      <c r="CX11" s="609"/>
      <c r="CY11" s="610"/>
      <c r="CZ11" s="646">
        <v>3.5</v>
      </c>
      <c r="DA11" s="646"/>
      <c r="DB11" s="646"/>
      <c r="DC11" s="646"/>
      <c r="DD11" s="614">
        <v>645168</v>
      </c>
      <c r="DE11" s="609"/>
      <c r="DF11" s="609"/>
      <c r="DG11" s="609"/>
      <c r="DH11" s="609"/>
      <c r="DI11" s="609"/>
      <c r="DJ11" s="609"/>
      <c r="DK11" s="609"/>
      <c r="DL11" s="609"/>
      <c r="DM11" s="609"/>
      <c r="DN11" s="609"/>
      <c r="DO11" s="609"/>
      <c r="DP11" s="610"/>
      <c r="DQ11" s="614">
        <v>630117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89562</v>
      </c>
      <c r="S12" s="609"/>
      <c r="T12" s="609"/>
      <c r="U12" s="609"/>
      <c r="V12" s="609"/>
      <c r="W12" s="609"/>
      <c r="X12" s="609"/>
      <c r="Y12" s="610"/>
      <c r="Z12" s="646">
        <v>0.2</v>
      </c>
      <c r="AA12" s="646"/>
      <c r="AB12" s="646"/>
      <c r="AC12" s="646"/>
      <c r="AD12" s="647">
        <v>89562</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4842947</v>
      </c>
      <c r="BH12" s="609"/>
      <c r="BI12" s="609"/>
      <c r="BJ12" s="609"/>
      <c r="BK12" s="609"/>
      <c r="BL12" s="609"/>
      <c r="BM12" s="609"/>
      <c r="BN12" s="610"/>
      <c r="BO12" s="646">
        <v>45.2</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437456</v>
      </c>
      <c r="CS12" s="609"/>
      <c r="CT12" s="609"/>
      <c r="CU12" s="609"/>
      <c r="CV12" s="609"/>
      <c r="CW12" s="609"/>
      <c r="CX12" s="609"/>
      <c r="CY12" s="610"/>
      <c r="CZ12" s="646">
        <v>0.9</v>
      </c>
      <c r="DA12" s="646"/>
      <c r="DB12" s="646"/>
      <c r="DC12" s="646"/>
      <c r="DD12" s="614">
        <v>3197</v>
      </c>
      <c r="DE12" s="609"/>
      <c r="DF12" s="609"/>
      <c r="DG12" s="609"/>
      <c r="DH12" s="609"/>
      <c r="DI12" s="609"/>
      <c r="DJ12" s="609"/>
      <c r="DK12" s="609"/>
      <c r="DL12" s="609"/>
      <c r="DM12" s="609"/>
      <c r="DN12" s="609"/>
      <c r="DO12" s="609"/>
      <c r="DP12" s="610"/>
      <c r="DQ12" s="614">
        <v>321939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4824607</v>
      </c>
      <c r="BH13" s="609"/>
      <c r="BI13" s="609"/>
      <c r="BJ13" s="609"/>
      <c r="BK13" s="609"/>
      <c r="BL13" s="609"/>
      <c r="BM13" s="609"/>
      <c r="BN13" s="610"/>
      <c r="BO13" s="646">
        <v>45.1</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2275091</v>
      </c>
      <c r="CS13" s="609"/>
      <c r="CT13" s="609"/>
      <c r="CU13" s="609"/>
      <c r="CV13" s="609"/>
      <c r="CW13" s="609"/>
      <c r="CX13" s="609"/>
      <c r="CY13" s="610"/>
      <c r="CZ13" s="646">
        <v>4.8</v>
      </c>
      <c r="DA13" s="646"/>
      <c r="DB13" s="646"/>
      <c r="DC13" s="646"/>
      <c r="DD13" s="614">
        <v>956427</v>
      </c>
      <c r="DE13" s="609"/>
      <c r="DF13" s="609"/>
      <c r="DG13" s="609"/>
      <c r="DH13" s="609"/>
      <c r="DI13" s="609"/>
      <c r="DJ13" s="609"/>
      <c r="DK13" s="609"/>
      <c r="DL13" s="609"/>
      <c r="DM13" s="609"/>
      <c r="DN13" s="609"/>
      <c r="DO13" s="609"/>
      <c r="DP13" s="610"/>
      <c r="DQ13" s="614">
        <v>1290806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333326</v>
      </c>
      <c r="BH14" s="609"/>
      <c r="BI14" s="609"/>
      <c r="BJ14" s="609"/>
      <c r="BK14" s="609"/>
      <c r="BL14" s="609"/>
      <c r="BM14" s="609"/>
      <c r="BN14" s="610"/>
      <c r="BO14" s="646">
        <v>3.1</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1371700</v>
      </c>
      <c r="CS14" s="609"/>
      <c r="CT14" s="609"/>
      <c r="CU14" s="609"/>
      <c r="CV14" s="609"/>
      <c r="CW14" s="609"/>
      <c r="CX14" s="609"/>
      <c r="CY14" s="610"/>
      <c r="CZ14" s="646">
        <v>2.9</v>
      </c>
      <c r="DA14" s="646"/>
      <c r="DB14" s="646"/>
      <c r="DC14" s="646"/>
      <c r="DD14" s="614">
        <v>85867</v>
      </c>
      <c r="DE14" s="609"/>
      <c r="DF14" s="609"/>
      <c r="DG14" s="609"/>
      <c r="DH14" s="609"/>
      <c r="DI14" s="609"/>
      <c r="DJ14" s="609"/>
      <c r="DK14" s="609"/>
      <c r="DL14" s="609"/>
      <c r="DM14" s="609"/>
      <c r="DN14" s="609"/>
      <c r="DO14" s="609"/>
      <c r="DP14" s="610"/>
      <c r="DQ14" s="614">
        <v>1266660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68059</v>
      </c>
      <c r="S15" s="609"/>
      <c r="T15" s="609"/>
      <c r="U15" s="609"/>
      <c r="V15" s="609"/>
      <c r="W15" s="609"/>
      <c r="X15" s="609"/>
      <c r="Y15" s="610"/>
      <c r="Z15" s="646">
        <v>0.1</v>
      </c>
      <c r="AA15" s="646"/>
      <c r="AB15" s="646"/>
      <c r="AC15" s="646"/>
      <c r="AD15" s="647">
        <v>68059</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614433</v>
      </c>
      <c r="BH15" s="609"/>
      <c r="BI15" s="609"/>
      <c r="BJ15" s="609"/>
      <c r="BK15" s="609"/>
      <c r="BL15" s="609"/>
      <c r="BM15" s="609"/>
      <c r="BN15" s="610"/>
      <c r="BO15" s="646">
        <v>5.7</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5052837</v>
      </c>
      <c r="CS15" s="609"/>
      <c r="CT15" s="609"/>
      <c r="CU15" s="609"/>
      <c r="CV15" s="609"/>
      <c r="CW15" s="609"/>
      <c r="CX15" s="609"/>
      <c r="CY15" s="610"/>
      <c r="CZ15" s="646">
        <v>10.7</v>
      </c>
      <c r="DA15" s="646"/>
      <c r="DB15" s="646"/>
      <c r="DC15" s="646"/>
      <c r="DD15" s="614">
        <v>1402912</v>
      </c>
      <c r="DE15" s="609"/>
      <c r="DF15" s="609"/>
      <c r="DG15" s="609"/>
      <c r="DH15" s="609"/>
      <c r="DI15" s="609"/>
      <c r="DJ15" s="609"/>
      <c r="DK15" s="609"/>
      <c r="DL15" s="609"/>
      <c r="DM15" s="609"/>
      <c r="DN15" s="609"/>
      <c r="DO15" s="609"/>
      <c r="DP15" s="610"/>
      <c r="DQ15" s="614">
        <v>2753177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174152</v>
      </c>
      <c r="S16" s="609"/>
      <c r="T16" s="609"/>
      <c r="U16" s="609"/>
      <c r="V16" s="609"/>
      <c r="W16" s="609"/>
      <c r="X16" s="609"/>
      <c r="Y16" s="610"/>
      <c r="Z16" s="646">
        <v>0.4</v>
      </c>
      <c r="AA16" s="646"/>
      <c r="AB16" s="646"/>
      <c r="AC16" s="646"/>
      <c r="AD16" s="647">
        <v>174152</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171257</v>
      </c>
      <c r="CS16" s="609"/>
      <c r="CT16" s="609"/>
      <c r="CU16" s="609"/>
      <c r="CV16" s="609"/>
      <c r="CW16" s="609"/>
      <c r="CX16" s="609"/>
      <c r="CY16" s="610"/>
      <c r="CZ16" s="646">
        <v>0.4</v>
      </c>
      <c r="DA16" s="646"/>
      <c r="DB16" s="646"/>
      <c r="DC16" s="646"/>
      <c r="DD16" s="614" t="s">
        <v>121</v>
      </c>
      <c r="DE16" s="609"/>
      <c r="DF16" s="609"/>
      <c r="DG16" s="609"/>
      <c r="DH16" s="609"/>
      <c r="DI16" s="609"/>
      <c r="DJ16" s="609"/>
      <c r="DK16" s="609"/>
      <c r="DL16" s="609"/>
      <c r="DM16" s="609"/>
      <c r="DN16" s="609"/>
      <c r="DO16" s="609"/>
      <c r="DP16" s="610"/>
      <c r="DQ16" s="614">
        <v>20581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579004</v>
      </c>
      <c r="S17" s="609"/>
      <c r="T17" s="609"/>
      <c r="U17" s="609"/>
      <c r="V17" s="609"/>
      <c r="W17" s="609"/>
      <c r="X17" s="609"/>
      <c r="Y17" s="610"/>
      <c r="Z17" s="646">
        <v>1.2</v>
      </c>
      <c r="AA17" s="646"/>
      <c r="AB17" s="646"/>
      <c r="AC17" s="646"/>
      <c r="AD17" s="647">
        <v>579004</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3123504</v>
      </c>
      <c r="CS17" s="609"/>
      <c r="CT17" s="609"/>
      <c r="CU17" s="609"/>
      <c r="CV17" s="609"/>
      <c r="CW17" s="609"/>
      <c r="CX17" s="609"/>
      <c r="CY17" s="610"/>
      <c r="CZ17" s="646">
        <v>6.6</v>
      </c>
      <c r="DA17" s="646"/>
      <c r="DB17" s="646"/>
      <c r="DC17" s="646"/>
      <c r="DD17" s="614" t="s">
        <v>121</v>
      </c>
      <c r="DE17" s="609"/>
      <c r="DF17" s="609"/>
      <c r="DG17" s="609"/>
      <c r="DH17" s="609"/>
      <c r="DI17" s="609"/>
      <c r="DJ17" s="609"/>
      <c r="DK17" s="609"/>
      <c r="DL17" s="609"/>
      <c r="DM17" s="609"/>
      <c r="DN17" s="609"/>
      <c r="DO17" s="609"/>
      <c r="DP17" s="610"/>
      <c r="DQ17" s="614">
        <v>3081799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144630</v>
      </c>
      <c r="S18" s="609"/>
      <c r="T18" s="609"/>
      <c r="U18" s="609"/>
      <c r="V18" s="609"/>
      <c r="W18" s="609"/>
      <c r="X18" s="609"/>
      <c r="Y18" s="610"/>
      <c r="Z18" s="646">
        <v>0.3</v>
      </c>
      <c r="AA18" s="646"/>
      <c r="AB18" s="646"/>
      <c r="AC18" s="646"/>
      <c r="AD18" s="647">
        <v>144630</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36864</v>
      </c>
      <c r="CS18" s="609"/>
      <c r="CT18" s="609"/>
      <c r="CU18" s="609"/>
      <c r="CV18" s="609"/>
      <c r="CW18" s="609"/>
      <c r="CX18" s="609"/>
      <c r="CY18" s="610"/>
      <c r="CZ18" s="646">
        <v>0.1</v>
      </c>
      <c r="DA18" s="646"/>
      <c r="DB18" s="646"/>
      <c r="DC18" s="646"/>
      <c r="DD18" s="614" t="s">
        <v>121</v>
      </c>
      <c r="DE18" s="609"/>
      <c r="DF18" s="609"/>
      <c r="DG18" s="609"/>
      <c r="DH18" s="609"/>
      <c r="DI18" s="609"/>
      <c r="DJ18" s="609"/>
      <c r="DK18" s="609"/>
      <c r="DL18" s="609"/>
      <c r="DM18" s="609"/>
      <c r="DN18" s="609"/>
      <c r="DO18" s="609"/>
      <c r="DP18" s="610"/>
      <c r="DQ18" s="614">
        <v>36864</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432017</v>
      </c>
      <c r="S19" s="609"/>
      <c r="T19" s="609"/>
      <c r="U19" s="609"/>
      <c r="V19" s="609"/>
      <c r="W19" s="609"/>
      <c r="X19" s="609"/>
      <c r="Y19" s="610"/>
      <c r="Z19" s="646">
        <v>0.9</v>
      </c>
      <c r="AA19" s="646"/>
      <c r="AB19" s="646"/>
      <c r="AC19" s="646"/>
      <c r="AD19" s="647">
        <v>432017</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3318</v>
      </c>
      <c r="BH19" s="609"/>
      <c r="BI19" s="609"/>
      <c r="BJ19" s="609"/>
      <c r="BK19" s="609"/>
      <c r="BL19" s="609"/>
      <c r="BM19" s="609"/>
      <c r="BN19" s="610"/>
      <c r="BO19" s="646">
        <v>0</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2357</v>
      </c>
      <c r="S20" s="609"/>
      <c r="T20" s="609"/>
      <c r="U20" s="609"/>
      <c r="V20" s="609"/>
      <c r="W20" s="609"/>
      <c r="X20" s="609"/>
      <c r="Y20" s="610"/>
      <c r="Z20" s="646">
        <v>0</v>
      </c>
      <c r="AA20" s="646"/>
      <c r="AB20" s="646"/>
      <c r="AC20" s="646"/>
      <c r="AD20" s="647">
        <v>2357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3318</v>
      </c>
      <c r="BH20" s="609"/>
      <c r="BI20" s="609"/>
      <c r="BJ20" s="609"/>
      <c r="BK20" s="609"/>
      <c r="BL20" s="609"/>
      <c r="BM20" s="609"/>
      <c r="BN20" s="610"/>
      <c r="BO20" s="646">
        <v>0</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47252434</v>
      </c>
      <c r="CS20" s="609"/>
      <c r="CT20" s="609"/>
      <c r="CU20" s="609"/>
      <c r="CV20" s="609"/>
      <c r="CW20" s="609"/>
      <c r="CX20" s="609"/>
      <c r="CY20" s="610"/>
      <c r="CZ20" s="646">
        <v>100</v>
      </c>
      <c r="DA20" s="646"/>
      <c r="DB20" s="646"/>
      <c r="DC20" s="646"/>
      <c r="DD20" s="614">
        <v>5019153</v>
      </c>
      <c r="DE20" s="609"/>
      <c r="DF20" s="609"/>
      <c r="DG20" s="609"/>
      <c r="DH20" s="609"/>
      <c r="DI20" s="609"/>
      <c r="DJ20" s="609"/>
      <c r="DK20" s="609"/>
      <c r="DL20" s="609"/>
      <c r="DM20" s="609"/>
      <c r="DN20" s="609"/>
      <c r="DO20" s="609"/>
      <c r="DP20" s="610"/>
      <c r="DQ20" s="614">
        <v>25693712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9296595</v>
      </c>
      <c r="S21" s="609"/>
      <c r="T21" s="609"/>
      <c r="U21" s="609"/>
      <c r="V21" s="609"/>
      <c r="W21" s="609"/>
      <c r="X21" s="609"/>
      <c r="Y21" s="610"/>
      <c r="Z21" s="646">
        <v>19.100000000000001</v>
      </c>
      <c r="AA21" s="646"/>
      <c r="AB21" s="646"/>
      <c r="AC21" s="646"/>
      <c r="AD21" s="647">
        <v>8573806</v>
      </c>
      <c r="AE21" s="647"/>
      <c r="AF21" s="647"/>
      <c r="AG21" s="647"/>
      <c r="AH21" s="647"/>
      <c r="AI21" s="647"/>
      <c r="AJ21" s="647"/>
      <c r="AK21" s="647"/>
      <c r="AL21" s="611">
        <v>37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3318</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8573806</v>
      </c>
      <c r="S22" s="609"/>
      <c r="T22" s="609"/>
      <c r="U22" s="609"/>
      <c r="V22" s="609"/>
      <c r="W22" s="609"/>
      <c r="X22" s="609"/>
      <c r="Y22" s="610"/>
      <c r="Z22" s="646">
        <v>17.600000000000001</v>
      </c>
      <c r="AA22" s="646"/>
      <c r="AB22" s="646"/>
      <c r="AC22" s="646"/>
      <c r="AD22" s="647">
        <v>8573806</v>
      </c>
      <c r="AE22" s="647"/>
      <c r="AF22" s="647"/>
      <c r="AG22" s="647"/>
      <c r="AH22" s="647"/>
      <c r="AI22" s="647"/>
      <c r="AJ22" s="647"/>
      <c r="AK22" s="647"/>
      <c r="AL22" s="611">
        <v>37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722789</v>
      </c>
      <c r="S23" s="609"/>
      <c r="T23" s="609"/>
      <c r="U23" s="609"/>
      <c r="V23" s="609"/>
      <c r="W23" s="609"/>
      <c r="X23" s="609"/>
      <c r="Y23" s="610"/>
      <c r="Z23" s="646">
        <v>1.5</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23568968</v>
      </c>
      <c r="CS24" s="664"/>
      <c r="CT24" s="664"/>
      <c r="CU24" s="664"/>
      <c r="CV24" s="664"/>
      <c r="CW24" s="664"/>
      <c r="CX24" s="664"/>
      <c r="CY24" s="689"/>
      <c r="CZ24" s="690">
        <v>49.9</v>
      </c>
      <c r="DA24" s="672"/>
      <c r="DB24" s="672"/>
      <c r="DC24" s="692"/>
      <c r="DD24" s="688">
        <v>13478256</v>
      </c>
      <c r="DE24" s="664"/>
      <c r="DF24" s="664"/>
      <c r="DG24" s="664"/>
      <c r="DH24" s="664"/>
      <c r="DI24" s="664"/>
      <c r="DJ24" s="664"/>
      <c r="DK24" s="689"/>
      <c r="DL24" s="688">
        <v>11879805</v>
      </c>
      <c r="DM24" s="664"/>
      <c r="DN24" s="664"/>
      <c r="DO24" s="664"/>
      <c r="DP24" s="664"/>
      <c r="DQ24" s="664"/>
      <c r="DR24" s="664"/>
      <c r="DS24" s="664"/>
      <c r="DT24" s="664"/>
      <c r="DU24" s="664"/>
      <c r="DV24" s="689"/>
      <c r="DW24" s="690">
        <v>51.1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23833588</v>
      </c>
      <c r="S25" s="609"/>
      <c r="T25" s="609"/>
      <c r="U25" s="609"/>
      <c r="V25" s="609"/>
      <c r="W25" s="609"/>
      <c r="X25" s="609"/>
      <c r="Y25" s="610"/>
      <c r="Z25" s="646">
        <v>49.1</v>
      </c>
      <c r="AA25" s="646"/>
      <c r="AB25" s="646"/>
      <c r="AC25" s="646"/>
      <c r="AD25" s="647">
        <v>23110799</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5826119</v>
      </c>
      <c r="CS25" s="621"/>
      <c r="CT25" s="621"/>
      <c r="CU25" s="621"/>
      <c r="CV25" s="621"/>
      <c r="CW25" s="621"/>
      <c r="CX25" s="621"/>
      <c r="CY25" s="622"/>
      <c r="CZ25" s="611">
        <v>12.3</v>
      </c>
      <c r="DA25" s="623"/>
      <c r="DB25" s="623"/>
      <c r="DC25" s="624"/>
      <c r="DD25" s="614">
        <v>5322205</v>
      </c>
      <c r="DE25" s="621"/>
      <c r="DF25" s="621"/>
      <c r="DG25" s="621"/>
      <c r="DH25" s="621"/>
      <c r="DI25" s="621"/>
      <c r="DJ25" s="621"/>
      <c r="DK25" s="622"/>
      <c r="DL25" s="614">
        <v>5265312</v>
      </c>
      <c r="DM25" s="621"/>
      <c r="DN25" s="621"/>
      <c r="DO25" s="621"/>
      <c r="DP25" s="621"/>
      <c r="DQ25" s="621"/>
      <c r="DR25" s="621"/>
      <c r="DS25" s="621"/>
      <c r="DT25" s="621"/>
      <c r="DU25" s="621"/>
      <c r="DV25" s="622"/>
      <c r="DW25" s="611">
        <v>22.6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10958</v>
      </c>
      <c r="S26" s="609"/>
      <c r="T26" s="609"/>
      <c r="U26" s="609"/>
      <c r="V26" s="609"/>
      <c r="W26" s="609"/>
      <c r="X26" s="609"/>
      <c r="Y26" s="610"/>
      <c r="Z26" s="646">
        <v>0</v>
      </c>
      <c r="AA26" s="646"/>
      <c r="AB26" s="646"/>
      <c r="AC26" s="646"/>
      <c r="AD26" s="647">
        <v>10958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3394694</v>
      </c>
      <c r="CS26" s="609"/>
      <c r="CT26" s="609"/>
      <c r="CU26" s="609"/>
      <c r="CV26" s="609"/>
      <c r="CW26" s="609"/>
      <c r="CX26" s="609"/>
      <c r="CY26" s="610"/>
      <c r="CZ26" s="611">
        <v>7.2</v>
      </c>
      <c r="DA26" s="623"/>
      <c r="DB26" s="623"/>
      <c r="DC26" s="624"/>
      <c r="DD26" s="614">
        <v>3110894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206895</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10706366</v>
      </c>
      <c r="BH27" s="609"/>
      <c r="BI27" s="609"/>
      <c r="BJ27" s="609"/>
      <c r="BK27" s="609"/>
      <c r="BL27" s="609"/>
      <c r="BM27" s="609"/>
      <c r="BN27" s="610"/>
      <c r="BO27" s="646">
        <v>100</v>
      </c>
      <c r="BP27" s="646"/>
      <c r="BQ27" s="646"/>
      <c r="BR27" s="646"/>
      <c r="BS27" s="647">
        <v>93300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14619345</v>
      </c>
      <c r="CS27" s="621"/>
      <c r="CT27" s="621"/>
      <c r="CU27" s="621"/>
      <c r="CV27" s="621"/>
      <c r="CW27" s="621"/>
      <c r="CX27" s="621"/>
      <c r="CY27" s="622"/>
      <c r="CZ27" s="611">
        <v>30.9</v>
      </c>
      <c r="DA27" s="623"/>
      <c r="DB27" s="623"/>
      <c r="DC27" s="624"/>
      <c r="DD27" s="614">
        <v>5074252</v>
      </c>
      <c r="DE27" s="621"/>
      <c r="DF27" s="621"/>
      <c r="DG27" s="621"/>
      <c r="DH27" s="621"/>
      <c r="DI27" s="621"/>
      <c r="DJ27" s="621"/>
      <c r="DK27" s="622"/>
      <c r="DL27" s="614">
        <v>3532694</v>
      </c>
      <c r="DM27" s="621"/>
      <c r="DN27" s="621"/>
      <c r="DO27" s="621"/>
      <c r="DP27" s="621"/>
      <c r="DQ27" s="621"/>
      <c r="DR27" s="621"/>
      <c r="DS27" s="621"/>
      <c r="DT27" s="621"/>
      <c r="DU27" s="621"/>
      <c r="DV27" s="622"/>
      <c r="DW27" s="611">
        <v>15.2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236405</v>
      </c>
      <c r="S28" s="609"/>
      <c r="T28" s="609"/>
      <c r="U28" s="609"/>
      <c r="V28" s="609"/>
      <c r="W28" s="609"/>
      <c r="X28" s="609"/>
      <c r="Y28" s="610"/>
      <c r="Z28" s="646">
        <v>0.5</v>
      </c>
      <c r="AA28" s="646"/>
      <c r="AB28" s="646"/>
      <c r="AC28" s="646"/>
      <c r="AD28" s="647">
        <v>27163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3123504</v>
      </c>
      <c r="CS28" s="609"/>
      <c r="CT28" s="609"/>
      <c r="CU28" s="609"/>
      <c r="CV28" s="609"/>
      <c r="CW28" s="609"/>
      <c r="CX28" s="609"/>
      <c r="CY28" s="610"/>
      <c r="CZ28" s="611">
        <v>6.6</v>
      </c>
      <c r="DA28" s="623"/>
      <c r="DB28" s="623"/>
      <c r="DC28" s="624"/>
      <c r="DD28" s="614">
        <v>3081799</v>
      </c>
      <c r="DE28" s="609"/>
      <c r="DF28" s="609"/>
      <c r="DG28" s="609"/>
      <c r="DH28" s="609"/>
      <c r="DI28" s="609"/>
      <c r="DJ28" s="609"/>
      <c r="DK28" s="610"/>
      <c r="DL28" s="614">
        <v>3081799</v>
      </c>
      <c r="DM28" s="609"/>
      <c r="DN28" s="609"/>
      <c r="DO28" s="609"/>
      <c r="DP28" s="609"/>
      <c r="DQ28" s="609"/>
      <c r="DR28" s="609"/>
      <c r="DS28" s="609"/>
      <c r="DT28" s="609"/>
      <c r="DU28" s="609"/>
      <c r="DV28" s="610"/>
      <c r="DW28" s="611">
        <v>13.3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404065</v>
      </c>
      <c r="S29" s="609"/>
      <c r="T29" s="609"/>
      <c r="U29" s="609"/>
      <c r="V29" s="609"/>
      <c r="W29" s="609"/>
      <c r="X29" s="609"/>
      <c r="Y29" s="610"/>
      <c r="Z29" s="646">
        <v>0.8</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3123502</v>
      </c>
      <c r="CS29" s="621"/>
      <c r="CT29" s="621"/>
      <c r="CU29" s="621"/>
      <c r="CV29" s="621"/>
      <c r="CW29" s="621"/>
      <c r="CX29" s="621"/>
      <c r="CY29" s="622"/>
      <c r="CZ29" s="611">
        <v>6.6</v>
      </c>
      <c r="DA29" s="623"/>
      <c r="DB29" s="623"/>
      <c r="DC29" s="624"/>
      <c r="DD29" s="614">
        <v>3081797</v>
      </c>
      <c r="DE29" s="621"/>
      <c r="DF29" s="621"/>
      <c r="DG29" s="621"/>
      <c r="DH29" s="621"/>
      <c r="DI29" s="621"/>
      <c r="DJ29" s="621"/>
      <c r="DK29" s="622"/>
      <c r="DL29" s="614">
        <v>3081797</v>
      </c>
      <c r="DM29" s="621"/>
      <c r="DN29" s="621"/>
      <c r="DO29" s="621"/>
      <c r="DP29" s="621"/>
      <c r="DQ29" s="621"/>
      <c r="DR29" s="621"/>
      <c r="DS29" s="621"/>
      <c r="DT29" s="621"/>
      <c r="DU29" s="621"/>
      <c r="DV29" s="622"/>
      <c r="DW29" s="611">
        <v>13.3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10619578</v>
      </c>
      <c r="S30" s="609"/>
      <c r="T30" s="609"/>
      <c r="U30" s="609"/>
      <c r="V30" s="609"/>
      <c r="W30" s="609"/>
      <c r="X30" s="609"/>
      <c r="Y30" s="610"/>
      <c r="Z30" s="646">
        <v>21.9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2969981</v>
      </c>
      <c r="CS30" s="609"/>
      <c r="CT30" s="609"/>
      <c r="CU30" s="609"/>
      <c r="CV30" s="609"/>
      <c r="CW30" s="609"/>
      <c r="CX30" s="609"/>
      <c r="CY30" s="610"/>
      <c r="CZ30" s="611">
        <v>6.3</v>
      </c>
      <c r="DA30" s="623"/>
      <c r="DB30" s="623"/>
      <c r="DC30" s="624"/>
      <c r="DD30" s="614">
        <v>2928276</v>
      </c>
      <c r="DE30" s="609"/>
      <c r="DF30" s="609"/>
      <c r="DG30" s="609"/>
      <c r="DH30" s="609"/>
      <c r="DI30" s="609"/>
      <c r="DJ30" s="609"/>
      <c r="DK30" s="610"/>
      <c r="DL30" s="614">
        <v>2928276</v>
      </c>
      <c r="DM30" s="609"/>
      <c r="DN30" s="609"/>
      <c r="DO30" s="609"/>
      <c r="DP30" s="609"/>
      <c r="DQ30" s="609"/>
      <c r="DR30" s="609"/>
      <c r="DS30" s="609"/>
      <c r="DT30" s="609"/>
      <c r="DU30" s="609"/>
      <c r="DV30" s="610"/>
      <c r="DW30" s="611">
        <v>12.6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144"/>
      <c r="AV31" s="144"/>
      <c r="AW31" s="144"/>
      <c r="AX31" s="666" t="s">
        <v>177</v>
      </c>
      <c r="AY31" s="667"/>
      <c r="AZ31" s="667"/>
      <c r="BA31" s="667"/>
      <c r="BB31" s="667"/>
      <c r="BC31" s="667"/>
      <c r="BD31" s="667"/>
      <c r="BE31" s="667"/>
      <c r="BF31" s="668"/>
      <c r="BG31" s="670">
        <v>99.6</v>
      </c>
      <c r="BH31" s="671"/>
      <c r="BI31" s="671"/>
      <c r="BJ31" s="671"/>
      <c r="BK31" s="671"/>
      <c r="BL31" s="671"/>
      <c r="BM31" s="672">
        <v>99</v>
      </c>
      <c r="BN31" s="671"/>
      <c r="BO31" s="671"/>
      <c r="BP31" s="671"/>
      <c r="BQ31" s="673"/>
      <c r="BR31" s="670">
        <v>99.6</v>
      </c>
      <c r="BS31" s="671"/>
      <c r="BT31" s="671"/>
      <c r="BU31" s="671"/>
      <c r="BV31" s="671"/>
      <c r="BW31" s="671"/>
      <c r="BX31" s="672">
        <v>98.9</v>
      </c>
      <c r="BY31" s="671"/>
      <c r="BZ31" s="671"/>
      <c r="CA31" s="671"/>
      <c r="CB31" s="673"/>
      <c r="CD31" s="629"/>
      <c r="CE31" s="630"/>
      <c r="CF31" s="605" t="s">
        <v>300</v>
      </c>
      <c r="CG31" s="606"/>
      <c r="CH31" s="606"/>
      <c r="CI31" s="606"/>
      <c r="CJ31" s="606"/>
      <c r="CK31" s="606"/>
      <c r="CL31" s="606"/>
      <c r="CM31" s="606"/>
      <c r="CN31" s="606"/>
      <c r="CO31" s="606"/>
      <c r="CP31" s="606"/>
      <c r="CQ31" s="607"/>
      <c r="CR31" s="608">
        <v>153521</v>
      </c>
      <c r="CS31" s="621"/>
      <c r="CT31" s="621"/>
      <c r="CU31" s="621"/>
      <c r="CV31" s="621"/>
      <c r="CW31" s="621"/>
      <c r="CX31" s="621"/>
      <c r="CY31" s="622"/>
      <c r="CZ31" s="611">
        <v>0.3</v>
      </c>
      <c r="DA31" s="623"/>
      <c r="DB31" s="623"/>
      <c r="DC31" s="624"/>
      <c r="DD31" s="614">
        <v>153521</v>
      </c>
      <c r="DE31" s="621"/>
      <c r="DF31" s="621"/>
      <c r="DG31" s="621"/>
      <c r="DH31" s="621"/>
      <c r="DI31" s="621"/>
      <c r="DJ31" s="621"/>
      <c r="DK31" s="622"/>
      <c r="DL31" s="614">
        <v>153521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4480021</v>
      </c>
      <c r="S32" s="609"/>
      <c r="T32" s="609"/>
      <c r="U32" s="609"/>
      <c r="V32" s="609"/>
      <c r="W32" s="609"/>
      <c r="X32" s="609"/>
      <c r="Y32" s="610"/>
      <c r="Z32" s="646">
        <v>9.1999999999999993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40" t="s">
        <v>302</v>
      </c>
      <c r="AX32" s="605" t="s">
        <v>303</v>
      </c>
      <c r="AY32" s="606"/>
      <c r="AZ32" s="606"/>
      <c r="BA32" s="606"/>
      <c r="BB32" s="606"/>
      <c r="BC32" s="606"/>
      <c r="BD32" s="606"/>
      <c r="BE32" s="606"/>
      <c r="BF32" s="607"/>
      <c r="BG32" s="674">
        <v>99.4</v>
      </c>
      <c r="BH32" s="621"/>
      <c r="BI32" s="621"/>
      <c r="BJ32" s="621"/>
      <c r="BK32" s="621"/>
      <c r="BL32" s="621"/>
      <c r="BM32" s="612">
        <v>98.7</v>
      </c>
      <c r="BN32" s="621"/>
      <c r="BO32" s="621"/>
      <c r="BP32" s="621"/>
      <c r="BQ32" s="644"/>
      <c r="BR32" s="674">
        <v>99.5</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2</v>
      </c>
      <c r="CS32" s="609"/>
      <c r="CT32" s="609"/>
      <c r="CU32" s="609"/>
      <c r="CV32" s="609"/>
      <c r="CW32" s="609"/>
      <c r="CX32" s="609"/>
      <c r="CY32" s="610"/>
      <c r="CZ32" s="611">
        <v>0</v>
      </c>
      <c r="DA32" s="623"/>
      <c r="DB32" s="623"/>
      <c r="DC32" s="624"/>
      <c r="DD32" s="614">
        <v>2</v>
      </c>
      <c r="DE32" s="609"/>
      <c r="DF32" s="609"/>
      <c r="DG32" s="609"/>
      <c r="DH32" s="609"/>
      <c r="DI32" s="609"/>
      <c r="DJ32" s="609"/>
      <c r="DK32" s="610"/>
      <c r="DL32" s="614">
        <v>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178415</v>
      </c>
      <c r="S33" s="609"/>
      <c r="T33" s="609"/>
      <c r="U33" s="609"/>
      <c r="V33" s="609"/>
      <c r="W33" s="609"/>
      <c r="X33" s="609"/>
      <c r="Y33" s="610"/>
      <c r="Z33" s="646">
        <v>0.4</v>
      </c>
      <c r="AA33" s="646"/>
      <c r="AB33" s="646"/>
      <c r="AC33" s="646"/>
      <c r="AD33" s="647">
        <v>14408</v>
      </c>
      <c r="AE33" s="647"/>
      <c r="AF33" s="647"/>
      <c r="AG33" s="647"/>
      <c r="AH33" s="647"/>
      <c r="AI33" s="647"/>
      <c r="AJ33" s="647"/>
      <c r="AK33" s="647"/>
      <c r="AL33" s="611">
        <v>0.1</v>
      </c>
      <c r="AM33" s="612"/>
      <c r="AN33" s="612"/>
      <c r="AO33" s="648"/>
      <c r="AP33" s="651"/>
      <c r="AQ33" s="652"/>
      <c r="AR33" s="652"/>
      <c r="AS33" s="652"/>
      <c r="AT33" s="682"/>
      <c r="AU33" s="145"/>
      <c r="AV33" s="145"/>
      <c r="AW33" s="145"/>
      <c r="AX33" s="589" t="s">
        <v>306</v>
      </c>
      <c r="AY33" s="590"/>
      <c r="AZ33" s="590"/>
      <c r="BA33" s="590"/>
      <c r="BB33" s="590"/>
      <c r="BC33" s="590"/>
      <c r="BD33" s="590"/>
      <c r="BE33" s="590"/>
      <c r="BF33" s="591"/>
      <c r="BG33" s="669">
        <v>99.7</v>
      </c>
      <c r="BH33" s="593"/>
      <c r="BI33" s="593"/>
      <c r="BJ33" s="593"/>
      <c r="BK33" s="593"/>
      <c r="BL33" s="593"/>
      <c r="BM33" s="639">
        <v>99.2</v>
      </c>
      <c r="BN33" s="593"/>
      <c r="BO33" s="593"/>
      <c r="BP33" s="593"/>
      <c r="BQ33" s="656"/>
      <c r="BR33" s="669">
        <v>99.7</v>
      </c>
      <c r="BS33" s="593"/>
      <c r="BT33" s="593"/>
      <c r="BU33" s="593"/>
      <c r="BV33" s="593"/>
      <c r="BW33" s="593"/>
      <c r="BX33" s="639">
        <v>98.9</v>
      </c>
      <c r="BY33" s="593"/>
      <c r="BZ33" s="593"/>
      <c r="CA33" s="593"/>
      <c r="CB33" s="656"/>
      <c r="CD33" s="605" t="s">
        <v>307</v>
      </c>
      <c r="CE33" s="606"/>
      <c r="CF33" s="606"/>
      <c r="CG33" s="606"/>
      <c r="CH33" s="606"/>
      <c r="CI33" s="606"/>
      <c r="CJ33" s="606"/>
      <c r="CK33" s="606"/>
      <c r="CL33" s="606"/>
      <c r="CM33" s="606"/>
      <c r="CN33" s="606"/>
      <c r="CO33" s="606"/>
      <c r="CP33" s="606"/>
      <c r="CQ33" s="607"/>
      <c r="CR33" s="608">
        <v>18493056</v>
      </c>
      <c r="CS33" s="621"/>
      <c r="CT33" s="621"/>
      <c r="CU33" s="621"/>
      <c r="CV33" s="621"/>
      <c r="CW33" s="621"/>
      <c r="CX33" s="621"/>
      <c r="CY33" s="622"/>
      <c r="CZ33" s="611">
        <v>39.1</v>
      </c>
      <c r="DA33" s="623"/>
      <c r="DB33" s="623"/>
      <c r="DC33" s="624"/>
      <c r="DD33" s="614">
        <v>11620691</v>
      </c>
      <c r="DE33" s="621"/>
      <c r="DF33" s="621"/>
      <c r="DG33" s="621"/>
      <c r="DH33" s="621"/>
      <c r="DI33" s="621"/>
      <c r="DJ33" s="621"/>
      <c r="DK33" s="622"/>
      <c r="DL33" s="614">
        <v>8589035</v>
      </c>
      <c r="DM33" s="621"/>
      <c r="DN33" s="621"/>
      <c r="DO33" s="621"/>
      <c r="DP33" s="621"/>
      <c r="DQ33" s="621"/>
      <c r="DR33" s="621"/>
      <c r="DS33" s="621"/>
      <c r="DT33" s="621"/>
      <c r="DU33" s="621"/>
      <c r="DV33" s="622"/>
      <c r="DW33" s="611">
        <v>36.9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2606306</v>
      </c>
      <c r="S34" s="609"/>
      <c r="T34" s="609"/>
      <c r="U34" s="609"/>
      <c r="V34" s="609"/>
      <c r="W34" s="609"/>
      <c r="X34" s="609"/>
      <c r="Y34" s="610"/>
      <c r="Z34" s="646">
        <v>5.4</v>
      </c>
      <c r="AA34" s="646"/>
      <c r="AB34" s="646"/>
      <c r="AC34" s="646"/>
      <c r="AD34" s="647" t="s">
        <v>121</v>
      </c>
      <c r="AE34" s="647"/>
      <c r="AF34" s="647"/>
      <c r="AG34" s="647"/>
      <c r="AH34" s="647"/>
      <c r="AI34" s="647"/>
      <c r="AJ34" s="647"/>
      <c r="AK34" s="647"/>
      <c r="AL34" s="611" t="s">
        <v>121</v>
      </c>
      <c r="AM34" s="612"/>
      <c r="AN34" s="612"/>
      <c r="AO34" s="648"/>
      <c r="AP34" s="146"/>
      <c r="AQ34" s="147"/>
      <c r="AS34" s="144"/>
      <c r="AT34" s="144"/>
      <c r="AU34" s="144"/>
      <c r="AV34" s="144"/>
      <c r="AW34" s="144"/>
      <c r="AX34" s="144"/>
      <c r="AY34" s="144"/>
      <c r="AZ34" s="144"/>
      <c r="BA34" s="144"/>
      <c r="BB34" s="144"/>
      <c r="BC34" s="144"/>
      <c r="BD34" s="144"/>
      <c r="BE34" s="144"/>
      <c r="BF34" s="144"/>
      <c r="BG34" s="147"/>
      <c r="BH34" s="147"/>
      <c r="BI34" s="147"/>
      <c r="BJ34" s="147"/>
      <c r="BK34" s="147"/>
      <c r="BL34" s="147"/>
      <c r="BM34" s="147"/>
      <c r="BN34" s="147"/>
      <c r="BO34" s="147"/>
      <c r="BP34" s="147"/>
      <c r="BQ34" s="147"/>
      <c r="BR34" s="147"/>
      <c r="BS34" s="147"/>
      <c r="BT34" s="147"/>
      <c r="BU34" s="147"/>
      <c r="BV34" s="147"/>
      <c r="BW34" s="147"/>
      <c r="BX34" s="147"/>
      <c r="BY34" s="147"/>
      <c r="BZ34" s="147"/>
      <c r="CA34" s="147"/>
      <c r="CB34" s="147"/>
      <c r="CD34" s="605" t="s">
        <v>309</v>
      </c>
      <c r="CE34" s="606"/>
      <c r="CF34" s="606"/>
      <c r="CG34" s="606"/>
      <c r="CH34" s="606"/>
      <c r="CI34" s="606"/>
      <c r="CJ34" s="606"/>
      <c r="CK34" s="606"/>
      <c r="CL34" s="606"/>
      <c r="CM34" s="606"/>
      <c r="CN34" s="606"/>
      <c r="CO34" s="606"/>
      <c r="CP34" s="606"/>
      <c r="CQ34" s="607"/>
      <c r="CR34" s="608">
        <v>7074877</v>
      </c>
      <c r="CS34" s="609"/>
      <c r="CT34" s="609"/>
      <c r="CU34" s="609"/>
      <c r="CV34" s="609"/>
      <c r="CW34" s="609"/>
      <c r="CX34" s="609"/>
      <c r="CY34" s="610"/>
      <c r="CZ34" s="611">
        <v>15</v>
      </c>
      <c r="DA34" s="623"/>
      <c r="DB34" s="623"/>
      <c r="DC34" s="624"/>
      <c r="DD34" s="614">
        <v>5196070</v>
      </c>
      <c r="DE34" s="609"/>
      <c r="DF34" s="609"/>
      <c r="DG34" s="609"/>
      <c r="DH34" s="609"/>
      <c r="DI34" s="609"/>
      <c r="DJ34" s="609"/>
      <c r="DK34" s="610"/>
      <c r="DL34" s="614">
        <v>3996717</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2602384</v>
      </c>
      <c r="S35" s="609"/>
      <c r="T35" s="609"/>
      <c r="U35" s="609"/>
      <c r="V35" s="609"/>
      <c r="W35" s="609"/>
      <c r="X35" s="609"/>
      <c r="Y35" s="610"/>
      <c r="Z35" s="646">
        <v>5.4</v>
      </c>
      <c r="AA35" s="646"/>
      <c r="AB35" s="646"/>
      <c r="AC35" s="646"/>
      <c r="AD35" s="647" t="s">
        <v>121</v>
      </c>
      <c r="AE35" s="647"/>
      <c r="AF35" s="647"/>
      <c r="AG35" s="647"/>
      <c r="AH35" s="647"/>
      <c r="AI35" s="647"/>
      <c r="AJ35" s="647"/>
      <c r="AK35" s="647"/>
      <c r="AL35" s="611" t="s">
        <v>121</v>
      </c>
      <c r="AM35" s="612"/>
      <c r="AN35" s="612"/>
      <c r="AO35" s="648"/>
      <c r="AP35" s="14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203055</v>
      </c>
      <c r="CS35" s="621"/>
      <c r="CT35" s="621"/>
      <c r="CU35" s="621"/>
      <c r="CV35" s="621"/>
      <c r="CW35" s="621"/>
      <c r="CX35" s="621"/>
      <c r="CY35" s="622"/>
      <c r="CZ35" s="611">
        <v>0.4</v>
      </c>
      <c r="DA35" s="623"/>
      <c r="DB35" s="623"/>
      <c r="DC35" s="624"/>
      <c r="DD35" s="614">
        <v>175738</v>
      </c>
      <c r="DE35" s="621"/>
      <c r="DF35" s="621"/>
      <c r="DG35" s="621"/>
      <c r="DH35" s="621"/>
      <c r="DI35" s="621"/>
      <c r="DJ35" s="621"/>
      <c r="DK35" s="622"/>
      <c r="DL35" s="614">
        <v>175738</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669848</v>
      </c>
      <c r="S36" s="609"/>
      <c r="T36" s="609"/>
      <c r="U36" s="609"/>
      <c r="V36" s="609"/>
      <c r="W36" s="609"/>
      <c r="X36" s="609"/>
      <c r="Y36" s="610"/>
      <c r="Z36" s="646">
        <v>1.4</v>
      </c>
      <c r="AA36" s="646"/>
      <c r="AB36" s="646"/>
      <c r="AC36" s="646"/>
      <c r="AD36" s="647" t="s">
        <v>121</v>
      </c>
      <c r="AE36" s="647"/>
      <c r="AF36" s="647"/>
      <c r="AG36" s="647"/>
      <c r="AH36" s="647"/>
      <c r="AI36" s="647"/>
      <c r="AJ36" s="647"/>
      <c r="AK36" s="647"/>
      <c r="AL36" s="611" t="s">
        <v>121</v>
      </c>
      <c r="AM36" s="612"/>
      <c r="AN36" s="612"/>
      <c r="AO36" s="648"/>
      <c r="AP36" s="148"/>
      <c r="AQ36" s="657" t="s">
        <v>315</v>
      </c>
      <c r="AR36" s="658"/>
      <c r="AS36" s="658"/>
      <c r="AT36" s="658"/>
      <c r="AU36" s="658"/>
      <c r="AV36" s="658"/>
      <c r="AW36" s="658"/>
      <c r="AX36" s="658"/>
      <c r="AY36" s="659"/>
      <c r="AZ36" s="663">
        <v>5334350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26519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3286713</v>
      </c>
      <c r="CS36" s="609"/>
      <c r="CT36" s="609"/>
      <c r="CU36" s="609"/>
      <c r="CV36" s="609"/>
      <c r="CW36" s="609"/>
      <c r="CX36" s="609"/>
      <c r="CY36" s="610"/>
      <c r="CZ36" s="611">
        <v>7</v>
      </c>
      <c r="DA36" s="623"/>
      <c r="DB36" s="623"/>
      <c r="DC36" s="624"/>
      <c r="DD36" s="614">
        <v>1963918</v>
      </c>
      <c r="DE36" s="609"/>
      <c r="DF36" s="609"/>
      <c r="DG36" s="609"/>
      <c r="DH36" s="609"/>
      <c r="DI36" s="609"/>
      <c r="DJ36" s="609"/>
      <c r="DK36" s="610"/>
      <c r="DL36" s="614">
        <v>987897</v>
      </c>
      <c r="DM36" s="609"/>
      <c r="DN36" s="609"/>
      <c r="DO36" s="609"/>
      <c r="DP36" s="609"/>
      <c r="DQ36" s="609"/>
      <c r="DR36" s="609"/>
      <c r="DS36" s="609"/>
      <c r="DT36" s="609"/>
      <c r="DU36" s="609"/>
      <c r="DV36" s="610"/>
      <c r="DW36" s="611">
        <v>4.2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567361</v>
      </c>
      <c r="S37" s="609"/>
      <c r="T37" s="609"/>
      <c r="U37" s="609"/>
      <c r="V37" s="609"/>
      <c r="W37" s="609"/>
      <c r="X37" s="609"/>
      <c r="Y37" s="610"/>
      <c r="Z37" s="646">
        <v>1.2</v>
      </c>
      <c r="AA37" s="646"/>
      <c r="AB37" s="646"/>
      <c r="AC37" s="646"/>
      <c r="AD37" s="647">
        <v>1626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763184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-141179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8205</v>
      </c>
      <c r="CS37" s="621"/>
      <c r="CT37" s="621"/>
      <c r="CU37" s="621"/>
      <c r="CV37" s="621"/>
      <c r="CW37" s="621"/>
      <c r="CX37" s="621"/>
      <c r="CY37" s="622"/>
      <c r="CZ37" s="611">
        <v>0</v>
      </c>
      <c r="DA37" s="623"/>
      <c r="DB37" s="623"/>
      <c r="DC37" s="624"/>
      <c r="DD37" s="614">
        <v>8205</v>
      </c>
      <c r="DE37" s="621"/>
      <c r="DF37" s="621"/>
      <c r="DG37" s="621"/>
      <c r="DH37" s="621"/>
      <c r="DI37" s="621"/>
      <c r="DJ37" s="621"/>
      <c r="DK37" s="622"/>
      <c r="DL37" s="614">
        <v>8193</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2169720</v>
      </c>
      <c r="S38" s="609"/>
      <c r="T38" s="609"/>
      <c r="U38" s="609"/>
      <c r="V38" s="609"/>
      <c r="W38" s="609"/>
      <c r="X38" s="609"/>
      <c r="Y38" s="610"/>
      <c r="Z38" s="646">
        <v>4.5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189775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14445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4381391</v>
      </c>
      <c r="CS38" s="609"/>
      <c r="CT38" s="609"/>
      <c r="CU38" s="609"/>
      <c r="CV38" s="609"/>
      <c r="CW38" s="609"/>
      <c r="CX38" s="609"/>
      <c r="CY38" s="610"/>
      <c r="CZ38" s="611">
        <v>9.3000000000000007</v>
      </c>
      <c r="DA38" s="623"/>
      <c r="DB38" s="623"/>
      <c r="DC38" s="624"/>
      <c r="DD38" s="614">
        <v>3530032</v>
      </c>
      <c r="DE38" s="609"/>
      <c r="DF38" s="609"/>
      <c r="DG38" s="609"/>
      <c r="DH38" s="609"/>
      <c r="DI38" s="609"/>
      <c r="DJ38" s="609"/>
      <c r="DK38" s="610"/>
      <c r="DL38" s="614">
        <v>3292219</v>
      </c>
      <c r="DM38" s="609"/>
      <c r="DN38" s="609"/>
      <c r="DO38" s="609"/>
      <c r="DP38" s="609"/>
      <c r="DQ38" s="609"/>
      <c r="DR38" s="609"/>
      <c r="DS38" s="609"/>
      <c r="DT38" s="609"/>
      <c r="DU38" s="609"/>
      <c r="DV38" s="610"/>
      <c r="DW38" s="611">
        <v>14.2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36864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23140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3183569</v>
      </c>
      <c r="CS39" s="621"/>
      <c r="CT39" s="621"/>
      <c r="CU39" s="621"/>
      <c r="CV39" s="621"/>
      <c r="CW39" s="621"/>
      <c r="CX39" s="621"/>
      <c r="CY39" s="622"/>
      <c r="CZ39" s="611">
        <v>6.7</v>
      </c>
      <c r="DA39" s="623"/>
      <c r="DB39" s="623"/>
      <c r="DC39" s="624"/>
      <c r="DD39" s="614">
        <v>485082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86220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149"/>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363451</v>
      </c>
      <c r="CS40" s="609"/>
      <c r="CT40" s="609"/>
      <c r="CU40" s="609"/>
      <c r="CV40" s="609"/>
      <c r="CW40" s="609"/>
      <c r="CX40" s="609"/>
      <c r="CY40" s="610"/>
      <c r="CZ40" s="611">
        <v>0.8</v>
      </c>
      <c r="DA40" s="623"/>
      <c r="DB40" s="623"/>
      <c r="DC40" s="624"/>
      <c r="DD40" s="614">
        <v>269851</v>
      </c>
      <c r="DE40" s="609"/>
      <c r="DF40" s="609"/>
      <c r="DG40" s="609"/>
      <c r="DH40" s="609"/>
      <c r="DI40" s="609"/>
      <c r="DJ40" s="609"/>
      <c r="DK40" s="610"/>
      <c r="DL40" s="614">
        <v>136464</v>
      </c>
      <c r="DM40" s="609"/>
      <c r="DN40" s="609"/>
      <c r="DO40" s="609"/>
      <c r="DP40" s="609"/>
      <c r="DQ40" s="609"/>
      <c r="DR40" s="609"/>
      <c r="DS40" s="609"/>
      <c r="DT40" s="609"/>
      <c r="DU40" s="609"/>
      <c r="DV40" s="610"/>
      <c r="DW40" s="611">
        <v>0.6</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48585544</v>
      </c>
      <c r="S41" s="633"/>
      <c r="T41" s="633"/>
      <c r="U41" s="633"/>
      <c r="V41" s="633"/>
      <c r="W41" s="633"/>
      <c r="X41" s="633"/>
      <c r="Y41" s="636"/>
      <c r="Z41" s="637">
        <v>100</v>
      </c>
      <c r="AA41" s="637"/>
      <c r="AB41" s="637"/>
      <c r="AC41" s="637"/>
      <c r="AD41" s="638">
        <v>23164954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1057942</v>
      </c>
      <c r="BA41" s="609"/>
      <c r="BB41" s="609"/>
      <c r="BC41" s="609"/>
      <c r="BD41" s="621"/>
      <c r="BE41" s="621"/>
      <c r="BF41" s="644"/>
      <c r="BG41" s="649"/>
      <c r="BH41" s="650"/>
      <c r="BI41" s="650"/>
      <c r="BJ41" s="650"/>
      <c r="BK41" s="650"/>
      <c r="BL41" s="149"/>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3286585</v>
      </c>
      <c r="BA42" s="633"/>
      <c r="BB42" s="633"/>
      <c r="BC42" s="633"/>
      <c r="BD42" s="593"/>
      <c r="BE42" s="593"/>
      <c r="BF42" s="656"/>
      <c r="BG42" s="651"/>
      <c r="BH42" s="652"/>
      <c r="BI42" s="652"/>
      <c r="BJ42" s="652"/>
      <c r="BK42" s="652"/>
      <c r="BL42" s="150"/>
      <c r="BM42" s="590" t="s">
        <v>340</v>
      </c>
      <c r="BN42" s="590"/>
      <c r="BO42" s="590"/>
      <c r="BP42" s="590"/>
      <c r="BQ42" s="590"/>
      <c r="BR42" s="590"/>
      <c r="BS42" s="590"/>
      <c r="BT42" s="590"/>
      <c r="BU42" s="591"/>
      <c r="BV42" s="592">
        <v>372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5190410</v>
      </c>
      <c r="CS42" s="621"/>
      <c r="CT42" s="621"/>
      <c r="CU42" s="621"/>
      <c r="CV42" s="621"/>
      <c r="CW42" s="621"/>
      <c r="CX42" s="621"/>
      <c r="CY42" s="622"/>
      <c r="CZ42" s="611">
        <v>11</v>
      </c>
      <c r="DA42" s="623"/>
      <c r="DB42" s="623"/>
      <c r="DC42" s="624"/>
      <c r="DD42" s="614">
        <v>594765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40" t="s">
        <v>342</v>
      </c>
      <c r="CD43" s="605" t="s">
        <v>343</v>
      </c>
      <c r="CE43" s="606"/>
      <c r="CF43" s="606"/>
      <c r="CG43" s="606"/>
      <c r="CH43" s="606"/>
      <c r="CI43" s="606"/>
      <c r="CJ43" s="606"/>
      <c r="CK43" s="606"/>
      <c r="CL43" s="606"/>
      <c r="CM43" s="606"/>
      <c r="CN43" s="606"/>
      <c r="CO43" s="606"/>
      <c r="CP43" s="606"/>
      <c r="CQ43" s="607"/>
      <c r="CR43" s="608">
        <v>107009</v>
      </c>
      <c r="CS43" s="621"/>
      <c r="CT43" s="621"/>
      <c r="CU43" s="621"/>
      <c r="CV43" s="621"/>
      <c r="CW43" s="621"/>
      <c r="CX43" s="621"/>
      <c r="CY43" s="622"/>
      <c r="CZ43" s="611">
        <v>0.2</v>
      </c>
      <c r="DA43" s="623"/>
      <c r="DB43" s="623"/>
      <c r="DC43" s="624"/>
      <c r="DD43" s="614">
        <v>64109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5019153</v>
      </c>
      <c r="CS44" s="609"/>
      <c r="CT44" s="609"/>
      <c r="CU44" s="609"/>
      <c r="CV44" s="609"/>
      <c r="CW44" s="609"/>
      <c r="CX44" s="609"/>
      <c r="CY44" s="610"/>
      <c r="CZ44" s="611">
        <v>10.6</v>
      </c>
      <c r="DA44" s="612"/>
      <c r="DB44" s="612"/>
      <c r="DC44" s="613"/>
      <c r="DD44" s="614">
        <v>574184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2079128</v>
      </c>
      <c r="CS45" s="621"/>
      <c r="CT45" s="621"/>
      <c r="CU45" s="621"/>
      <c r="CV45" s="621"/>
      <c r="CW45" s="621"/>
      <c r="CX45" s="621"/>
      <c r="CY45" s="622"/>
      <c r="CZ45" s="611">
        <v>4.4000000000000004</v>
      </c>
      <c r="DA45" s="623"/>
      <c r="DB45" s="623"/>
      <c r="DC45" s="624"/>
      <c r="DD45" s="614">
        <v>42536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151"/>
      <c r="CD46" s="629"/>
      <c r="CE46" s="630"/>
      <c r="CF46" s="605" t="s">
        <v>348</v>
      </c>
      <c r="CG46" s="606"/>
      <c r="CH46" s="606"/>
      <c r="CI46" s="606"/>
      <c r="CJ46" s="606"/>
      <c r="CK46" s="606"/>
      <c r="CL46" s="606"/>
      <c r="CM46" s="606"/>
      <c r="CN46" s="606"/>
      <c r="CO46" s="606"/>
      <c r="CP46" s="606"/>
      <c r="CQ46" s="607"/>
      <c r="CR46" s="608">
        <v>2750004</v>
      </c>
      <c r="CS46" s="609"/>
      <c r="CT46" s="609"/>
      <c r="CU46" s="609"/>
      <c r="CV46" s="609"/>
      <c r="CW46" s="609"/>
      <c r="CX46" s="609"/>
      <c r="CY46" s="610"/>
      <c r="CZ46" s="611">
        <v>5.8</v>
      </c>
      <c r="DA46" s="612"/>
      <c r="DB46" s="612"/>
      <c r="DC46" s="613"/>
      <c r="DD46" s="614">
        <v>484778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151"/>
      <c r="CD47" s="629"/>
      <c r="CE47" s="630"/>
      <c r="CF47" s="605" t="s">
        <v>349</v>
      </c>
      <c r="CG47" s="606"/>
      <c r="CH47" s="606"/>
      <c r="CI47" s="606"/>
      <c r="CJ47" s="606"/>
      <c r="CK47" s="606"/>
      <c r="CL47" s="606"/>
      <c r="CM47" s="606"/>
      <c r="CN47" s="606"/>
      <c r="CO47" s="606"/>
      <c r="CP47" s="606"/>
      <c r="CQ47" s="607"/>
      <c r="CR47" s="608">
        <v>171257</v>
      </c>
      <c r="CS47" s="621"/>
      <c r="CT47" s="621"/>
      <c r="CU47" s="621"/>
      <c r="CV47" s="621"/>
      <c r="CW47" s="621"/>
      <c r="CX47" s="621"/>
      <c r="CY47" s="622"/>
      <c r="CZ47" s="611">
        <v>0.4</v>
      </c>
      <c r="DA47" s="623"/>
      <c r="DB47" s="623"/>
      <c r="DC47" s="624"/>
      <c r="DD47" s="614">
        <v>20581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151"/>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151"/>
      <c r="CD49" s="589" t="s">
        <v>351</v>
      </c>
      <c r="CE49" s="590"/>
      <c r="CF49" s="590"/>
      <c r="CG49" s="590"/>
      <c r="CH49" s="590"/>
      <c r="CI49" s="590"/>
      <c r="CJ49" s="590"/>
      <c r="CK49" s="590"/>
      <c r="CL49" s="590"/>
      <c r="CM49" s="590"/>
      <c r="CN49" s="590"/>
      <c r="CO49" s="590"/>
      <c r="CP49" s="590"/>
      <c r="CQ49" s="591"/>
      <c r="CR49" s="592">
        <v>47252434</v>
      </c>
      <c r="CS49" s="593"/>
      <c r="CT49" s="593"/>
      <c r="CU49" s="593"/>
      <c r="CV49" s="593"/>
      <c r="CW49" s="593"/>
      <c r="CX49" s="593"/>
      <c r="CY49" s="594"/>
      <c r="CZ49" s="595">
        <v>100</v>
      </c>
      <c r="DA49" s="596"/>
      <c r="DB49" s="596"/>
      <c r="DC49" s="597"/>
      <c r="DD49" s="598">
        <v>25693712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SY/TnVk1VblRgpPfzg9K/08LOGTFw9kuqzlQtTL5v8UvgSqKWFgseS2YeSeD5mDbVkLk/wxvnDz0A9D61F8Iw==" saltValue="zkrk7YIxWF1JhyEccFNN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9F59B-7DCF-442F-8AE8-CA57F1E4487C}">
  <sheetPr>
    <pageSetUpPr fitToPage="1"/>
  </sheetPr>
  <dimension ref="A1:EA135"/>
  <sheetViews>
    <sheetView zoomScale="70" zoomScaleNormal="25" zoomScaleSheetLayoutView="70" workbookViewId="0">
      <selection activeCell="AF13" sqref="AF13:AJ13"/>
    </sheetView>
  </sheetViews>
  <sheetFormatPr defaultColWidth="0" defaultRowHeight="13.5" zeroHeight="1" x14ac:dyDescent="0.15"/>
  <cols>
    <col min="1" max="130" width="2.75" style="157" customWidth="1"/>
    <col min="131" max="131" width="1.625" style="157" customWidth="1"/>
    <col min="132" max="16384" width="9" style="157" hidden="1"/>
  </cols>
  <sheetData>
    <row r="1" spans="1:131" ht="11.25" customHeight="1" thickBot="1" x14ac:dyDescent="0.2">
      <c r="A1" s="153"/>
      <c r="B1" s="153"/>
      <c r="C1" s="153"/>
      <c r="D1" s="153"/>
      <c r="E1" s="153"/>
      <c r="F1" s="153"/>
      <c r="G1" s="153"/>
      <c r="H1" s="153"/>
      <c r="I1" s="153"/>
      <c r="J1" s="153"/>
      <c r="K1" s="153"/>
      <c r="L1" s="153"/>
      <c r="M1" s="153"/>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5"/>
      <c r="DR1" s="155"/>
      <c r="DS1" s="155"/>
      <c r="DT1" s="155"/>
      <c r="DU1" s="155"/>
      <c r="DV1" s="155"/>
      <c r="DW1" s="155"/>
      <c r="DX1" s="155"/>
      <c r="DY1" s="155"/>
      <c r="DZ1" s="155"/>
      <c r="EA1" s="156"/>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723" t="s">
        <v>353</v>
      </c>
      <c r="DK2" s="724"/>
      <c r="DL2" s="724"/>
      <c r="DM2" s="724"/>
      <c r="DN2" s="724"/>
      <c r="DO2" s="725"/>
      <c r="DP2" s="154"/>
      <c r="DQ2" s="723" t="s">
        <v>354</v>
      </c>
      <c r="DR2" s="724"/>
      <c r="DS2" s="724"/>
      <c r="DT2" s="724"/>
      <c r="DU2" s="724"/>
      <c r="DV2" s="724"/>
      <c r="DW2" s="724"/>
      <c r="DX2" s="724"/>
      <c r="DY2" s="724"/>
      <c r="DZ2" s="725"/>
      <c r="EA2" s="156"/>
    </row>
    <row r="3" spans="1:131" ht="11.25" customHeight="1" x14ac:dyDescent="0.15">
      <c r="A3" s="154"/>
      <c r="B3" s="154"/>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6"/>
    </row>
    <row r="4" spans="1:131" s="160"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93"/>
      <c r="BA4" s="293"/>
      <c r="BB4" s="293"/>
      <c r="BC4" s="293"/>
      <c r="BD4" s="293"/>
      <c r="BE4" s="158"/>
      <c r="BF4" s="158"/>
      <c r="BG4" s="158"/>
      <c r="BH4" s="158"/>
      <c r="BI4" s="158"/>
      <c r="BJ4" s="158"/>
      <c r="BK4" s="158"/>
      <c r="BL4" s="158"/>
      <c r="BM4" s="158"/>
      <c r="BN4" s="158"/>
      <c r="BO4" s="158"/>
      <c r="BP4" s="158"/>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159"/>
    </row>
    <row r="5" spans="1:131" s="160"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93"/>
      <c r="BA5" s="293"/>
      <c r="BB5" s="293"/>
      <c r="BC5" s="293"/>
      <c r="BD5" s="293"/>
      <c r="BE5" s="158"/>
      <c r="BF5" s="158"/>
      <c r="BG5" s="158"/>
      <c r="BH5" s="158"/>
      <c r="BI5" s="158"/>
      <c r="BJ5" s="158"/>
      <c r="BK5" s="158"/>
      <c r="BL5" s="158"/>
      <c r="BM5" s="158"/>
      <c r="BN5" s="158"/>
      <c r="BO5" s="158"/>
      <c r="BP5" s="158"/>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159"/>
    </row>
    <row r="6" spans="1:131" s="160"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93"/>
      <c r="BA6" s="293"/>
      <c r="BB6" s="293"/>
      <c r="BC6" s="293"/>
      <c r="BD6" s="293"/>
      <c r="BE6" s="158"/>
      <c r="BF6" s="158"/>
      <c r="BG6" s="158"/>
      <c r="BH6" s="158"/>
      <c r="BI6" s="158"/>
      <c r="BJ6" s="158"/>
      <c r="BK6" s="158"/>
      <c r="BL6" s="158"/>
      <c r="BM6" s="158"/>
      <c r="BN6" s="158"/>
      <c r="BO6" s="158"/>
      <c r="BP6" s="158"/>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159"/>
    </row>
    <row r="7" spans="1:131" s="160" customFormat="1" ht="26.25" customHeight="1" thickTop="1" x14ac:dyDescent="0.15">
      <c r="A7" s="161">
        <v>1</v>
      </c>
      <c r="B7" s="747" t="s">
        <v>374</v>
      </c>
      <c r="C7" s="748"/>
      <c r="D7" s="748"/>
      <c r="E7" s="748"/>
      <c r="F7" s="748"/>
      <c r="G7" s="748"/>
      <c r="H7" s="748"/>
      <c r="I7" s="748"/>
      <c r="J7" s="748"/>
      <c r="K7" s="748"/>
      <c r="L7" s="748"/>
      <c r="M7" s="748"/>
      <c r="N7" s="748"/>
      <c r="O7" s="748"/>
      <c r="P7" s="749"/>
      <c r="Q7" s="750">
        <v>48578</v>
      </c>
      <c r="R7" s="751"/>
      <c r="S7" s="751"/>
      <c r="T7" s="751"/>
      <c r="U7" s="751"/>
      <c r="V7" s="751">
        <v>47246</v>
      </c>
      <c r="W7" s="751"/>
      <c r="X7" s="751"/>
      <c r="Y7" s="751"/>
      <c r="Z7" s="751"/>
      <c r="AA7" s="751">
        <v>1332</v>
      </c>
      <c r="AB7" s="751"/>
      <c r="AC7" s="751"/>
      <c r="AD7" s="751"/>
      <c r="AE7" s="752"/>
      <c r="AF7" s="753">
        <v>1261</v>
      </c>
      <c r="AG7" s="754"/>
      <c r="AH7" s="754"/>
      <c r="AI7" s="754"/>
      <c r="AJ7" s="755"/>
      <c r="AK7" s="756">
        <v>2602</v>
      </c>
      <c r="AL7" s="757"/>
      <c r="AM7" s="757"/>
      <c r="AN7" s="757"/>
      <c r="AO7" s="757"/>
      <c r="AP7" s="757">
        <v>32285</v>
      </c>
      <c r="AQ7" s="757"/>
      <c r="AR7" s="757"/>
      <c r="AS7" s="757"/>
      <c r="AT7" s="757"/>
      <c r="AU7" s="758"/>
      <c r="AV7" s="758"/>
      <c r="AW7" s="758"/>
      <c r="AX7" s="758"/>
      <c r="AY7" s="759"/>
      <c r="AZ7" s="293"/>
      <c r="BA7" s="293"/>
      <c r="BB7" s="293"/>
      <c r="BC7" s="293"/>
      <c r="BD7" s="293"/>
      <c r="BE7" s="158"/>
      <c r="BF7" s="158"/>
      <c r="BG7" s="158"/>
      <c r="BH7" s="158"/>
      <c r="BI7" s="158"/>
      <c r="BJ7" s="158"/>
      <c r="BK7" s="158"/>
      <c r="BL7" s="158"/>
      <c r="BM7" s="158"/>
      <c r="BN7" s="158"/>
      <c r="BO7" s="158"/>
      <c r="BP7" s="158"/>
      <c r="BQ7" s="161">
        <v>1</v>
      </c>
      <c r="BR7" s="162"/>
      <c r="BS7" s="733" t="s">
        <v>548</v>
      </c>
      <c r="BT7" s="734"/>
      <c r="BU7" s="734"/>
      <c r="BV7" s="734"/>
      <c r="BW7" s="734"/>
      <c r="BX7" s="734"/>
      <c r="BY7" s="734"/>
      <c r="BZ7" s="734"/>
      <c r="CA7" s="734"/>
      <c r="CB7" s="734"/>
      <c r="CC7" s="734"/>
      <c r="CD7" s="734"/>
      <c r="CE7" s="734"/>
      <c r="CF7" s="734"/>
      <c r="CG7" s="760"/>
      <c r="CH7" s="730">
        <v>1</v>
      </c>
      <c r="CI7" s="731"/>
      <c r="CJ7" s="731"/>
      <c r="CK7" s="731"/>
      <c r="CL7" s="732"/>
      <c r="CM7" s="730">
        <v>54</v>
      </c>
      <c r="CN7" s="731"/>
      <c r="CO7" s="731"/>
      <c r="CP7" s="731"/>
      <c r="CQ7" s="732"/>
      <c r="CR7" s="730">
        <v>10</v>
      </c>
      <c r="CS7" s="731"/>
      <c r="CT7" s="731"/>
      <c r="CU7" s="731"/>
      <c r="CV7" s="732"/>
      <c r="CW7" s="730" t="s">
        <v>547</v>
      </c>
      <c r="CX7" s="731"/>
      <c r="CY7" s="731"/>
      <c r="CZ7" s="731"/>
      <c r="DA7" s="732"/>
      <c r="DB7" s="730" t="s">
        <v>547</v>
      </c>
      <c r="DC7" s="731"/>
      <c r="DD7" s="731"/>
      <c r="DE7" s="731"/>
      <c r="DF7" s="732"/>
      <c r="DG7" s="730" t="s">
        <v>547</v>
      </c>
      <c r="DH7" s="731"/>
      <c r="DI7" s="731"/>
      <c r="DJ7" s="731"/>
      <c r="DK7" s="732"/>
      <c r="DL7" s="730" t="s">
        <v>547</v>
      </c>
      <c r="DM7" s="731"/>
      <c r="DN7" s="731"/>
      <c r="DO7" s="731"/>
      <c r="DP7" s="732"/>
      <c r="DQ7" s="730" t="s">
        <v>547</v>
      </c>
      <c r="DR7" s="731"/>
      <c r="DS7" s="731"/>
      <c r="DT7" s="731"/>
      <c r="DU7" s="732"/>
      <c r="DV7" s="733"/>
      <c r="DW7" s="734"/>
      <c r="DX7" s="734"/>
      <c r="DY7" s="734"/>
      <c r="DZ7" s="735"/>
      <c r="EA7" s="159"/>
    </row>
    <row r="8" spans="1:131" s="160" customFormat="1" ht="26.25" customHeight="1" x14ac:dyDescent="0.15">
      <c r="A8" s="163">
        <v>2</v>
      </c>
      <c r="B8" s="736" t="s">
        <v>375</v>
      </c>
      <c r="C8" s="737"/>
      <c r="D8" s="737"/>
      <c r="E8" s="737"/>
      <c r="F8" s="737"/>
      <c r="G8" s="737"/>
      <c r="H8" s="737"/>
      <c r="I8" s="737"/>
      <c r="J8" s="737"/>
      <c r="K8" s="737"/>
      <c r="L8" s="737"/>
      <c r="M8" s="737"/>
      <c r="N8" s="737"/>
      <c r="O8" s="737"/>
      <c r="P8" s="738"/>
      <c r="Q8" s="739">
        <v>8</v>
      </c>
      <c r="R8" s="740"/>
      <c r="S8" s="740"/>
      <c r="T8" s="740"/>
      <c r="U8" s="740"/>
      <c r="V8" s="740">
        <v>7</v>
      </c>
      <c r="W8" s="740"/>
      <c r="X8" s="740"/>
      <c r="Y8" s="740"/>
      <c r="Z8" s="740"/>
      <c r="AA8" s="740">
        <v>1</v>
      </c>
      <c r="AB8" s="740"/>
      <c r="AC8" s="740"/>
      <c r="AD8" s="740"/>
      <c r="AE8" s="741"/>
      <c r="AF8" s="742">
        <v>1</v>
      </c>
      <c r="AG8" s="743"/>
      <c r="AH8" s="743"/>
      <c r="AI8" s="743"/>
      <c r="AJ8" s="744"/>
      <c r="AK8" s="745" t="s">
        <v>547</v>
      </c>
      <c r="AL8" s="746"/>
      <c r="AM8" s="746"/>
      <c r="AN8" s="746"/>
      <c r="AO8" s="746"/>
      <c r="AP8" s="746" t="s">
        <v>547</v>
      </c>
      <c r="AQ8" s="746"/>
      <c r="AR8" s="746"/>
      <c r="AS8" s="746"/>
      <c r="AT8" s="746"/>
      <c r="AU8" s="767"/>
      <c r="AV8" s="767"/>
      <c r="AW8" s="767"/>
      <c r="AX8" s="767"/>
      <c r="AY8" s="768"/>
      <c r="AZ8" s="293"/>
      <c r="BA8" s="293"/>
      <c r="BB8" s="293"/>
      <c r="BC8" s="293"/>
      <c r="BD8" s="293"/>
      <c r="BE8" s="158"/>
      <c r="BF8" s="158"/>
      <c r="BG8" s="158"/>
      <c r="BH8" s="158"/>
      <c r="BI8" s="158"/>
      <c r="BJ8" s="158"/>
      <c r="BK8" s="158"/>
      <c r="BL8" s="158"/>
      <c r="BM8" s="158"/>
      <c r="BN8" s="158"/>
      <c r="BO8" s="158"/>
      <c r="BP8" s="158"/>
      <c r="BQ8" s="163">
        <v>2</v>
      </c>
      <c r="BR8" s="164" t="s">
        <v>555</v>
      </c>
      <c r="BS8" s="769" t="s">
        <v>549</v>
      </c>
      <c r="BT8" s="770"/>
      <c r="BU8" s="770"/>
      <c r="BV8" s="770"/>
      <c r="BW8" s="770"/>
      <c r="BX8" s="770"/>
      <c r="BY8" s="770"/>
      <c r="BZ8" s="770"/>
      <c r="CA8" s="770"/>
      <c r="CB8" s="770"/>
      <c r="CC8" s="770"/>
      <c r="CD8" s="770"/>
      <c r="CE8" s="770"/>
      <c r="CF8" s="770"/>
      <c r="CG8" s="771"/>
      <c r="CH8" s="772">
        <v>2</v>
      </c>
      <c r="CI8" s="773"/>
      <c r="CJ8" s="773"/>
      <c r="CK8" s="773"/>
      <c r="CL8" s="774"/>
      <c r="CM8" s="772">
        <v>78</v>
      </c>
      <c r="CN8" s="773"/>
      <c r="CO8" s="773"/>
      <c r="CP8" s="773"/>
      <c r="CQ8" s="774"/>
      <c r="CR8" s="772">
        <v>3</v>
      </c>
      <c r="CS8" s="773"/>
      <c r="CT8" s="773"/>
      <c r="CU8" s="773"/>
      <c r="CV8" s="774"/>
      <c r="CW8" s="772" t="s">
        <v>547</v>
      </c>
      <c r="CX8" s="773"/>
      <c r="CY8" s="773"/>
      <c r="CZ8" s="773"/>
      <c r="DA8" s="774"/>
      <c r="DB8" s="772" t="s">
        <v>547</v>
      </c>
      <c r="DC8" s="773"/>
      <c r="DD8" s="773"/>
      <c r="DE8" s="773"/>
      <c r="DF8" s="774"/>
      <c r="DG8" s="772" t="s">
        <v>547</v>
      </c>
      <c r="DH8" s="773"/>
      <c r="DI8" s="773"/>
      <c r="DJ8" s="773"/>
      <c r="DK8" s="774"/>
      <c r="DL8" s="772" t="s">
        <v>547</v>
      </c>
      <c r="DM8" s="773"/>
      <c r="DN8" s="773"/>
      <c r="DO8" s="773"/>
      <c r="DP8" s="774"/>
      <c r="DQ8" s="772" t="s">
        <v>547</v>
      </c>
      <c r="DR8" s="773"/>
      <c r="DS8" s="773"/>
      <c r="DT8" s="773"/>
      <c r="DU8" s="774"/>
      <c r="DV8" s="769"/>
      <c r="DW8" s="770"/>
      <c r="DX8" s="770"/>
      <c r="DY8" s="770"/>
      <c r="DZ8" s="775"/>
      <c r="EA8" s="159"/>
    </row>
    <row r="9" spans="1:131" s="160" customFormat="1" ht="26.25" customHeight="1" x14ac:dyDescent="0.15">
      <c r="A9" s="163">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93"/>
      <c r="BA9" s="293"/>
      <c r="BB9" s="293"/>
      <c r="BC9" s="293"/>
      <c r="BD9" s="293"/>
      <c r="BE9" s="158"/>
      <c r="BF9" s="158"/>
      <c r="BG9" s="158"/>
      <c r="BH9" s="158"/>
      <c r="BI9" s="158"/>
      <c r="BJ9" s="158"/>
      <c r="BK9" s="158"/>
      <c r="BL9" s="158"/>
      <c r="BM9" s="158"/>
      <c r="BN9" s="158"/>
      <c r="BO9" s="158"/>
      <c r="BP9" s="158"/>
      <c r="BQ9" s="163">
        <v>3</v>
      </c>
      <c r="BR9" s="164"/>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159"/>
    </row>
    <row r="10" spans="1:131" s="160" customFormat="1" ht="26.25" customHeight="1" x14ac:dyDescent="0.15">
      <c r="A10" s="163">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93"/>
      <c r="BA10" s="293"/>
      <c r="BB10" s="293"/>
      <c r="BC10" s="293"/>
      <c r="BD10" s="293"/>
      <c r="BE10" s="158"/>
      <c r="BF10" s="158"/>
      <c r="BG10" s="158"/>
      <c r="BH10" s="158"/>
      <c r="BI10" s="158"/>
      <c r="BJ10" s="158"/>
      <c r="BK10" s="158"/>
      <c r="BL10" s="158"/>
      <c r="BM10" s="158"/>
      <c r="BN10" s="158"/>
      <c r="BO10" s="158"/>
      <c r="BP10" s="158"/>
      <c r="BQ10" s="163">
        <v>4</v>
      </c>
      <c r="BR10" s="164"/>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159"/>
    </row>
    <row r="11" spans="1:131" s="160" customFormat="1" ht="26.25" customHeight="1" x14ac:dyDescent="0.15">
      <c r="A11" s="163">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93"/>
      <c r="BA11" s="293"/>
      <c r="BB11" s="293"/>
      <c r="BC11" s="293"/>
      <c r="BD11" s="293"/>
      <c r="BE11" s="158"/>
      <c r="BF11" s="158"/>
      <c r="BG11" s="158"/>
      <c r="BH11" s="158"/>
      <c r="BI11" s="158"/>
      <c r="BJ11" s="158"/>
      <c r="BK11" s="158"/>
      <c r="BL11" s="158"/>
      <c r="BM11" s="158"/>
      <c r="BN11" s="158"/>
      <c r="BO11" s="158"/>
      <c r="BP11" s="158"/>
      <c r="BQ11" s="163">
        <v>5</v>
      </c>
      <c r="BR11" s="164"/>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159"/>
    </row>
    <row r="12" spans="1:131" s="160" customFormat="1" ht="26.25" customHeight="1" x14ac:dyDescent="0.15">
      <c r="A12" s="163">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93"/>
      <c r="BA12" s="293"/>
      <c r="BB12" s="293"/>
      <c r="BC12" s="293"/>
      <c r="BD12" s="293"/>
      <c r="BE12" s="158"/>
      <c r="BF12" s="158"/>
      <c r="BG12" s="158"/>
      <c r="BH12" s="158"/>
      <c r="BI12" s="158"/>
      <c r="BJ12" s="158"/>
      <c r="BK12" s="158"/>
      <c r="BL12" s="158"/>
      <c r="BM12" s="158"/>
      <c r="BN12" s="158"/>
      <c r="BO12" s="158"/>
      <c r="BP12" s="158"/>
      <c r="BQ12" s="163">
        <v>6</v>
      </c>
      <c r="BR12" s="164"/>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159"/>
    </row>
    <row r="13" spans="1:131" s="160" customFormat="1" ht="26.25" customHeight="1" x14ac:dyDescent="0.15">
      <c r="A13" s="163">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93"/>
      <c r="BA13" s="293"/>
      <c r="BB13" s="293"/>
      <c r="BC13" s="293"/>
      <c r="BD13" s="293"/>
      <c r="BE13" s="158"/>
      <c r="BF13" s="158"/>
      <c r="BG13" s="158"/>
      <c r="BH13" s="158"/>
      <c r="BI13" s="158"/>
      <c r="BJ13" s="158"/>
      <c r="BK13" s="158"/>
      <c r="BL13" s="158"/>
      <c r="BM13" s="158"/>
      <c r="BN13" s="158"/>
      <c r="BO13" s="158"/>
      <c r="BP13" s="158"/>
      <c r="BQ13" s="163">
        <v>7</v>
      </c>
      <c r="BR13" s="164"/>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159"/>
    </row>
    <row r="14" spans="1:131" s="160" customFormat="1" ht="26.25" customHeight="1" x14ac:dyDescent="0.15">
      <c r="A14" s="163">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93"/>
      <c r="BA14" s="293"/>
      <c r="BB14" s="293"/>
      <c r="BC14" s="293"/>
      <c r="BD14" s="293"/>
      <c r="BE14" s="158"/>
      <c r="BF14" s="158"/>
      <c r="BG14" s="158"/>
      <c r="BH14" s="158"/>
      <c r="BI14" s="158"/>
      <c r="BJ14" s="158"/>
      <c r="BK14" s="158"/>
      <c r="BL14" s="158"/>
      <c r="BM14" s="158"/>
      <c r="BN14" s="158"/>
      <c r="BO14" s="158"/>
      <c r="BP14" s="158"/>
      <c r="BQ14" s="163">
        <v>8</v>
      </c>
      <c r="BR14" s="164"/>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159"/>
    </row>
    <row r="15" spans="1:131" s="160" customFormat="1" ht="26.25" customHeight="1" x14ac:dyDescent="0.15">
      <c r="A15" s="163">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93"/>
      <c r="BA15" s="293"/>
      <c r="BB15" s="293"/>
      <c r="BC15" s="293"/>
      <c r="BD15" s="293"/>
      <c r="BE15" s="158"/>
      <c r="BF15" s="158"/>
      <c r="BG15" s="158"/>
      <c r="BH15" s="158"/>
      <c r="BI15" s="158"/>
      <c r="BJ15" s="158"/>
      <c r="BK15" s="158"/>
      <c r="BL15" s="158"/>
      <c r="BM15" s="158"/>
      <c r="BN15" s="158"/>
      <c r="BO15" s="158"/>
      <c r="BP15" s="158"/>
      <c r="BQ15" s="163">
        <v>9</v>
      </c>
      <c r="BR15" s="164"/>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159"/>
    </row>
    <row r="16" spans="1:131" s="160" customFormat="1" ht="26.25" customHeight="1" x14ac:dyDescent="0.15">
      <c r="A16" s="163">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93"/>
      <c r="BA16" s="293"/>
      <c r="BB16" s="293"/>
      <c r="BC16" s="293"/>
      <c r="BD16" s="293"/>
      <c r="BE16" s="158"/>
      <c r="BF16" s="158"/>
      <c r="BG16" s="158"/>
      <c r="BH16" s="158"/>
      <c r="BI16" s="158"/>
      <c r="BJ16" s="158"/>
      <c r="BK16" s="158"/>
      <c r="BL16" s="158"/>
      <c r="BM16" s="158"/>
      <c r="BN16" s="158"/>
      <c r="BO16" s="158"/>
      <c r="BP16" s="158"/>
      <c r="BQ16" s="163">
        <v>10</v>
      </c>
      <c r="BR16" s="164"/>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159"/>
    </row>
    <row r="17" spans="1:131" s="160" customFormat="1" ht="26.25" customHeight="1" x14ac:dyDescent="0.15">
      <c r="A17" s="163">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93"/>
      <c r="BA17" s="293"/>
      <c r="BB17" s="293"/>
      <c r="BC17" s="293"/>
      <c r="BD17" s="293"/>
      <c r="BE17" s="158"/>
      <c r="BF17" s="158"/>
      <c r="BG17" s="158"/>
      <c r="BH17" s="158"/>
      <c r="BI17" s="158"/>
      <c r="BJ17" s="158"/>
      <c r="BK17" s="158"/>
      <c r="BL17" s="158"/>
      <c r="BM17" s="158"/>
      <c r="BN17" s="158"/>
      <c r="BO17" s="158"/>
      <c r="BP17" s="158"/>
      <c r="BQ17" s="163">
        <v>11</v>
      </c>
      <c r="BR17" s="164"/>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159"/>
    </row>
    <row r="18" spans="1:131" s="160" customFormat="1" ht="26.25" customHeight="1" x14ac:dyDescent="0.15">
      <c r="A18" s="163">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93"/>
      <c r="BA18" s="293"/>
      <c r="BB18" s="293"/>
      <c r="BC18" s="293"/>
      <c r="BD18" s="293"/>
      <c r="BE18" s="158"/>
      <c r="BF18" s="158"/>
      <c r="BG18" s="158"/>
      <c r="BH18" s="158"/>
      <c r="BI18" s="158"/>
      <c r="BJ18" s="158"/>
      <c r="BK18" s="158"/>
      <c r="BL18" s="158"/>
      <c r="BM18" s="158"/>
      <c r="BN18" s="158"/>
      <c r="BO18" s="158"/>
      <c r="BP18" s="158"/>
      <c r="BQ18" s="163">
        <v>12</v>
      </c>
      <c r="BR18" s="164"/>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159"/>
    </row>
    <row r="19" spans="1:131" s="160" customFormat="1" ht="26.25" customHeight="1" x14ac:dyDescent="0.15">
      <c r="A19" s="163">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93"/>
      <c r="BA19" s="293"/>
      <c r="BB19" s="293"/>
      <c r="BC19" s="293"/>
      <c r="BD19" s="293"/>
      <c r="BE19" s="158"/>
      <c r="BF19" s="158"/>
      <c r="BG19" s="158"/>
      <c r="BH19" s="158"/>
      <c r="BI19" s="158"/>
      <c r="BJ19" s="158"/>
      <c r="BK19" s="158"/>
      <c r="BL19" s="158"/>
      <c r="BM19" s="158"/>
      <c r="BN19" s="158"/>
      <c r="BO19" s="158"/>
      <c r="BP19" s="158"/>
      <c r="BQ19" s="163">
        <v>13</v>
      </c>
      <c r="BR19" s="164"/>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159"/>
    </row>
    <row r="20" spans="1:131" s="160" customFormat="1" ht="26.25" customHeight="1" x14ac:dyDescent="0.15">
      <c r="A20" s="163">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93"/>
      <c r="BA20" s="293"/>
      <c r="BB20" s="293"/>
      <c r="BC20" s="293"/>
      <c r="BD20" s="293"/>
      <c r="BE20" s="158"/>
      <c r="BF20" s="158"/>
      <c r="BG20" s="158"/>
      <c r="BH20" s="158"/>
      <c r="BI20" s="158"/>
      <c r="BJ20" s="158"/>
      <c r="BK20" s="158"/>
      <c r="BL20" s="158"/>
      <c r="BM20" s="158"/>
      <c r="BN20" s="158"/>
      <c r="BO20" s="158"/>
      <c r="BP20" s="158"/>
      <c r="BQ20" s="163">
        <v>14</v>
      </c>
      <c r="BR20" s="164"/>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159"/>
    </row>
    <row r="21" spans="1:131" s="160" customFormat="1" ht="26.25" customHeight="1" thickBot="1" x14ac:dyDescent="0.2">
      <c r="A21" s="163">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93"/>
      <c r="BA21" s="293"/>
      <c r="BB21" s="293"/>
      <c r="BC21" s="293"/>
      <c r="BD21" s="293"/>
      <c r="BE21" s="158"/>
      <c r="BF21" s="158"/>
      <c r="BG21" s="158"/>
      <c r="BH21" s="158"/>
      <c r="BI21" s="158"/>
      <c r="BJ21" s="158"/>
      <c r="BK21" s="158"/>
      <c r="BL21" s="158"/>
      <c r="BM21" s="158"/>
      <c r="BN21" s="158"/>
      <c r="BO21" s="158"/>
      <c r="BP21" s="158"/>
      <c r="BQ21" s="163">
        <v>15</v>
      </c>
      <c r="BR21" s="164"/>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159"/>
    </row>
    <row r="22" spans="1:131" s="160" customFormat="1" ht="26.25" customHeight="1" x14ac:dyDescent="0.15">
      <c r="A22" s="163">
        <v>16</v>
      </c>
      <c r="B22" s="736"/>
      <c r="C22" s="737"/>
      <c r="D22" s="737"/>
      <c r="E22" s="737"/>
      <c r="F22" s="737"/>
      <c r="G22" s="737"/>
      <c r="H22" s="737"/>
      <c r="I22" s="737"/>
      <c r="J22" s="737"/>
      <c r="K22" s="737"/>
      <c r="L22" s="737"/>
      <c r="M22" s="737"/>
      <c r="N22" s="737"/>
      <c r="O22" s="737"/>
      <c r="P22" s="738"/>
      <c r="Q22" s="789"/>
      <c r="R22" s="790"/>
      <c r="S22" s="790"/>
      <c r="T22" s="790"/>
      <c r="U22" s="790"/>
      <c r="V22" s="790"/>
      <c r="W22" s="790"/>
      <c r="X22" s="790"/>
      <c r="Y22" s="790"/>
      <c r="Z22" s="790"/>
      <c r="AA22" s="790"/>
      <c r="AB22" s="790"/>
      <c r="AC22" s="790"/>
      <c r="AD22" s="790"/>
      <c r="AE22" s="791"/>
      <c r="AF22" s="742"/>
      <c r="AG22" s="743"/>
      <c r="AH22" s="743"/>
      <c r="AI22" s="743"/>
      <c r="AJ22" s="744"/>
      <c r="AK22" s="792"/>
      <c r="AL22" s="793"/>
      <c r="AM22" s="793"/>
      <c r="AN22" s="793"/>
      <c r="AO22" s="793"/>
      <c r="AP22" s="793"/>
      <c r="AQ22" s="793"/>
      <c r="AR22" s="793"/>
      <c r="AS22" s="793"/>
      <c r="AT22" s="793"/>
      <c r="AU22" s="794"/>
      <c r="AV22" s="794"/>
      <c r="AW22" s="794"/>
      <c r="AX22" s="794"/>
      <c r="AY22" s="795"/>
      <c r="AZ22" s="796" t="s">
        <v>376</v>
      </c>
      <c r="BA22" s="796"/>
      <c r="BB22" s="796"/>
      <c r="BC22" s="796"/>
      <c r="BD22" s="797"/>
      <c r="BE22" s="158"/>
      <c r="BF22" s="158"/>
      <c r="BG22" s="158"/>
      <c r="BH22" s="158"/>
      <c r="BI22" s="158"/>
      <c r="BJ22" s="158"/>
      <c r="BK22" s="158"/>
      <c r="BL22" s="158"/>
      <c r="BM22" s="158"/>
      <c r="BN22" s="158"/>
      <c r="BO22" s="158"/>
      <c r="BP22" s="158"/>
      <c r="BQ22" s="163">
        <v>16</v>
      </c>
      <c r="BR22" s="164"/>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159"/>
    </row>
    <row r="23" spans="1:131" s="160" customFormat="1" ht="26.25" customHeight="1" thickBot="1" x14ac:dyDescent="0.2">
      <c r="A23" s="165" t="s">
        <v>377</v>
      </c>
      <c r="B23" s="776" t="s">
        <v>378</v>
      </c>
      <c r="C23" s="777"/>
      <c r="D23" s="777"/>
      <c r="E23" s="777"/>
      <c r="F23" s="777"/>
      <c r="G23" s="777"/>
      <c r="H23" s="777"/>
      <c r="I23" s="777"/>
      <c r="J23" s="777"/>
      <c r="K23" s="777"/>
      <c r="L23" s="777"/>
      <c r="M23" s="777"/>
      <c r="N23" s="777"/>
      <c r="O23" s="777"/>
      <c r="P23" s="778"/>
      <c r="Q23" s="779">
        <v>48586</v>
      </c>
      <c r="R23" s="780"/>
      <c r="S23" s="780"/>
      <c r="T23" s="780"/>
      <c r="U23" s="780"/>
      <c r="V23" s="781">
        <v>47253</v>
      </c>
      <c r="W23" s="782"/>
      <c r="X23" s="782"/>
      <c r="Y23" s="782"/>
      <c r="Z23" s="783"/>
      <c r="AA23" s="781">
        <v>1333</v>
      </c>
      <c r="AB23" s="782"/>
      <c r="AC23" s="782"/>
      <c r="AD23" s="782"/>
      <c r="AE23" s="784"/>
      <c r="AF23" s="785">
        <v>1262</v>
      </c>
      <c r="AG23" s="780"/>
      <c r="AH23" s="780"/>
      <c r="AI23" s="780"/>
      <c r="AJ23" s="786"/>
      <c r="AK23" s="787"/>
      <c r="AL23" s="788"/>
      <c r="AM23" s="788"/>
      <c r="AN23" s="788"/>
      <c r="AO23" s="788"/>
      <c r="AP23" s="780">
        <v>32285</v>
      </c>
      <c r="AQ23" s="780"/>
      <c r="AR23" s="780"/>
      <c r="AS23" s="780"/>
      <c r="AT23" s="780"/>
      <c r="AU23" s="799"/>
      <c r="AV23" s="799"/>
      <c r="AW23" s="799"/>
      <c r="AX23" s="799"/>
      <c r="AY23" s="800"/>
      <c r="AZ23" s="801" t="s">
        <v>121</v>
      </c>
      <c r="BA23" s="782"/>
      <c r="BB23" s="782"/>
      <c r="BC23" s="782"/>
      <c r="BD23" s="784"/>
      <c r="BE23" s="158"/>
      <c r="BF23" s="158"/>
      <c r="BG23" s="158"/>
      <c r="BH23" s="158"/>
      <c r="BI23" s="158"/>
      <c r="BJ23" s="158"/>
      <c r="BK23" s="158"/>
      <c r="BL23" s="158"/>
      <c r="BM23" s="158"/>
      <c r="BN23" s="158"/>
      <c r="BO23" s="158"/>
      <c r="BP23" s="158"/>
      <c r="BQ23" s="163">
        <v>17</v>
      </c>
      <c r="BR23" s="164"/>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159"/>
    </row>
    <row r="24" spans="1:131" s="160" customFormat="1" ht="26.25" customHeight="1" x14ac:dyDescent="0.15">
      <c r="A24" s="798" t="s">
        <v>379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93"/>
      <c r="BA24" s="293"/>
      <c r="BB24" s="293"/>
      <c r="BC24" s="293"/>
      <c r="BD24" s="293"/>
      <c r="BE24" s="158"/>
      <c r="BF24" s="158"/>
      <c r="BG24" s="158"/>
      <c r="BH24" s="158"/>
      <c r="BI24" s="158"/>
      <c r="BJ24" s="158"/>
      <c r="BK24" s="158"/>
      <c r="BL24" s="158"/>
      <c r="BM24" s="158"/>
      <c r="BN24" s="158"/>
      <c r="BO24" s="158"/>
      <c r="BP24" s="158"/>
      <c r="BQ24" s="163">
        <v>18</v>
      </c>
      <c r="BR24" s="164"/>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159"/>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93"/>
      <c r="BK25" s="293"/>
      <c r="BL25" s="293"/>
      <c r="BM25" s="293"/>
      <c r="BN25" s="293"/>
      <c r="BO25" s="166"/>
      <c r="BP25" s="166"/>
      <c r="BQ25" s="163">
        <v>19</v>
      </c>
      <c r="BR25" s="164"/>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156"/>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381</v>
      </c>
      <c r="R26" s="708"/>
      <c r="S26" s="708"/>
      <c r="T26" s="708"/>
      <c r="U26" s="709"/>
      <c r="V26" s="712" t="s">
        <v>382</v>
      </c>
      <c r="W26" s="708"/>
      <c r="X26" s="708"/>
      <c r="Y26" s="708"/>
      <c r="Z26" s="709"/>
      <c r="AA26" s="712" t="s">
        <v>383</v>
      </c>
      <c r="AB26" s="708"/>
      <c r="AC26" s="708"/>
      <c r="AD26" s="708"/>
      <c r="AE26" s="708"/>
      <c r="AF26" s="802" t="s">
        <v>384</v>
      </c>
      <c r="AG26" s="803"/>
      <c r="AH26" s="803"/>
      <c r="AI26" s="803"/>
      <c r="AJ26" s="804"/>
      <c r="AK26" s="708" t="s">
        <v>385</v>
      </c>
      <c r="AL26" s="708"/>
      <c r="AM26" s="708"/>
      <c r="AN26" s="708"/>
      <c r="AO26" s="709"/>
      <c r="AP26" s="712" t="s">
        <v>386</v>
      </c>
      <c r="AQ26" s="708"/>
      <c r="AR26" s="708"/>
      <c r="AS26" s="708"/>
      <c r="AT26" s="709"/>
      <c r="AU26" s="712" t="s">
        <v>387</v>
      </c>
      <c r="AV26" s="708"/>
      <c r="AW26" s="708"/>
      <c r="AX26" s="708"/>
      <c r="AY26" s="709"/>
      <c r="AZ26" s="712" t="s">
        <v>388</v>
      </c>
      <c r="BA26" s="708"/>
      <c r="BB26" s="708"/>
      <c r="BC26" s="708"/>
      <c r="BD26" s="709"/>
      <c r="BE26" s="712" t="s">
        <v>364</v>
      </c>
      <c r="BF26" s="708"/>
      <c r="BG26" s="708"/>
      <c r="BH26" s="708"/>
      <c r="BI26" s="714"/>
      <c r="BJ26" s="293"/>
      <c r="BK26" s="293"/>
      <c r="BL26" s="293"/>
      <c r="BM26" s="293"/>
      <c r="BN26" s="293"/>
      <c r="BO26" s="166"/>
      <c r="BP26" s="166"/>
      <c r="BQ26" s="163">
        <v>20</v>
      </c>
      <c r="BR26" s="164"/>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156"/>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5"/>
      <c r="AG27" s="806"/>
      <c r="AH27" s="806"/>
      <c r="AI27" s="806"/>
      <c r="AJ27" s="807"/>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93"/>
      <c r="BK27" s="293"/>
      <c r="BL27" s="293"/>
      <c r="BM27" s="293"/>
      <c r="BN27" s="293"/>
      <c r="BO27" s="166"/>
      <c r="BP27" s="166"/>
      <c r="BQ27" s="163">
        <v>21</v>
      </c>
      <c r="BR27" s="164"/>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156"/>
    </row>
    <row r="28" spans="1:131" ht="26.25" customHeight="1" thickTop="1" x14ac:dyDescent="0.15">
      <c r="A28" s="167">
        <v>1</v>
      </c>
      <c r="B28" s="747" t="s">
        <v>389</v>
      </c>
      <c r="C28" s="748"/>
      <c r="D28" s="748"/>
      <c r="E28" s="748"/>
      <c r="F28" s="748"/>
      <c r="G28" s="748"/>
      <c r="H28" s="748"/>
      <c r="I28" s="748"/>
      <c r="J28" s="748"/>
      <c r="K28" s="748"/>
      <c r="L28" s="748"/>
      <c r="M28" s="748"/>
      <c r="N28" s="748"/>
      <c r="O28" s="748"/>
      <c r="P28" s="749"/>
      <c r="Q28" s="810">
        <v>12574</v>
      </c>
      <c r="R28" s="811"/>
      <c r="S28" s="811"/>
      <c r="T28" s="811"/>
      <c r="U28" s="811"/>
      <c r="V28" s="811">
        <v>12548</v>
      </c>
      <c r="W28" s="811"/>
      <c r="X28" s="811"/>
      <c r="Y28" s="811"/>
      <c r="Z28" s="811"/>
      <c r="AA28" s="811">
        <v>27</v>
      </c>
      <c r="AB28" s="811"/>
      <c r="AC28" s="811"/>
      <c r="AD28" s="811"/>
      <c r="AE28" s="812"/>
      <c r="AF28" s="813">
        <v>27</v>
      </c>
      <c r="AG28" s="811"/>
      <c r="AH28" s="811"/>
      <c r="AI28" s="811"/>
      <c r="AJ28" s="814"/>
      <c r="AK28" s="815">
        <v>1058</v>
      </c>
      <c r="AL28" s="816"/>
      <c r="AM28" s="816"/>
      <c r="AN28" s="816"/>
      <c r="AO28" s="816"/>
      <c r="AP28" s="816" t="s">
        <v>547</v>
      </c>
      <c r="AQ28" s="816"/>
      <c r="AR28" s="816"/>
      <c r="AS28" s="816"/>
      <c r="AT28" s="816"/>
      <c r="AU28" s="816" t="s">
        <v>547</v>
      </c>
      <c r="AV28" s="816"/>
      <c r="AW28" s="816"/>
      <c r="AX28" s="816"/>
      <c r="AY28" s="816"/>
      <c r="AZ28" s="817" t="s">
        <v>547</v>
      </c>
      <c r="BA28" s="817"/>
      <c r="BB28" s="817"/>
      <c r="BC28" s="817"/>
      <c r="BD28" s="817"/>
      <c r="BE28" s="808"/>
      <c r="BF28" s="808"/>
      <c r="BG28" s="808"/>
      <c r="BH28" s="808"/>
      <c r="BI28" s="809"/>
      <c r="BJ28" s="293"/>
      <c r="BK28" s="293"/>
      <c r="BL28" s="293"/>
      <c r="BM28" s="293"/>
      <c r="BN28" s="293"/>
      <c r="BO28" s="166"/>
      <c r="BP28" s="166"/>
      <c r="BQ28" s="163">
        <v>22</v>
      </c>
      <c r="BR28" s="164"/>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156"/>
    </row>
    <row r="29" spans="1:131" ht="26.25" customHeight="1" x14ac:dyDescent="0.15">
      <c r="A29" s="167">
        <v>2</v>
      </c>
      <c r="B29" s="736" t="s">
        <v>390</v>
      </c>
      <c r="C29" s="737"/>
      <c r="D29" s="737"/>
      <c r="E29" s="737"/>
      <c r="F29" s="737"/>
      <c r="G29" s="737"/>
      <c r="H29" s="737"/>
      <c r="I29" s="737"/>
      <c r="J29" s="737"/>
      <c r="K29" s="737"/>
      <c r="L29" s="737"/>
      <c r="M29" s="737"/>
      <c r="N29" s="737"/>
      <c r="O29" s="737"/>
      <c r="P29" s="738"/>
      <c r="Q29" s="739">
        <v>9439</v>
      </c>
      <c r="R29" s="740"/>
      <c r="S29" s="740"/>
      <c r="T29" s="740"/>
      <c r="U29" s="740"/>
      <c r="V29" s="740">
        <v>9219</v>
      </c>
      <c r="W29" s="740"/>
      <c r="X29" s="740"/>
      <c r="Y29" s="740"/>
      <c r="Z29" s="740"/>
      <c r="AA29" s="740">
        <v>220</v>
      </c>
      <c r="AB29" s="740"/>
      <c r="AC29" s="740"/>
      <c r="AD29" s="740"/>
      <c r="AE29" s="741"/>
      <c r="AF29" s="742">
        <v>220</v>
      </c>
      <c r="AG29" s="743"/>
      <c r="AH29" s="743"/>
      <c r="AI29" s="743"/>
      <c r="AJ29" s="744"/>
      <c r="AK29" s="822">
        <v>1527</v>
      </c>
      <c r="AL29" s="818"/>
      <c r="AM29" s="818"/>
      <c r="AN29" s="818"/>
      <c r="AO29" s="818"/>
      <c r="AP29" s="818" t="s">
        <v>547</v>
      </c>
      <c r="AQ29" s="818"/>
      <c r="AR29" s="818"/>
      <c r="AS29" s="818"/>
      <c r="AT29" s="818"/>
      <c r="AU29" s="818" t="s">
        <v>547</v>
      </c>
      <c r="AV29" s="818"/>
      <c r="AW29" s="818"/>
      <c r="AX29" s="818"/>
      <c r="AY29" s="818"/>
      <c r="AZ29" s="819" t="s">
        <v>547</v>
      </c>
      <c r="BA29" s="819"/>
      <c r="BB29" s="819"/>
      <c r="BC29" s="819"/>
      <c r="BD29" s="819"/>
      <c r="BE29" s="820"/>
      <c r="BF29" s="820"/>
      <c r="BG29" s="820"/>
      <c r="BH29" s="820"/>
      <c r="BI29" s="821"/>
      <c r="BJ29" s="293"/>
      <c r="BK29" s="293"/>
      <c r="BL29" s="293"/>
      <c r="BM29" s="293"/>
      <c r="BN29" s="293"/>
      <c r="BO29" s="166"/>
      <c r="BP29" s="166"/>
      <c r="BQ29" s="163">
        <v>23</v>
      </c>
      <c r="BR29" s="164"/>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156"/>
    </row>
    <row r="30" spans="1:131" ht="26.25" customHeight="1" x14ac:dyDescent="0.15">
      <c r="A30" s="167">
        <v>3</v>
      </c>
      <c r="B30" s="736" t="s">
        <v>391</v>
      </c>
      <c r="C30" s="737"/>
      <c r="D30" s="737"/>
      <c r="E30" s="737"/>
      <c r="F30" s="737"/>
      <c r="G30" s="737"/>
      <c r="H30" s="737"/>
      <c r="I30" s="737"/>
      <c r="J30" s="737"/>
      <c r="K30" s="737"/>
      <c r="L30" s="737"/>
      <c r="M30" s="737"/>
      <c r="N30" s="737"/>
      <c r="O30" s="737"/>
      <c r="P30" s="738"/>
      <c r="Q30" s="739">
        <v>1976</v>
      </c>
      <c r="R30" s="740"/>
      <c r="S30" s="740"/>
      <c r="T30" s="740"/>
      <c r="U30" s="740"/>
      <c r="V30" s="740">
        <v>1920</v>
      </c>
      <c r="W30" s="740"/>
      <c r="X30" s="740"/>
      <c r="Y30" s="740"/>
      <c r="Z30" s="740"/>
      <c r="AA30" s="740">
        <v>56</v>
      </c>
      <c r="AB30" s="740"/>
      <c r="AC30" s="740"/>
      <c r="AD30" s="740"/>
      <c r="AE30" s="741"/>
      <c r="AF30" s="742">
        <v>56</v>
      </c>
      <c r="AG30" s="743"/>
      <c r="AH30" s="743"/>
      <c r="AI30" s="743"/>
      <c r="AJ30" s="744"/>
      <c r="AK30" s="822">
        <v>429</v>
      </c>
      <c r="AL30" s="818"/>
      <c r="AM30" s="818"/>
      <c r="AN30" s="818"/>
      <c r="AO30" s="818"/>
      <c r="AP30" s="818" t="s">
        <v>547</v>
      </c>
      <c r="AQ30" s="818"/>
      <c r="AR30" s="818"/>
      <c r="AS30" s="818"/>
      <c r="AT30" s="818"/>
      <c r="AU30" s="818" t="s">
        <v>547</v>
      </c>
      <c r="AV30" s="818"/>
      <c r="AW30" s="818"/>
      <c r="AX30" s="818"/>
      <c r="AY30" s="818"/>
      <c r="AZ30" s="819" t="s">
        <v>547</v>
      </c>
      <c r="BA30" s="819"/>
      <c r="BB30" s="819"/>
      <c r="BC30" s="819"/>
      <c r="BD30" s="819"/>
      <c r="BE30" s="820"/>
      <c r="BF30" s="820"/>
      <c r="BG30" s="820"/>
      <c r="BH30" s="820"/>
      <c r="BI30" s="821"/>
      <c r="BJ30" s="293"/>
      <c r="BK30" s="293"/>
      <c r="BL30" s="293"/>
      <c r="BM30" s="293"/>
      <c r="BN30" s="293"/>
      <c r="BO30" s="166"/>
      <c r="BP30" s="166"/>
      <c r="BQ30" s="163">
        <v>24</v>
      </c>
      <c r="BR30" s="164"/>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156"/>
    </row>
    <row r="31" spans="1:131" ht="26.25" customHeight="1" x14ac:dyDescent="0.15">
      <c r="A31" s="167">
        <v>4</v>
      </c>
      <c r="B31" s="736" t="s">
        <v>392</v>
      </c>
      <c r="C31" s="737"/>
      <c r="D31" s="737"/>
      <c r="E31" s="737"/>
      <c r="F31" s="737"/>
      <c r="G31" s="737"/>
      <c r="H31" s="737"/>
      <c r="I31" s="737"/>
      <c r="J31" s="737"/>
      <c r="K31" s="737"/>
      <c r="L31" s="737"/>
      <c r="M31" s="737"/>
      <c r="N31" s="737"/>
      <c r="O31" s="737"/>
      <c r="P31" s="738"/>
      <c r="Q31" s="739">
        <v>1829</v>
      </c>
      <c r="R31" s="740"/>
      <c r="S31" s="740"/>
      <c r="T31" s="740"/>
      <c r="U31" s="740"/>
      <c r="V31" s="740">
        <v>1564</v>
      </c>
      <c r="W31" s="740"/>
      <c r="X31" s="740"/>
      <c r="Y31" s="740"/>
      <c r="Z31" s="740"/>
      <c r="AA31" s="740">
        <v>265</v>
      </c>
      <c r="AB31" s="740"/>
      <c r="AC31" s="740"/>
      <c r="AD31" s="740"/>
      <c r="AE31" s="741"/>
      <c r="AF31" s="742">
        <v>2139</v>
      </c>
      <c r="AG31" s="743"/>
      <c r="AH31" s="743"/>
      <c r="AI31" s="743"/>
      <c r="AJ31" s="744"/>
      <c r="AK31" s="822">
        <v>132</v>
      </c>
      <c r="AL31" s="818"/>
      <c r="AM31" s="818"/>
      <c r="AN31" s="818"/>
      <c r="AO31" s="818"/>
      <c r="AP31" s="818">
        <v>2797</v>
      </c>
      <c r="AQ31" s="818"/>
      <c r="AR31" s="818"/>
      <c r="AS31" s="818"/>
      <c r="AT31" s="818"/>
      <c r="AU31" s="818">
        <v>344</v>
      </c>
      <c r="AV31" s="818"/>
      <c r="AW31" s="818"/>
      <c r="AX31" s="818"/>
      <c r="AY31" s="818"/>
      <c r="AZ31" s="819" t="s">
        <v>547</v>
      </c>
      <c r="BA31" s="819"/>
      <c r="BB31" s="819"/>
      <c r="BC31" s="819"/>
      <c r="BD31" s="819"/>
      <c r="BE31" s="820" t="s">
        <v>393</v>
      </c>
      <c r="BF31" s="820"/>
      <c r="BG31" s="820"/>
      <c r="BH31" s="820"/>
      <c r="BI31" s="821"/>
      <c r="BJ31" s="293"/>
      <c r="BK31" s="293"/>
      <c r="BL31" s="293"/>
      <c r="BM31" s="293"/>
      <c r="BN31" s="293"/>
      <c r="BO31" s="166"/>
      <c r="BP31" s="166"/>
      <c r="BQ31" s="163">
        <v>25</v>
      </c>
      <c r="BR31" s="164"/>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156"/>
    </row>
    <row r="32" spans="1:131" ht="26.25" customHeight="1" x14ac:dyDescent="0.15">
      <c r="A32" s="167">
        <v>5</v>
      </c>
      <c r="B32" s="736" t="s">
        <v>394</v>
      </c>
      <c r="C32" s="737"/>
      <c r="D32" s="737"/>
      <c r="E32" s="737"/>
      <c r="F32" s="737"/>
      <c r="G32" s="737"/>
      <c r="H32" s="737"/>
      <c r="I32" s="737"/>
      <c r="J32" s="737"/>
      <c r="K32" s="737"/>
      <c r="L32" s="737"/>
      <c r="M32" s="737"/>
      <c r="N32" s="737"/>
      <c r="O32" s="737"/>
      <c r="P32" s="738"/>
      <c r="Q32" s="739">
        <v>2250</v>
      </c>
      <c r="R32" s="740"/>
      <c r="S32" s="740"/>
      <c r="T32" s="740"/>
      <c r="U32" s="740"/>
      <c r="V32" s="740">
        <v>1853</v>
      </c>
      <c r="W32" s="740"/>
      <c r="X32" s="740"/>
      <c r="Y32" s="740"/>
      <c r="Z32" s="740"/>
      <c r="AA32" s="740">
        <v>396</v>
      </c>
      <c r="AB32" s="740"/>
      <c r="AC32" s="740"/>
      <c r="AD32" s="740"/>
      <c r="AE32" s="741"/>
      <c r="AF32" s="742">
        <v>2205</v>
      </c>
      <c r="AG32" s="743"/>
      <c r="AH32" s="743"/>
      <c r="AI32" s="743"/>
      <c r="AJ32" s="744"/>
      <c r="AK32" s="822">
        <v>763</v>
      </c>
      <c r="AL32" s="818"/>
      <c r="AM32" s="818"/>
      <c r="AN32" s="818"/>
      <c r="AO32" s="818"/>
      <c r="AP32" s="818">
        <v>10790</v>
      </c>
      <c r="AQ32" s="818"/>
      <c r="AR32" s="818"/>
      <c r="AS32" s="818"/>
      <c r="AT32" s="818"/>
      <c r="AU32" s="818">
        <v>4899</v>
      </c>
      <c r="AV32" s="818"/>
      <c r="AW32" s="818"/>
      <c r="AX32" s="818"/>
      <c r="AY32" s="818"/>
      <c r="AZ32" s="819" t="s">
        <v>547</v>
      </c>
      <c r="BA32" s="819"/>
      <c r="BB32" s="819"/>
      <c r="BC32" s="819"/>
      <c r="BD32" s="819"/>
      <c r="BE32" s="820" t="s">
        <v>393</v>
      </c>
      <c r="BF32" s="820"/>
      <c r="BG32" s="820"/>
      <c r="BH32" s="820"/>
      <c r="BI32" s="821"/>
      <c r="BJ32" s="293"/>
      <c r="BK32" s="293"/>
      <c r="BL32" s="293"/>
      <c r="BM32" s="293"/>
      <c r="BN32" s="293"/>
      <c r="BO32" s="166"/>
      <c r="BP32" s="166"/>
      <c r="BQ32" s="163">
        <v>26</v>
      </c>
      <c r="BR32" s="164"/>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156"/>
    </row>
    <row r="33" spans="1:131" ht="26.25" customHeight="1" x14ac:dyDescent="0.15">
      <c r="A33" s="167">
        <v>6</v>
      </c>
      <c r="B33" s="736" t="s">
        <v>395</v>
      </c>
      <c r="C33" s="737"/>
      <c r="D33" s="737"/>
      <c r="E33" s="737"/>
      <c r="F33" s="737"/>
      <c r="G33" s="737"/>
      <c r="H33" s="737"/>
      <c r="I33" s="737"/>
      <c r="J33" s="737"/>
      <c r="K33" s="737"/>
      <c r="L33" s="737"/>
      <c r="M33" s="737"/>
      <c r="N33" s="737"/>
      <c r="O33" s="737"/>
      <c r="P33" s="738"/>
      <c r="Q33" s="739">
        <v>97</v>
      </c>
      <c r="R33" s="740"/>
      <c r="S33" s="740"/>
      <c r="T33" s="740"/>
      <c r="U33" s="740"/>
      <c r="V33" s="740">
        <v>97</v>
      </c>
      <c r="W33" s="740"/>
      <c r="X33" s="740"/>
      <c r="Y33" s="740"/>
      <c r="Z33" s="740"/>
      <c r="AA33" s="740">
        <v>0</v>
      </c>
      <c r="AB33" s="740"/>
      <c r="AC33" s="740"/>
      <c r="AD33" s="740"/>
      <c r="AE33" s="741"/>
      <c r="AF33" s="742">
        <v>0</v>
      </c>
      <c r="AG33" s="743"/>
      <c r="AH33" s="743"/>
      <c r="AI33" s="743"/>
      <c r="AJ33" s="744"/>
      <c r="AK33" s="822">
        <v>37</v>
      </c>
      <c r="AL33" s="818"/>
      <c r="AM33" s="818"/>
      <c r="AN33" s="818"/>
      <c r="AO33" s="818"/>
      <c r="AP33" s="818" t="s">
        <v>547</v>
      </c>
      <c r="AQ33" s="818"/>
      <c r="AR33" s="818"/>
      <c r="AS33" s="818"/>
      <c r="AT33" s="818"/>
      <c r="AU33" s="818" t="s">
        <v>547</v>
      </c>
      <c r="AV33" s="818"/>
      <c r="AW33" s="818"/>
      <c r="AX33" s="818"/>
      <c r="AY33" s="818"/>
      <c r="AZ33" s="819" t="s">
        <v>547</v>
      </c>
      <c r="BA33" s="819"/>
      <c r="BB33" s="819"/>
      <c r="BC33" s="819"/>
      <c r="BD33" s="819"/>
      <c r="BE33" s="820" t="s">
        <v>396</v>
      </c>
      <c r="BF33" s="820"/>
      <c r="BG33" s="820"/>
      <c r="BH33" s="820"/>
      <c r="BI33" s="821"/>
      <c r="BJ33" s="293"/>
      <c r="BK33" s="293"/>
      <c r="BL33" s="293"/>
      <c r="BM33" s="293"/>
      <c r="BN33" s="293"/>
      <c r="BO33" s="166"/>
      <c r="BP33" s="166"/>
      <c r="BQ33" s="163">
        <v>27</v>
      </c>
      <c r="BR33" s="164"/>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156"/>
    </row>
    <row r="34" spans="1:131" ht="26.25" customHeight="1" x14ac:dyDescent="0.15">
      <c r="A34" s="167">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2"/>
      <c r="AL34" s="818"/>
      <c r="AM34" s="818"/>
      <c r="AN34" s="818"/>
      <c r="AO34" s="818"/>
      <c r="AP34" s="818"/>
      <c r="AQ34" s="818"/>
      <c r="AR34" s="818"/>
      <c r="AS34" s="818"/>
      <c r="AT34" s="818"/>
      <c r="AU34" s="818"/>
      <c r="AV34" s="818"/>
      <c r="AW34" s="818"/>
      <c r="AX34" s="818"/>
      <c r="AY34" s="818"/>
      <c r="AZ34" s="819"/>
      <c r="BA34" s="819"/>
      <c r="BB34" s="819"/>
      <c r="BC34" s="819"/>
      <c r="BD34" s="819"/>
      <c r="BE34" s="820"/>
      <c r="BF34" s="820"/>
      <c r="BG34" s="820"/>
      <c r="BH34" s="820"/>
      <c r="BI34" s="821"/>
      <c r="BJ34" s="293"/>
      <c r="BK34" s="293"/>
      <c r="BL34" s="293"/>
      <c r="BM34" s="293"/>
      <c r="BN34" s="293"/>
      <c r="BO34" s="166"/>
      <c r="BP34" s="166"/>
      <c r="BQ34" s="163">
        <v>28</v>
      </c>
      <c r="BR34" s="164"/>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156"/>
    </row>
    <row r="35" spans="1:131" ht="26.25" customHeight="1" x14ac:dyDescent="0.15">
      <c r="A35" s="167">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93"/>
      <c r="BK35" s="293"/>
      <c r="BL35" s="293"/>
      <c r="BM35" s="293"/>
      <c r="BN35" s="293"/>
      <c r="BO35" s="166"/>
      <c r="BP35" s="166"/>
      <c r="BQ35" s="163">
        <v>29</v>
      </c>
      <c r="BR35" s="164"/>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156"/>
    </row>
    <row r="36" spans="1:131" ht="26.25" customHeight="1" x14ac:dyDescent="0.15">
      <c r="A36" s="167">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93"/>
      <c r="BK36" s="293"/>
      <c r="BL36" s="293"/>
      <c r="BM36" s="293"/>
      <c r="BN36" s="293"/>
      <c r="BO36" s="166"/>
      <c r="BP36" s="166"/>
      <c r="BQ36" s="163">
        <v>30</v>
      </c>
      <c r="BR36" s="164"/>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156"/>
    </row>
    <row r="37" spans="1:131" ht="26.25" customHeight="1" x14ac:dyDescent="0.15">
      <c r="A37" s="167">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93"/>
      <c r="BK37" s="293"/>
      <c r="BL37" s="293"/>
      <c r="BM37" s="293"/>
      <c r="BN37" s="293"/>
      <c r="BO37" s="166"/>
      <c r="BP37" s="166"/>
      <c r="BQ37" s="163">
        <v>31</v>
      </c>
      <c r="BR37" s="164"/>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156"/>
    </row>
    <row r="38" spans="1:131" ht="26.25" customHeight="1" x14ac:dyDescent="0.15">
      <c r="A38" s="167">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93"/>
      <c r="BK38" s="293"/>
      <c r="BL38" s="293"/>
      <c r="BM38" s="293"/>
      <c r="BN38" s="293"/>
      <c r="BO38" s="166"/>
      <c r="BP38" s="166"/>
      <c r="BQ38" s="163">
        <v>32</v>
      </c>
      <c r="BR38" s="164"/>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156"/>
    </row>
    <row r="39" spans="1:131" ht="26.25" customHeight="1" x14ac:dyDescent="0.15">
      <c r="A39" s="167">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93"/>
      <c r="BK39" s="293"/>
      <c r="BL39" s="293"/>
      <c r="BM39" s="293"/>
      <c r="BN39" s="293"/>
      <c r="BO39" s="166"/>
      <c r="BP39" s="166"/>
      <c r="BQ39" s="163">
        <v>33</v>
      </c>
      <c r="BR39" s="164"/>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156"/>
    </row>
    <row r="40" spans="1:131" ht="26.25" customHeight="1" x14ac:dyDescent="0.15">
      <c r="A40" s="163">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93"/>
      <c r="BK40" s="293"/>
      <c r="BL40" s="293"/>
      <c r="BM40" s="293"/>
      <c r="BN40" s="293"/>
      <c r="BO40" s="166"/>
      <c r="BP40" s="166"/>
      <c r="BQ40" s="163">
        <v>34</v>
      </c>
      <c r="BR40" s="164"/>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156"/>
    </row>
    <row r="41" spans="1:131" ht="26.25" customHeight="1" x14ac:dyDescent="0.15">
      <c r="A41" s="163">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93"/>
      <c r="BK41" s="293"/>
      <c r="BL41" s="293"/>
      <c r="BM41" s="293"/>
      <c r="BN41" s="293"/>
      <c r="BO41" s="166"/>
      <c r="BP41" s="166"/>
      <c r="BQ41" s="163">
        <v>35</v>
      </c>
      <c r="BR41" s="164"/>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156"/>
    </row>
    <row r="42" spans="1:131" ht="26.25" customHeight="1" x14ac:dyDescent="0.15">
      <c r="A42" s="163">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93"/>
      <c r="BK42" s="293"/>
      <c r="BL42" s="293"/>
      <c r="BM42" s="293"/>
      <c r="BN42" s="293"/>
      <c r="BO42" s="166"/>
      <c r="BP42" s="166"/>
      <c r="BQ42" s="163">
        <v>36</v>
      </c>
      <c r="BR42" s="164"/>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156"/>
    </row>
    <row r="43" spans="1:131" ht="26.25" customHeight="1" x14ac:dyDescent="0.15">
      <c r="A43" s="163">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93"/>
      <c r="BK43" s="293"/>
      <c r="BL43" s="293"/>
      <c r="BM43" s="293"/>
      <c r="BN43" s="293"/>
      <c r="BO43" s="166"/>
      <c r="BP43" s="166"/>
      <c r="BQ43" s="163">
        <v>37</v>
      </c>
      <c r="BR43" s="164"/>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156"/>
    </row>
    <row r="44" spans="1:131" ht="26.25" customHeight="1" x14ac:dyDescent="0.15">
      <c r="A44" s="163">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93"/>
      <c r="BK44" s="293"/>
      <c r="BL44" s="293"/>
      <c r="BM44" s="293"/>
      <c r="BN44" s="293"/>
      <c r="BO44" s="166"/>
      <c r="BP44" s="166"/>
      <c r="BQ44" s="163">
        <v>38</v>
      </c>
      <c r="BR44" s="164"/>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156"/>
    </row>
    <row r="45" spans="1:131" ht="26.25" customHeight="1" x14ac:dyDescent="0.15">
      <c r="A45" s="163">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93"/>
      <c r="BK45" s="293"/>
      <c r="BL45" s="293"/>
      <c r="BM45" s="293"/>
      <c r="BN45" s="293"/>
      <c r="BO45" s="166"/>
      <c r="BP45" s="166"/>
      <c r="BQ45" s="163">
        <v>39</v>
      </c>
      <c r="BR45" s="164"/>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156"/>
    </row>
    <row r="46" spans="1:131" ht="26.25" customHeight="1" x14ac:dyDescent="0.15">
      <c r="A46" s="163">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93"/>
      <c r="BK46" s="293"/>
      <c r="BL46" s="293"/>
      <c r="BM46" s="293"/>
      <c r="BN46" s="293"/>
      <c r="BO46" s="166"/>
      <c r="BP46" s="166"/>
      <c r="BQ46" s="163">
        <v>40</v>
      </c>
      <c r="BR46" s="164"/>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156"/>
    </row>
    <row r="47" spans="1:131" ht="26.25" customHeight="1" x14ac:dyDescent="0.15">
      <c r="A47" s="163">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93"/>
      <c r="BK47" s="293"/>
      <c r="BL47" s="293"/>
      <c r="BM47" s="293"/>
      <c r="BN47" s="293"/>
      <c r="BO47" s="166"/>
      <c r="BP47" s="166"/>
      <c r="BQ47" s="163">
        <v>41</v>
      </c>
      <c r="BR47" s="164"/>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156"/>
    </row>
    <row r="48" spans="1:131" ht="26.25" customHeight="1" x14ac:dyDescent="0.15">
      <c r="A48" s="163">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93"/>
      <c r="BK48" s="293"/>
      <c r="BL48" s="293"/>
      <c r="BM48" s="293"/>
      <c r="BN48" s="293"/>
      <c r="BO48" s="166"/>
      <c r="BP48" s="166"/>
      <c r="BQ48" s="163">
        <v>42</v>
      </c>
      <c r="BR48" s="164"/>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156"/>
    </row>
    <row r="49" spans="1:131" ht="26.25" customHeight="1" x14ac:dyDescent="0.15">
      <c r="A49" s="163">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93"/>
      <c r="BK49" s="293"/>
      <c r="BL49" s="293"/>
      <c r="BM49" s="293"/>
      <c r="BN49" s="293"/>
      <c r="BO49" s="166"/>
      <c r="BP49" s="166"/>
      <c r="BQ49" s="163">
        <v>43</v>
      </c>
      <c r="BR49" s="164"/>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156"/>
    </row>
    <row r="50" spans="1:131" ht="26.25" customHeight="1" x14ac:dyDescent="0.15">
      <c r="A50" s="163">
        <v>23</v>
      </c>
      <c r="B50" s="736"/>
      <c r="C50" s="737"/>
      <c r="D50" s="737"/>
      <c r="E50" s="737"/>
      <c r="F50" s="737"/>
      <c r="G50" s="737"/>
      <c r="H50" s="737"/>
      <c r="I50" s="737"/>
      <c r="J50" s="737"/>
      <c r="K50" s="737"/>
      <c r="L50" s="737"/>
      <c r="M50" s="737"/>
      <c r="N50" s="737"/>
      <c r="O50" s="737"/>
      <c r="P50" s="738"/>
      <c r="Q50" s="823"/>
      <c r="R50" s="824"/>
      <c r="S50" s="824"/>
      <c r="T50" s="824"/>
      <c r="U50" s="824"/>
      <c r="V50" s="824"/>
      <c r="W50" s="824"/>
      <c r="X50" s="824"/>
      <c r="Y50" s="824"/>
      <c r="Z50" s="824"/>
      <c r="AA50" s="824"/>
      <c r="AB50" s="824"/>
      <c r="AC50" s="824"/>
      <c r="AD50" s="824"/>
      <c r="AE50" s="825"/>
      <c r="AF50" s="742"/>
      <c r="AG50" s="743"/>
      <c r="AH50" s="743"/>
      <c r="AI50" s="743"/>
      <c r="AJ50" s="744"/>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93"/>
      <c r="BK50" s="293"/>
      <c r="BL50" s="293"/>
      <c r="BM50" s="293"/>
      <c r="BN50" s="293"/>
      <c r="BO50" s="166"/>
      <c r="BP50" s="166"/>
      <c r="BQ50" s="163">
        <v>44</v>
      </c>
      <c r="BR50" s="164"/>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156"/>
    </row>
    <row r="51" spans="1:131" ht="26.25" customHeight="1" x14ac:dyDescent="0.15">
      <c r="A51" s="163">
        <v>24</v>
      </c>
      <c r="B51" s="736"/>
      <c r="C51" s="737"/>
      <c r="D51" s="737"/>
      <c r="E51" s="737"/>
      <c r="F51" s="737"/>
      <c r="G51" s="737"/>
      <c r="H51" s="737"/>
      <c r="I51" s="737"/>
      <c r="J51" s="737"/>
      <c r="K51" s="737"/>
      <c r="L51" s="737"/>
      <c r="M51" s="737"/>
      <c r="N51" s="737"/>
      <c r="O51" s="737"/>
      <c r="P51" s="738"/>
      <c r="Q51" s="823"/>
      <c r="R51" s="824"/>
      <c r="S51" s="824"/>
      <c r="T51" s="824"/>
      <c r="U51" s="824"/>
      <c r="V51" s="824"/>
      <c r="W51" s="824"/>
      <c r="X51" s="824"/>
      <c r="Y51" s="824"/>
      <c r="Z51" s="824"/>
      <c r="AA51" s="824"/>
      <c r="AB51" s="824"/>
      <c r="AC51" s="824"/>
      <c r="AD51" s="824"/>
      <c r="AE51" s="825"/>
      <c r="AF51" s="742"/>
      <c r="AG51" s="743"/>
      <c r="AH51" s="743"/>
      <c r="AI51" s="743"/>
      <c r="AJ51" s="744"/>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93"/>
      <c r="BK51" s="293"/>
      <c r="BL51" s="293"/>
      <c r="BM51" s="293"/>
      <c r="BN51" s="293"/>
      <c r="BO51" s="166"/>
      <c r="BP51" s="166"/>
      <c r="BQ51" s="163">
        <v>45</v>
      </c>
      <c r="BR51" s="164"/>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156"/>
    </row>
    <row r="52" spans="1:131" ht="26.25" customHeight="1" x14ac:dyDescent="0.15">
      <c r="A52" s="163">
        <v>25</v>
      </c>
      <c r="B52" s="736"/>
      <c r="C52" s="737"/>
      <c r="D52" s="737"/>
      <c r="E52" s="737"/>
      <c r="F52" s="737"/>
      <c r="G52" s="737"/>
      <c r="H52" s="737"/>
      <c r="I52" s="737"/>
      <c r="J52" s="737"/>
      <c r="K52" s="737"/>
      <c r="L52" s="737"/>
      <c r="M52" s="737"/>
      <c r="N52" s="737"/>
      <c r="O52" s="737"/>
      <c r="P52" s="738"/>
      <c r="Q52" s="823"/>
      <c r="R52" s="824"/>
      <c r="S52" s="824"/>
      <c r="T52" s="824"/>
      <c r="U52" s="824"/>
      <c r="V52" s="824"/>
      <c r="W52" s="824"/>
      <c r="X52" s="824"/>
      <c r="Y52" s="824"/>
      <c r="Z52" s="824"/>
      <c r="AA52" s="824"/>
      <c r="AB52" s="824"/>
      <c r="AC52" s="824"/>
      <c r="AD52" s="824"/>
      <c r="AE52" s="825"/>
      <c r="AF52" s="742"/>
      <c r="AG52" s="743"/>
      <c r="AH52" s="743"/>
      <c r="AI52" s="743"/>
      <c r="AJ52" s="744"/>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93"/>
      <c r="BK52" s="293"/>
      <c r="BL52" s="293"/>
      <c r="BM52" s="293"/>
      <c r="BN52" s="293"/>
      <c r="BO52" s="166"/>
      <c r="BP52" s="166"/>
      <c r="BQ52" s="163">
        <v>46</v>
      </c>
      <c r="BR52" s="164"/>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156"/>
    </row>
    <row r="53" spans="1:131" ht="26.25" customHeight="1" x14ac:dyDescent="0.15">
      <c r="A53" s="163">
        <v>26</v>
      </c>
      <c r="B53" s="736"/>
      <c r="C53" s="737"/>
      <c r="D53" s="737"/>
      <c r="E53" s="737"/>
      <c r="F53" s="737"/>
      <c r="G53" s="737"/>
      <c r="H53" s="737"/>
      <c r="I53" s="737"/>
      <c r="J53" s="737"/>
      <c r="K53" s="737"/>
      <c r="L53" s="737"/>
      <c r="M53" s="737"/>
      <c r="N53" s="737"/>
      <c r="O53" s="737"/>
      <c r="P53" s="738"/>
      <c r="Q53" s="823"/>
      <c r="R53" s="824"/>
      <c r="S53" s="824"/>
      <c r="T53" s="824"/>
      <c r="U53" s="824"/>
      <c r="V53" s="824"/>
      <c r="W53" s="824"/>
      <c r="X53" s="824"/>
      <c r="Y53" s="824"/>
      <c r="Z53" s="824"/>
      <c r="AA53" s="824"/>
      <c r="AB53" s="824"/>
      <c r="AC53" s="824"/>
      <c r="AD53" s="824"/>
      <c r="AE53" s="825"/>
      <c r="AF53" s="742"/>
      <c r="AG53" s="743"/>
      <c r="AH53" s="743"/>
      <c r="AI53" s="743"/>
      <c r="AJ53" s="744"/>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93"/>
      <c r="BK53" s="293"/>
      <c r="BL53" s="293"/>
      <c r="BM53" s="293"/>
      <c r="BN53" s="293"/>
      <c r="BO53" s="166"/>
      <c r="BP53" s="166"/>
      <c r="BQ53" s="163">
        <v>47</v>
      </c>
      <c r="BR53" s="164"/>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156"/>
    </row>
    <row r="54" spans="1:131" ht="26.25" customHeight="1" x14ac:dyDescent="0.15">
      <c r="A54" s="163">
        <v>27</v>
      </c>
      <c r="B54" s="736"/>
      <c r="C54" s="737"/>
      <c r="D54" s="737"/>
      <c r="E54" s="737"/>
      <c r="F54" s="737"/>
      <c r="G54" s="737"/>
      <c r="H54" s="737"/>
      <c r="I54" s="737"/>
      <c r="J54" s="737"/>
      <c r="K54" s="737"/>
      <c r="L54" s="737"/>
      <c r="M54" s="737"/>
      <c r="N54" s="737"/>
      <c r="O54" s="737"/>
      <c r="P54" s="738"/>
      <c r="Q54" s="823"/>
      <c r="R54" s="824"/>
      <c r="S54" s="824"/>
      <c r="T54" s="824"/>
      <c r="U54" s="824"/>
      <c r="V54" s="824"/>
      <c r="W54" s="824"/>
      <c r="X54" s="824"/>
      <c r="Y54" s="824"/>
      <c r="Z54" s="824"/>
      <c r="AA54" s="824"/>
      <c r="AB54" s="824"/>
      <c r="AC54" s="824"/>
      <c r="AD54" s="824"/>
      <c r="AE54" s="825"/>
      <c r="AF54" s="742"/>
      <c r="AG54" s="743"/>
      <c r="AH54" s="743"/>
      <c r="AI54" s="743"/>
      <c r="AJ54" s="744"/>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93"/>
      <c r="BK54" s="293"/>
      <c r="BL54" s="293"/>
      <c r="BM54" s="293"/>
      <c r="BN54" s="293"/>
      <c r="BO54" s="166"/>
      <c r="BP54" s="166"/>
      <c r="BQ54" s="163">
        <v>48</v>
      </c>
      <c r="BR54" s="164"/>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156"/>
    </row>
    <row r="55" spans="1:131" ht="26.25" customHeight="1" x14ac:dyDescent="0.15">
      <c r="A55" s="163">
        <v>28</v>
      </c>
      <c r="B55" s="736"/>
      <c r="C55" s="737"/>
      <c r="D55" s="737"/>
      <c r="E55" s="737"/>
      <c r="F55" s="737"/>
      <c r="G55" s="737"/>
      <c r="H55" s="737"/>
      <c r="I55" s="737"/>
      <c r="J55" s="737"/>
      <c r="K55" s="737"/>
      <c r="L55" s="737"/>
      <c r="M55" s="737"/>
      <c r="N55" s="737"/>
      <c r="O55" s="737"/>
      <c r="P55" s="738"/>
      <c r="Q55" s="823"/>
      <c r="R55" s="824"/>
      <c r="S55" s="824"/>
      <c r="T55" s="824"/>
      <c r="U55" s="824"/>
      <c r="V55" s="824"/>
      <c r="W55" s="824"/>
      <c r="X55" s="824"/>
      <c r="Y55" s="824"/>
      <c r="Z55" s="824"/>
      <c r="AA55" s="824"/>
      <c r="AB55" s="824"/>
      <c r="AC55" s="824"/>
      <c r="AD55" s="824"/>
      <c r="AE55" s="825"/>
      <c r="AF55" s="742"/>
      <c r="AG55" s="743"/>
      <c r="AH55" s="743"/>
      <c r="AI55" s="743"/>
      <c r="AJ55" s="744"/>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93"/>
      <c r="BK55" s="293"/>
      <c r="BL55" s="293"/>
      <c r="BM55" s="293"/>
      <c r="BN55" s="293"/>
      <c r="BO55" s="166"/>
      <c r="BP55" s="166"/>
      <c r="BQ55" s="163">
        <v>49</v>
      </c>
      <c r="BR55" s="164"/>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156"/>
    </row>
    <row r="56" spans="1:131" ht="26.25" customHeight="1" x14ac:dyDescent="0.15">
      <c r="A56" s="163">
        <v>29</v>
      </c>
      <c r="B56" s="736"/>
      <c r="C56" s="737"/>
      <c r="D56" s="737"/>
      <c r="E56" s="737"/>
      <c r="F56" s="737"/>
      <c r="G56" s="737"/>
      <c r="H56" s="737"/>
      <c r="I56" s="737"/>
      <c r="J56" s="737"/>
      <c r="K56" s="737"/>
      <c r="L56" s="737"/>
      <c r="M56" s="737"/>
      <c r="N56" s="737"/>
      <c r="O56" s="737"/>
      <c r="P56" s="738"/>
      <c r="Q56" s="823"/>
      <c r="R56" s="824"/>
      <c r="S56" s="824"/>
      <c r="T56" s="824"/>
      <c r="U56" s="824"/>
      <c r="V56" s="824"/>
      <c r="W56" s="824"/>
      <c r="X56" s="824"/>
      <c r="Y56" s="824"/>
      <c r="Z56" s="824"/>
      <c r="AA56" s="824"/>
      <c r="AB56" s="824"/>
      <c r="AC56" s="824"/>
      <c r="AD56" s="824"/>
      <c r="AE56" s="825"/>
      <c r="AF56" s="742"/>
      <c r="AG56" s="743"/>
      <c r="AH56" s="743"/>
      <c r="AI56" s="743"/>
      <c r="AJ56" s="744"/>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93"/>
      <c r="BK56" s="293"/>
      <c r="BL56" s="293"/>
      <c r="BM56" s="293"/>
      <c r="BN56" s="293"/>
      <c r="BO56" s="166"/>
      <c r="BP56" s="166"/>
      <c r="BQ56" s="163">
        <v>50</v>
      </c>
      <c r="BR56" s="164"/>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156"/>
    </row>
    <row r="57" spans="1:131" ht="26.25" customHeight="1" x14ac:dyDescent="0.15">
      <c r="A57" s="163">
        <v>30</v>
      </c>
      <c r="B57" s="736"/>
      <c r="C57" s="737"/>
      <c r="D57" s="737"/>
      <c r="E57" s="737"/>
      <c r="F57" s="737"/>
      <c r="G57" s="737"/>
      <c r="H57" s="737"/>
      <c r="I57" s="737"/>
      <c r="J57" s="737"/>
      <c r="K57" s="737"/>
      <c r="L57" s="737"/>
      <c r="M57" s="737"/>
      <c r="N57" s="737"/>
      <c r="O57" s="737"/>
      <c r="P57" s="738"/>
      <c r="Q57" s="823"/>
      <c r="R57" s="824"/>
      <c r="S57" s="824"/>
      <c r="T57" s="824"/>
      <c r="U57" s="824"/>
      <c r="V57" s="824"/>
      <c r="W57" s="824"/>
      <c r="X57" s="824"/>
      <c r="Y57" s="824"/>
      <c r="Z57" s="824"/>
      <c r="AA57" s="824"/>
      <c r="AB57" s="824"/>
      <c r="AC57" s="824"/>
      <c r="AD57" s="824"/>
      <c r="AE57" s="825"/>
      <c r="AF57" s="742"/>
      <c r="AG57" s="743"/>
      <c r="AH57" s="743"/>
      <c r="AI57" s="743"/>
      <c r="AJ57" s="744"/>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93"/>
      <c r="BK57" s="293"/>
      <c r="BL57" s="293"/>
      <c r="BM57" s="293"/>
      <c r="BN57" s="293"/>
      <c r="BO57" s="166"/>
      <c r="BP57" s="166"/>
      <c r="BQ57" s="163">
        <v>51</v>
      </c>
      <c r="BR57" s="164"/>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156"/>
    </row>
    <row r="58" spans="1:131" ht="26.25" customHeight="1" x14ac:dyDescent="0.15">
      <c r="A58" s="163">
        <v>31</v>
      </c>
      <c r="B58" s="736"/>
      <c r="C58" s="737"/>
      <c r="D58" s="737"/>
      <c r="E58" s="737"/>
      <c r="F58" s="737"/>
      <c r="G58" s="737"/>
      <c r="H58" s="737"/>
      <c r="I58" s="737"/>
      <c r="J58" s="737"/>
      <c r="K58" s="737"/>
      <c r="L58" s="737"/>
      <c r="M58" s="737"/>
      <c r="N58" s="737"/>
      <c r="O58" s="737"/>
      <c r="P58" s="738"/>
      <c r="Q58" s="823"/>
      <c r="R58" s="824"/>
      <c r="S58" s="824"/>
      <c r="T58" s="824"/>
      <c r="U58" s="824"/>
      <c r="V58" s="824"/>
      <c r="W58" s="824"/>
      <c r="X58" s="824"/>
      <c r="Y58" s="824"/>
      <c r="Z58" s="824"/>
      <c r="AA58" s="824"/>
      <c r="AB58" s="824"/>
      <c r="AC58" s="824"/>
      <c r="AD58" s="824"/>
      <c r="AE58" s="825"/>
      <c r="AF58" s="742"/>
      <c r="AG58" s="743"/>
      <c r="AH58" s="743"/>
      <c r="AI58" s="743"/>
      <c r="AJ58" s="744"/>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93"/>
      <c r="BK58" s="293"/>
      <c r="BL58" s="293"/>
      <c r="BM58" s="293"/>
      <c r="BN58" s="293"/>
      <c r="BO58" s="166"/>
      <c r="BP58" s="166"/>
      <c r="BQ58" s="163">
        <v>52</v>
      </c>
      <c r="BR58" s="164"/>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156"/>
    </row>
    <row r="59" spans="1:131" ht="26.25" customHeight="1" x14ac:dyDescent="0.15">
      <c r="A59" s="163">
        <v>32</v>
      </c>
      <c r="B59" s="736"/>
      <c r="C59" s="737"/>
      <c r="D59" s="737"/>
      <c r="E59" s="737"/>
      <c r="F59" s="737"/>
      <c r="G59" s="737"/>
      <c r="H59" s="737"/>
      <c r="I59" s="737"/>
      <c r="J59" s="737"/>
      <c r="K59" s="737"/>
      <c r="L59" s="737"/>
      <c r="M59" s="737"/>
      <c r="N59" s="737"/>
      <c r="O59" s="737"/>
      <c r="P59" s="738"/>
      <c r="Q59" s="823"/>
      <c r="R59" s="824"/>
      <c r="S59" s="824"/>
      <c r="T59" s="824"/>
      <c r="U59" s="824"/>
      <c r="V59" s="824"/>
      <c r="W59" s="824"/>
      <c r="X59" s="824"/>
      <c r="Y59" s="824"/>
      <c r="Z59" s="824"/>
      <c r="AA59" s="824"/>
      <c r="AB59" s="824"/>
      <c r="AC59" s="824"/>
      <c r="AD59" s="824"/>
      <c r="AE59" s="825"/>
      <c r="AF59" s="742"/>
      <c r="AG59" s="743"/>
      <c r="AH59" s="743"/>
      <c r="AI59" s="743"/>
      <c r="AJ59" s="744"/>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93"/>
      <c r="BK59" s="293"/>
      <c r="BL59" s="293"/>
      <c r="BM59" s="293"/>
      <c r="BN59" s="293"/>
      <c r="BO59" s="166"/>
      <c r="BP59" s="166"/>
      <c r="BQ59" s="163">
        <v>53</v>
      </c>
      <c r="BR59" s="164"/>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156"/>
    </row>
    <row r="60" spans="1:131" ht="26.25" customHeight="1" x14ac:dyDescent="0.15">
      <c r="A60" s="163">
        <v>33</v>
      </c>
      <c r="B60" s="736"/>
      <c r="C60" s="737"/>
      <c r="D60" s="737"/>
      <c r="E60" s="737"/>
      <c r="F60" s="737"/>
      <c r="G60" s="737"/>
      <c r="H60" s="737"/>
      <c r="I60" s="737"/>
      <c r="J60" s="737"/>
      <c r="K60" s="737"/>
      <c r="L60" s="737"/>
      <c r="M60" s="737"/>
      <c r="N60" s="737"/>
      <c r="O60" s="737"/>
      <c r="P60" s="738"/>
      <c r="Q60" s="823"/>
      <c r="R60" s="824"/>
      <c r="S60" s="824"/>
      <c r="T60" s="824"/>
      <c r="U60" s="824"/>
      <c r="V60" s="824"/>
      <c r="W60" s="824"/>
      <c r="X60" s="824"/>
      <c r="Y60" s="824"/>
      <c r="Z60" s="824"/>
      <c r="AA60" s="824"/>
      <c r="AB60" s="824"/>
      <c r="AC60" s="824"/>
      <c r="AD60" s="824"/>
      <c r="AE60" s="825"/>
      <c r="AF60" s="742"/>
      <c r="AG60" s="743"/>
      <c r="AH60" s="743"/>
      <c r="AI60" s="743"/>
      <c r="AJ60" s="744"/>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93"/>
      <c r="BK60" s="293"/>
      <c r="BL60" s="293"/>
      <c r="BM60" s="293"/>
      <c r="BN60" s="293"/>
      <c r="BO60" s="166"/>
      <c r="BP60" s="166"/>
      <c r="BQ60" s="163">
        <v>54</v>
      </c>
      <c r="BR60" s="164"/>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156"/>
    </row>
    <row r="61" spans="1:131" ht="26.25" customHeight="1" thickBot="1" x14ac:dyDescent="0.2">
      <c r="A61" s="163">
        <v>34</v>
      </c>
      <c r="B61" s="736"/>
      <c r="C61" s="737"/>
      <c r="D61" s="737"/>
      <c r="E61" s="737"/>
      <c r="F61" s="737"/>
      <c r="G61" s="737"/>
      <c r="H61" s="737"/>
      <c r="I61" s="737"/>
      <c r="J61" s="737"/>
      <c r="K61" s="737"/>
      <c r="L61" s="737"/>
      <c r="M61" s="737"/>
      <c r="N61" s="737"/>
      <c r="O61" s="737"/>
      <c r="P61" s="738"/>
      <c r="Q61" s="823"/>
      <c r="R61" s="824"/>
      <c r="S61" s="824"/>
      <c r="T61" s="824"/>
      <c r="U61" s="824"/>
      <c r="V61" s="824"/>
      <c r="W61" s="824"/>
      <c r="X61" s="824"/>
      <c r="Y61" s="824"/>
      <c r="Z61" s="824"/>
      <c r="AA61" s="824"/>
      <c r="AB61" s="824"/>
      <c r="AC61" s="824"/>
      <c r="AD61" s="824"/>
      <c r="AE61" s="825"/>
      <c r="AF61" s="742"/>
      <c r="AG61" s="743"/>
      <c r="AH61" s="743"/>
      <c r="AI61" s="743"/>
      <c r="AJ61" s="744"/>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93"/>
      <c r="BK61" s="293"/>
      <c r="BL61" s="293"/>
      <c r="BM61" s="293"/>
      <c r="BN61" s="293"/>
      <c r="BO61" s="166"/>
      <c r="BP61" s="166"/>
      <c r="BQ61" s="163">
        <v>55</v>
      </c>
      <c r="BR61" s="164"/>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156"/>
    </row>
    <row r="62" spans="1:131" ht="26.25" customHeight="1" x14ac:dyDescent="0.15">
      <c r="A62" s="163">
        <v>35</v>
      </c>
      <c r="B62" s="736"/>
      <c r="C62" s="737"/>
      <c r="D62" s="737"/>
      <c r="E62" s="737"/>
      <c r="F62" s="737"/>
      <c r="G62" s="737"/>
      <c r="H62" s="737"/>
      <c r="I62" s="737"/>
      <c r="J62" s="737"/>
      <c r="K62" s="737"/>
      <c r="L62" s="737"/>
      <c r="M62" s="737"/>
      <c r="N62" s="737"/>
      <c r="O62" s="737"/>
      <c r="P62" s="738"/>
      <c r="Q62" s="823"/>
      <c r="R62" s="824"/>
      <c r="S62" s="824"/>
      <c r="T62" s="824"/>
      <c r="U62" s="824"/>
      <c r="V62" s="824"/>
      <c r="W62" s="824"/>
      <c r="X62" s="824"/>
      <c r="Y62" s="824"/>
      <c r="Z62" s="824"/>
      <c r="AA62" s="824"/>
      <c r="AB62" s="824"/>
      <c r="AC62" s="824"/>
      <c r="AD62" s="824"/>
      <c r="AE62" s="825"/>
      <c r="AF62" s="742"/>
      <c r="AG62" s="743"/>
      <c r="AH62" s="743"/>
      <c r="AI62" s="743"/>
      <c r="AJ62" s="744"/>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397</v>
      </c>
      <c r="BK62" s="796"/>
      <c r="BL62" s="796"/>
      <c r="BM62" s="796"/>
      <c r="BN62" s="797"/>
      <c r="BO62" s="166"/>
      <c r="BP62" s="166"/>
      <c r="BQ62" s="163">
        <v>56</v>
      </c>
      <c r="BR62" s="164"/>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156"/>
    </row>
    <row r="63" spans="1:131" ht="26.25" customHeight="1" thickBot="1" x14ac:dyDescent="0.2">
      <c r="A63" s="165" t="s">
        <v>377</v>
      </c>
      <c r="B63" s="776" t="s">
        <v>398</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4647</v>
      </c>
      <c r="AG63" s="832"/>
      <c r="AH63" s="832"/>
      <c r="AI63" s="832"/>
      <c r="AJ63" s="833"/>
      <c r="AK63" s="834"/>
      <c r="AL63" s="829"/>
      <c r="AM63" s="829"/>
      <c r="AN63" s="829"/>
      <c r="AO63" s="829"/>
      <c r="AP63" s="832">
        <v>13587</v>
      </c>
      <c r="AQ63" s="832"/>
      <c r="AR63" s="832"/>
      <c r="AS63" s="832"/>
      <c r="AT63" s="832"/>
      <c r="AU63" s="836">
        <v>5243</v>
      </c>
      <c r="AV63" s="837"/>
      <c r="AW63" s="837"/>
      <c r="AX63" s="837"/>
      <c r="AY63" s="838"/>
      <c r="AZ63" s="839"/>
      <c r="BA63" s="839"/>
      <c r="BB63" s="839"/>
      <c r="BC63" s="839"/>
      <c r="BD63" s="839"/>
      <c r="BE63" s="840"/>
      <c r="BF63" s="840"/>
      <c r="BG63" s="840"/>
      <c r="BH63" s="840"/>
      <c r="BI63" s="841"/>
      <c r="BJ63" s="842" t="s">
        <v>121</v>
      </c>
      <c r="BK63" s="837"/>
      <c r="BL63" s="837"/>
      <c r="BM63" s="837"/>
      <c r="BN63" s="843"/>
      <c r="BO63" s="166"/>
      <c r="BP63" s="166"/>
      <c r="BQ63" s="163">
        <v>57</v>
      </c>
      <c r="BR63" s="164"/>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156"/>
    </row>
    <row r="64" spans="1:131" ht="26.25" customHeight="1" x14ac:dyDescent="0.15">
      <c r="A64" s="166"/>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6"/>
      <c r="AM64" s="166"/>
      <c r="AN64" s="166"/>
      <c r="AO64" s="166"/>
      <c r="AP64" s="166"/>
      <c r="AQ64" s="166"/>
      <c r="AR64" s="166"/>
      <c r="AS64" s="166"/>
      <c r="AT64" s="166"/>
      <c r="AU64" s="166"/>
      <c r="AV64" s="166"/>
      <c r="AW64" s="166"/>
      <c r="AX64" s="166"/>
      <c r="AY64" s="166"/>
      <c r="AZ64" s="166"/>
      <c r="BA64" s="166"/>
      <c r="BB64" s="166"/>
      <c r="BC64" s="166"/>
      <c r="BD64" s="166"/>
      <c r="BE64" s="166"/>
      <c r="BF64" s="166"/>
      <c r="BG64" s="166"/>
      <c r="BH64" s="166"/>
      <c r="BI64" s="166"/>
      <c r="BJ64" s="166"/>
      <c r="BK64" s="166"/>
      <c r="BL64" s="166"/>
      <c r="BM64" s="166"/>
      <c r="BN64" s="166"/>
      <c r="BO64" s="166"/>
      <c r="BP64" s="166"/>
      <c r="BQ64" s="163">
        <v>58</v>
      </c>
      <c r="BR64" s="164"/>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156"/>
    </row>
    <row r="65" spans="1:131" ht="26.25" customHeight="1" thickBot="1" x14ac:dyDescent="0.2">
      <c r="A65" s="293" t="s">
        <v>399</v>
      </c>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c r="AS65" s="293"/>
      <c r="AT65" s="293"/>
      <c r="AU65" s="293"/>
      <c r="AV65" s="293"/>
      <c r="AW65" s="293"/>
      <c r="AX65" s="293"/>
      <c r="AY65" s="293"/>
      <c r="AZ65" s="293"/>
      <c r="BA65" s="293"/>
      <c r="BB65" s="293"/>
      <c r="BC65" s="293"/>
      <c r="BD65" s="293"/>
      <c r="BE65" s="166"/>
      <c r="BF65" s="166"/>
      <c r="BG65" s="166"/>
      <c r="BH65" s="166"/>
      <c r="BI65" s="166"/>
      <c r="BJ65" s="166"/>
      <c r="BK65" s="166"/>
      <c r="BL65" s="166"/>
      <c r="BM65" s="166"/>
      <c r="BN65" s="166"/>
      <c r="BO65" s="166"/>
      <c r="BP65" s="166"/>
      <c r="BQ65" s="163">
        <v>59</v>
      </c>
      <c r="BR65" s="164"/>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156"/>
    </row>
    <row r="66" spans="1:131" ht="26.25" customHeight="1" x14ac:dyDescent="0.15">
      <c r="A66" s="716" t="s">
        <v>400</v>
      </c>
      <c r="B66" s="717"/>
      <c r="C66" s="717"/>
      <c r="D66" s="717"/>
      <c r="E66" s="717"/>
      <c r="F66" s="717"/>
      <c r="G66" s="717"/>
      <c r="H66" s="717"/>
      <c r="I66" s="717"/>
      <c r="J66" s="717"/>
      <c r="K66" s="717"/>
      <c r="L66" s="717"/>
      <c r="M66" s="717"/>
      <c r="N66" s="717"/>
      <c r="O66" s="717"/>
      <c r="P66" s="718"/>
      <c r="Q66" s="712" t="s">
        <v>381</v>
      </c>
      <c r="R66" s="708"/>
      <c r="S66" s="708"/>
      <c r="T66" s="708"/>
      <c r="U66" s="709"/>
      <c r="V66" s="712" t="s">
        <v>382</v>
      </c>
      <c r="W66" s="708"/>
      <c r="X66" s="708"/>
      <c r="Y66" s="708"/>
      <c r="Z66" s="709"/>
      <c r="AA66" s="712" t="s">
        <v>383</v>
      </c>
      <c r="AB66" s="708"/>
      <c r="AC66" s="708"/>
      <c r="AD66" s="708"/>
      <c r="AE66" s="709"/>
      <c r="AF66" s="844" t="s">
        <v>384</v>
      </c>
      <c r="AG66" s="803"/>
      <c r="AH66" s="803"/>
      <c r="AI66" s="803"/>
      <c r="AJ66" s="845"/>
      <c r="AK66" s="712" t="s">
        <v>385</v>
      </c>
      <c r="AL66" s="717"/>
      <c r="AM66" s="717"/>
      <c r="AN66" s="717"/>
      <c r="AO66" s="718"/>
      <c r="AP66" s="712" t="s">
        <v>386</v>
      </c>
      <c r="AQ66" s="708"/>
      <c r="AR66" s="708"/>
      <c r="AS66" s="708"/>
      <c r="AT66" s="709"/>
      <c r="AU66" s="712" t="s">
        <v>401</v>
      </c>
      <c r="AV66" s="708"/>
      <c r="AW66" s="708"/>
      <c r="AX66" s="708"/>
      <c r="AY66" s="709"/>
      <c r="AZ66" s="712" t="s">
        <v>364</v>
      </c>
      <c r="BA66" s="708"/>
      <c r="BB66" s="708"/>
      <c r="BC66" s="708"/>
      <c r="BD66" s="714"/>
      <c r="BE66" s="166"/>
      <c r="BF66" s="166"/>
      <c r="BG66" s="166"/>
      <c r="BH66" s="166"/>
      <c r="BI66" s="166"/>
      <c r="BJ66" s="166"/>
      <c r="BK66" s="166"/>
      <c r="BL66" s="166"/>
      <c r="BM66" s="166"/>
      <c r="BN66" s="166"/>
      <c r="BO66" s="166"/>
      <c r="BP66" s="166"/>
      <c r="BQ66" s="163">
        <v>60</v>
      </c>
      <c r="BR66" s="168"/>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156"/>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6"/>
      <c r="AG67" s="806"/>
      <c r="AH67" s="806"/>
      <c r="AI67" s="806"/>
      <c r="AJ67" s="847"/>
      <c r="AK67" s="848"/>
      <c r="AL67" s="720"/>
      <c r="AM67" s="720"/>
      <c r="AN67" s="720"/>
      <c r="AO67" s="721"/>
      <c r="AP67" s="713"/>
      <c r="AQ67" s="710"/>
      <c r="AR67" s="710"/>
      <c r="AS67" s="710"/>
      <c r="AT67" s="711"/>
      <c r="AU67" s="713"/>
      <c r="AV67" s="710"/>
      <c r="AW67" s="710"/>
      <c r="AX67" s="710"/>
      <c r="AY67" s="711"/>
      <c r="AZ67" s="713"/>
      <c r="BA67" s="710"/>
      <c r="BB67" s="710"/>
      <c r="BC67" s="710"/>
      <c r="BD67" s="715"/>
      <c r="BE67" s="166"/>
      <c r="BF67" s="166"/>
      <c r="BG67" s="166"/>
      <c r="BH67" s="166"/>
      <c r="BI67" s="166"/>
      <c r="BJ67" s="166"/>
      <c r="BK67" s="166"/>
      <c r="BL67" s="166"/>
      <c r="BM67" s="166"/>
      <c r="BN67" s="166"/>
      <c r="BO67" s="166"/>
      <c r="BP67" s="166"/>
      <c r="BQ67" s="163">
        <v>61</v>
      </c>
      <c r="BR67" s="168"/>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156"/>
    </row>
    <row r="68" spans="1:131" ht="26.25" customHeight="1" thickTop="1" x14ac:dyDescent="0.15">
      <c r="A68" s="161">
        <v>1</v>
      </c>
      <c r="B68" s="859" t="s">
        <v>556</v>
      </c>
      <c r="C68" s="860"/>
      <c r="D68" s="860"/>
      <c r="E68" s="860"/>
      <c r="F68" s="860"/>
      <c r="G68" s="860"/>
      <c r="H68" s="860"/>
      <c r="I68" s="860"/>
      <c r="J68" s="860"/>
      <c r="K68" s="860"/>
      <c r="L68" s="860"/>
      <c r="M68" s="860"/>
      <c r="N68" s="860"/>
      <c r="O68" s="860"/>
      <c r="P68" s="861"/>
      <c r="Q68" s="862">
        <v>90</v>
      </c>
      <c r="R68" s="856"/>
      <c r="S68" s="856"/>
      <c r="T68" s="856"/>
      <c r="U68" s="856"/>
      <c r="V68" s="856">
        <v>88</v>
      </c>
      <c r="W68" s="856"/>
      <c r="X68" s="856"/>
      <c r="Y68" s="856"/>
      <c r="Z68" s="856"/>
      <c r="AA68" s="856">
        <v>1</v>
      </c>
      <c r="AB68" s="856"/>
      <c r="AC68" s="856"/>
      <c r="AD68" s="856"/>
      <c r="AE68" s="856"/>
      <c r="AF68" s="856">
        <v>1</v>
      </c>
      <c r="AG68" s="856"/>
      <c r="AH68" s="856"/>
      <c r="AI68" s="856"/>
      <c r="AJ68" s="856"/>
      <c r="AK68" s="856" t="s">
        <v>547</v>
      </c>
      <c r="AL68" s="856"/>
      <c r="AM68" s="856"/>
      <c r="AN68" s="856"/>
      <c r="AO68" s="856"/>
      <c r="AP68" s="856" t="s">
        <v>547</v>
      </c>
      <c r="AQ68" s="856"/>
      <c r="AR68" s="856"/>
      <c r="AS68" s="856"/>
      <c r="AT68" s="856"/>
      <c r="AU68" s="856" t="s">
        <v>547</v>
      </c>
      <c r="AV68" s="856"/>
      <c r="AW68" s="856"/>
      <c r="AX68" s="856"/>
      <c r="AY68" s="856"/>
      <c r="AZ68" s="857"/>
      <c r="BA68" s="857"/>
      <c r="BB68" s="857"/>
      <c r="BC68" s="857"/>
      <c r="BD68" s="858"/>
      <c r="BE68" s="166"/>
      <c r="BF68" s="166"/>
      <c r="BG68" s="166"/>
      <c r="BH68" s="166"/>
      <c r="BI68" s="166"/>
      <c r="BJ68" s="166"/>
      <c r="BK68" s="166"/>
      <c r="BL68" s="166"/>
      <c r="BM68" s="166"/>
      <c r="BN68" s="166"/>
      <c r="BO68" s="166"/>
      <c r="BP68" s="166"/>
      <c r="BQ68" s="163">
        <v>62</v>
      </c>
      <c r="BR68" s="168"/>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156"/>
    </row>
    <row r="69" spans="1:131" ht="26.25" customHeight="1" x14ac:dyDescent="0.15">
      <c r="A69" s="163">
        <v>2</v>
      </c>
      <c r="B69" s="863" t="s">
        <v>557</v>
      </c>
      <c r="C69" s="864"/>
      <c r="D69" s="864"/>
      <c r="E69" s="864"/>
      <c r="F69" s="864"/>
      <c r="G69" s="864"/>
      <c r="H69" s="864"/>
      <c r="I69" s="864"/>
      <c r="J69" s="864"/>
      <c r="K69" s="864"/>
      <c r="L69" s="864"/>
      <c r="M69" s="864"/>
      <c r="N69" s="864"/>
      <c r="O69" s="864"/>
      <c r="P69" s="865"/>
      <c r="Q69" s="866">
        <v>7985</v>
      </c>
      <c r="R69" s="818"/>
      <c r="S69" s="818"/>
      <c r="T69" s="818"/>
      <c r="U69" s="818"/>
      <c r="V69" s="818">
        <v>7978</v>
      </c>
      <c r="W69" s="818"/>
      <c r="X69" s="818"/>
      <c r="Y69" s="818"/>
      <c r="Z69" s="818"/>
      <c r="AA69" s="818">
        <v>7</v>
      </c>
      <c r="AB69" s="818"/>
      <c r="AC69" s="818"/>
      <c r="AD69" s="818"/>
      <c r="AE69" s="818"/>
      <c r="AF69" s="818">
        <v>7</v>
      </c>
      <c r="AG69" s="818"/>
      <c r="AH69" s="818"/>
      <c r="AI69" s="818"/>
      <c r="AJ69" s="818"/>
      <c r="AK69" s="818" t="s">
        <v>547</v>
      </c>
      <c r="AL69" s="818"/>
      <c r="AM69" s="818"/>
      <c r="AN69" s="818"/>
      <c r="AO69" s="818"/>
      <c r="AP69" s="818" t="s">
        <v>547</v>
      </c>
      <c r="AQ69" s="818"/>
      <c r="AR69" s="818"/>
      <c r="AS69" s="818"/>
      <c r="AT69" s="818"/>
      <c r="AU69" s="818" t="s">
        <v>547</v>
      </c>
      <c r="AV69" s="818"/>
      <c r="AW69" s="818"/>
      <c r="AX69" s="818"/>
      <c r="AY69" s="818"/>
      <c r="AZ69" s="820"/>
      <c r="BA69" s="820"/>
      <c r="BB69" s="820"/>
      <c r="BC69" s="820"/>
      <c r="BD69" s="821"/>
      <c r="BE69" s="166"/>
      <c r="BF69" s="166"/>
      <c r="BG69" s="166"/>
      <c r="BH69" s="166"/>
      <c r="BI69" s="166"/>
      <c r="BJ69" s="166"/>
      <c r="BK69" s="166"/>
      <c r="BL69" s="166"/>
      <c r="BM69" s="166"/>
      <c r="BN69" s="166"/>
      <c r="BO69" s="166"/>
      <c r="BP69" s="166"/>
      <c r="BQ69" s="163">
        <v>63</v>
      </c>
      <c r="BR69" s="168"/>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156"/>
    </row>
    <row r="70" spans="1:131" ht="26.25" customHeight="1" x14ac:dyDescent="0.15">
      <c r="A70" s="163">
        <v>3</v>
      </c>
      <c r="B70" s="863" t="s">
        <v>558</v>
      </c>
      <c r="C70" s="864"/>
      <c r="D70" s="864"/>
      <c r="E70" s="864"/>
      <c r="F70" s="864"/>
      <c r="G70" s="864"/>
      <c r="H70" s="864"/>
      <c r="I70" s="864"/>
      <c r="J70" s="864"/>
      <c r="K70" s="864"/>
      <c r="L70" s="864"/>
      <c r="M70" s="864"/>
      <c r="N70" s="864"/>
      <c r="O70" s="864"/>
      <c r="P70" s="865"/>
      <c r="Q70" s="866">
        <v>196</v>
      </c>
      <c r="R70" s="818"/>
      <c r="S70" s="818"/>
      <c r="T70" s="818"/>
      <c r="U70" s="818"/>
      <c r="V70" s="818">
        <v>196</v>
      </c>
      <c r="W70" s="818"/>
      <c r="X70" s="818"/>
      <c r="Y70" s="818"/>
      <c r="Z70" s="818"/>
      <c r="AA70" s="818" t="s">
        <v>547</v>
      </c>
      <c r="AB70" s="818"/>
      <c r="AC70" s="818"/>
      <c r="AD70" s="818"/>
      <c r="AE70" s="818"/>
      <c r="AF70" s="818" t="s">
        <v>547</v>
      </c>
      <c r="AG70" s="818"/>
      <c r="AH70" s="818"/>
      <c r="AI70" s="818"/>
      <c r="AJ70" s="818"/>
      <c r="AK70" s="818" t="s">
        <v>547</v>
      </c>
      <c r="AL70" s="818"/>
      <c r="AM70" s="818"/>
      <c r="AN70" s="818"/>
      <c r="AO70" s="818"/>
      <c r="AP70" s="818" t="s">
        <v>547</v>
      </c>
      <c r="AQ70" s="818"/>
      <c r="AR70" s="818"/>
      <c r="AS70" s="818"/>
      <c r="AT70" s="818"/>
      <c r="AU70" s="818" t="s">
        <v>547</v>
      </c>
      <c r="AV70" s="818"/>
      <c r="AW70" s="818"/>
      <c r="AX70" s="818"/>
      <c r="AY70" s="818"/>
      <c r="AZ70" s="820"/>
      <c r="BA70" s="820"/>
      <c r="BB70" s="820"/>
      <c r="BC70" s="820"/>
      <c r="BD70" s="821"/>
      <c r="BE70" s="166"/>
      <c r="BF70" s="166"/>
      <c r="BG70" s="166"/>
      <c r="BH70" s="166"/>
      <c r="BI70" s="166"/>
      <c r="BJ70" s="166"/>
      <c r="BK70" s="166"/>
      <c r="BL70" s="166"/>
      <c r="BM70" s="166"/>
      <c r="BN70" s="166"/>
      <c r="BO70" s="166"/>
      <c r="BP70" s="166"/>
      <c r="BQ70" s="163">
        <v>64</v>
      </c>
      <c r="BR70" s="168"/>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156"/>
    </row>
    <row r="71" spans="1:131" ht="26.25" customHeight="1" x14ac:dyDescent="0.15">
      <c r="A71" s="163">
        <v>4</v>
      </c>
      <c r="B71" s="863" t="s">
        <v>559</v>
      </c>
      <c r="C71" s="864"/>
      <c r="D71" s="864"/>
      <c r="E71" s="864"/>
      <c r="F71" s="864"/>
      <c r="G71" s="864"/>
      <c r="H71" s="864"/>
      <c r="I71" s="864"/>
      <c r="J71" s="864"/>
      <c r="K71" s="864"/>
      <c r="L71" s="864"/>
      <c r="M71" s="864"/>
      <c r="N71" s="864"/>
      <c r="O71" s="864"/>
      <c r="P71" s="865"/>
      <c r="Q71" s="866">
        <v>257</v>
      </c>
      <c r="R71" s="818"/>
      <c r="S71" s="818"/>
      <c r="T71" s="818"/>
      <c r="U71" s="818"/>
      <c r="V71" s="818">
        <v>256</v>
      </c>
      <c r="W71" s="818"/>
      <c r="X71" s="818"/>
      <c r="Y71" s="818"/>
      <c r="Z71" s="818"/>
      <c r="AA71" s="818">
        <v>1</v>
      </c>
      <c r="AB71" s="818"/>
      <c r="AC71" s="818"/>
      <c r="AD71" s="818"/>
      <c r="AE71" s="818"/>
      <c r="AF71" s="818">
        <v>1</v>
      </c>
      <c r="AG71" s="818"/>
      <c r="AH71" s="818"/>
      <c r="AI71" s="818"/>
      <c r="AJ71" s="818"/>
      <c r="AK71" s="818">
        <v>57</v>
      </c>
      <c r="AL71" s="818"/>
      <c r="AM71" s="818"/>
      <c r="AN71" s="818"/>
      <c r="AO71" s="818"/>
      <c r="AP71" s="818" t="s">
        <v>547</v>
      </c>
      <c r="AQ71" s="818"/>
      <c r="AR71" s="818"/>
      <c r="AS71" s="818"/>
      <c r="AT71" s="818"/>
      <c r="AU71" s="818" t="s">
        <v>547</v>
      </c>
      <c r="AV71" s="818"/>
      <c r="AW71" s="818"/>
      <c r="AX71" s="818"/>
      <c r="AY71" s="818"/>
      <c r="AZ71" s="820"/>
      <c r="BA71" s="820"/>
      <c r="BB71" s="820"/>
      <c r="BC71" s="820"/>
      <c r="BD71" s="821"/>
      <c r="BE71" s="166"/>
      <c r="BF71" s="166"/>
      <c r="BG71" s="166"/>
      <c r="BH71" s="166"/>
      <c r="BI71" s="166"/>
      <c r="BJ71" s="166"/>
      <c r="BK71" s="166"/>
      <c r="BL71" s="166"/>
      <c r="BM71" s="166"/>
      <c r="BN71" s="166"/>
      <c r="BO71" s="166"/>
      <c r="BP71" s="166"/>
      <c r="BQ71" s="163">
        <v>65</v>
      </c>
      <c r="BR71" s="168"/>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156"/>
    </row>
    <row r="72" spans="1:131" ht="26.25" customHeight="1" x14ac:dyDescent="0.15">
      <c r="A72" s="163">
        <v>5</v>
      </c>
      <c r="B72" s="863" t="s">
        <v>560</v>
      </c>
      <c r="C72" s="864"/>
      <c r="D72" s="864"/>
      <c r="E72" s="864"/>
      <c r="F72" s="864"/>
      <c r="G72" s="864"/>
      <c r="H72" s="864"/>
      <c r="I72" s="864"/>
      <c r="J72" s="864"/>
      <c r="K72" s="864"/>
      <c r="L72" s="864"/>
      <c r="M72" s="864"/>
      <c r="N72" s="864"/>
      <c r="O72" s="864"/>
      <c r="P72" s="865"/>
      <c r="Q72" s="866">
        <v>73</v>
      </c>
      <c r="R72" s="818"/>
      <c r="S72" s="818"/>
      <c r="T72" s="818"/>
      <c r="U72" s="818"/>
      <c r="V72" s="818">
        <v>73</v>
      </c>
      <c r="W72" s="818"/>
      <c r="X72" s="818"/>
      <c r="Y72" s="818"/>
      <c r="Z72" s="818"/>
      <c r="AA72" s="818" t="s">
        <v>547</v>
      </c>
      <c r="AB72" s="818"/>
      <c r="AC72" s="818"/>
      <c r="AD72" s="818"/>
      <c r="AE72" s="818"/>
      <c r="AF72" s="818" t="s">
        <v>547</v>
      </c>
      <c r="AG72" s="818"/>
      <c r="AH72" s="818"/>
      <c r="AI72" s="818"/>
      <c r="AJ72" s="818"/>
      <c r="AK72" s="818" t="s">
        <v>547</v>
      </c>
      <c r="AL72" s="818"/>
      <c r="AM72" s="818"/>
      <c r="AN72" s="818"/>
      <c r="AO72" s="818"/>
      <c r="AP72" s="818" t="s">
        <v>547</v>
      </c>
      <c r="AQ72" s="818"/>
      <c r="AR72" s="818"/>
      <c r="AS72" s="818"/>
      <c r="AT72" s="818"/>
      <c r="AU72" s="818" t="s">
        <v>547</v>
      </c>
      <c r="AV72" s="818"/>
      <c r="AW72" s="818"/>
      <c r="AX72" s="818"/>
      <c r="AY72" s="818"/>
      <c r="AZ72" s="820"/>
      <c r="BA72" s="820"/>
      <c r="BB72" s="820"/>
      <c r="BC72" s="820"/>
      <c r="BD72" s="821"/>
      <c r="BE72" s="166"/>
      <c r="BF72" s="166"/>
      <c r="BG72" s="166"/>
      <c r="BH72" s="166"/>
      <c r="BI72" s="166"/>
      <c r="BJ72" s="166"/>
      <c r="BK72" s="166"/>
      <c r="BL72" s="166"/>
      <c r="BM72" s="166"/>
      <c r="BN72" s="166"/>
      <c r="BO72" s="166"/>
      <c r="BP72" s="166"/>
      <c r="BQ72" s="163">
        <v>66</v>
      </c>
      <c r="BR72" s="168"/>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156"/>
    </row>
    <row r="73" spans="1:131" ht="26.25" customHeight="1" x14ac:dyDescent="0.15">
      <c r="A73" s="163">
        <v>6</v>
      </c>
      <c r="B73" s="863" t="s">
        <v>561</v>
      </c>
      <c r="C73" s="864"/>
      <c r="D73" s="864"/>
      <c r="E73" s="864"/>
      <c r="F73" s="864"/>
      <c r="G73" s="864"/>
      <c r="H73" s="864"/>
      <c r="I73" s="864"/>
      <c r="J73" s="864"/>
      <c r="K73" s="864"/>
      <c r="L73" s="864"/>
      <c r="M73" s="864"/>
      <c r="N73" s="864"/>
      <c r="O73" s="864"/>
      <c r="P73" s="865"/>
      <c r="Q73" s="866">
        <v>295</v>
      </c>
      <c r="R73" s="818"/>
      <c r="S73" s="818"/>
      <c r="T73" s="818"/>
      <c r="U73" s="818"/>
      <c r="V73" s="818">
        <v>258</v>
      </c>
      <c r="W73" s="818"/>
      <c r="X73" s="818"/>
      <c r="Y73" s="818"/>
      <c r="Z73" s="818"/>
      <c r="AA73" s="818">
        <v>37</v>
      </c>
      <c r="AB73" s="818"/>
      <c r="AC73" s="818"/>
      <c r="AD73" s="818"/>
      <c r="AE73" s="818"/>
      <c r="AF73" s="818">
        <v>37</v>
      </c>
      <c r="AG73" s="818"/>
      <c r="AH73" s="818"/>
      <c r="AI73" s="818"/>
      <c r="AJ73" s="818"/>
      <c r="AK73" s="818" t="s">
        <v>547</v>
      </c>
      <c r="AL73" s="818"/>
      <c r="AM73" s="818"/>
      <c r="AN73" s="818"/>
      <c r="AO73" s="818"/>
      <c r="AP73" s="818" t="s">
        <v>547</v>
      </c>
      <c r="AQ73" s="818"/>
      <c r="AR73" s="818"/>
      <c r="AS73" s="818"/>
      <c r="AT73" s="818"/>
      <c r="AU73" s="818" t="s">
        <v>547</v>
      </c>
      <c r="AV73" s="818"/>
      <c r="AW73" s="818"/>
      <c r="AX73" s="818"/>
      <c r="AY73" s="818"/>
      <c r="AZ73" s="820"/>
      <c r="BA73" s="820"/>
      <c r="BB73" s="820"/>
      <c r="BC73" s="820"/>
      <c r="BD73" s="821"/>
      <c r="BE73" s="166"/>
      <c r="BF73" s="166"/>
      <c r="BG73" s="166"/>
      <c r="BH73" s="166"/>
      <c r="BI73" s="166"/>
      <c r="BJ73" s="166"/>
      <c r="BK73" s="166"/>
      <c r="BL73" s="166"/>
      <c r="BM73" s="166"/>
      <c r="BN73" s="166"/>
      <c r="BO73" s="166"/>
      <c r="BP73" s="166"/>
      <c r="BQ73" s="163">
        <v>67</v>
      </c>
      <c r="BR73" s="168"/>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156"/>
    </row>
    <row r="74" spans="1:131" ht="26.25" customHeight="1" x14ac:dyDescent="0.15">
      <c r="A74" s="163">
        <v>7</v>
      </c>
      <c r="B74" s="863" t="s">
        <v>562</v>
      </c>
      <c r="C74" s="864"/>
      <c r="D74" s="864"/>
      <c r="E74" s="864"/>
      <c r="F74" s="864"/>
      <c r="G74" s="864"/>
      <c r="H74" s="864"/>
      <c r="I74" s="864"/>
      <c r="J74" s="864"/>
      <c r="K74" s="864"/>
      <c r="L74" s="864"/>
      <c r="M74" s="864"/>
      <c r="N74" s="864"/>
      <c r="O74" s="864"/>
      <c r="P74" s="865"/>
      <c r="Q74" s="866">
        <v>881857</v>
      </c>
      <c r="R74" s="818"/>
      <c r="S74" s="818"/>
      <c r="T74" s="818"/>
      <c r="U74" s="818"/>
      <c r="V74" s="818">
        <v>868577</v>
      </c>
      <c r="W74" s="818"/>
      <c r="X74" s="818"/>
      <c r="Y74" s="818"/>
      <c r="Z74" s="818"/>
      <c r="AA74" s="818">
        <v>13281</v>
      </c>
      <c r="AB74" s="818"/>
      <c r="AC74" s="818"/>
      <c r="AD74" s="818"/>
      <c r="AE74" s="818"/>
      <c r="AF74" s="818">
        <v>13281</v>
      </c>
      <c r="AG74" s="818"/>
      <c r="AH74" s="818"/>
      <c r="AI74" s="818"/>
      <c r="AJ74" s="818"/>
      <c r="AK74" s="818" t="s">
        <v>547</v>
      </c>
      <c r="AL74" s="818"/>
      <c r="AM74" s="818"/>
      <c r="AN74" s="818"/>
      <c r="AO74" s="818"/>
      <c r="AP74" s="818" t="s">
        <v>547</v>
      </c>
      <c r="AQ74" s="818"/>
      <c r="AR74" s="818"/>
      <c r="AS74" s="818"/>
      <c r="AT74" s="818"/>
      <c r="AU74" s="818" t="s">
        <v>547</v>
      </c>
      <c r="AV74" s="818"/>
      <c r="AW74" s="818"/>
      <c r="AX74" s="818"/>
      <c r="AY74" s="818"/>
      <c r="AZ74" s="820"/>
      <c r="BA74" s="820"/>
      <c r="BB74" s="820"/>
      <c r="BC74" s="820"/>
      <c r="BD74" s="821"/>
      <c r="BE74" s="166"/>
      <c r="BF74" s="166"/>
      <c r="BG74" s="166"/>
      <c r="BH74" s="166"/>
      <c r="BI74" s="166"/>
      <c r="BJ74" s="166"/>
      <c r="BK74" s="166"/>
      <c r="BL74" s="166"/>
      <c r="BM74" s="166"/>
      <c r="BN74" s="166"/>
      <c r="BO74" s="166"/>
      <c r="BP74" s="166"/>
      <c r="BQ74" s="163">
        <v>68</v>
      </c>
      <c r="BR74" s="168"/>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156"/>
    </row>
    <row r="75" spans="1:131" ht="26.25" customHeight="1" x14ac:dyDescent="0.15">
      <c r="A75" s="163">
        <v>8</v>
      </c>
      <c r="B75" s="863" t="s">
        <v>563</v>
      </c>
      <c r="C75" s="864"/>
      <c r="D75" s="864"/>
      <c r="E75" s="864"/>
      <c r="F75" s="864"/>
      <c r="G75" s="864"/>
      <c r="H75" s="864"/>
      <c r="I75" s="864"/>
      <c r="J75" s="864"/>
      <c r="K75" s="864"/>
      <c r="L75" s="864"/>
      <c r="M75" s="864"/>
      <c r="N75" s="864"/>
      <c r="O75" s="864"/>
      <c r="P75" s="865"/>
      <c r="Q75" s="867">
        <v>254</v>
      </c>
      <c r="R75" s="868"/>
      <c r="S75" s="868"/>
      <c r="T75" s="868"/>
      <c r="U75" s="822"/>
      <c r="V75" s="869">
        <v>223</v>
      </c>
      <c r="W75" s="868"/>
      <c r="X75" s="868"/>
      <c r="Y75" s="868"/>
      <c r="Z75" s="822"/>
      <c r="AA75" s="869">
        <v>32</v>
      </c>
      <c r="AB75" s="868"/>
      <c r="AC75" s="868"/>
      <c r="AD75" s="868"/>
      <c r="AE75" s="822"/>
      <c r="AF75" s="869">
        <v>32</v>
      </c>
      <c r="AG75" s="868"/>
      <c r="AH75" s="868"/>
      <c r="AI75" s="868"/>
      <c r="AJ75" s="822"/>
      <c r="AK75" s="869" t="s">
        <v>547</v>
      </c>
      <c r="AL75" s="868"/>
      <c r="AM75" s="868"/>
      <c r="AN75" s="868"/>
      <c r="AO75" s="822"/>
      <c r="AP75" s="869" t="s">
        <v>547</v>
      </c>
      <c r="AQ75" s="868"/>
      <c r="AR75" s="868"/>
      <c r="AS75" s="868"/>
      <c r="AT75" s="822"/>
      <c r="AU75" s="869" t="s">
        <v>547</v>
      </c>
      <c r="AV75" s="868"/>
      <c r="AW75" s="868"/>
      <c r="AX75" s="868"/>
      <c r="AY75" s="822"/>
      <c r="AZ75" s="820"/>
      <c r="BA75" s="820"/>
      <c r="BB75" s="820"/>
      <c r="BC75" s="820"/>
      <c r="BD75" s="821"/>
      <c r="BE75" s="166"/>
      <c r="BF75" s="166"/>
      <c r="BG75" s="166"/>
      <c r="BH75" s="166"/>
      <c r="BI75" s="166"/>
      <c r="BJ75" s="166"/>
      <c r="BK75" s="166"/>
      <c r="BL75" s="166"/>
      <c r="BM75" s="166"/>
      <c r="BN75" s="166"/>
      <c r="BO75" s="166"/>
      <c r="BP75" s="166"/>
      <c r="BQ75" s="163">
        <v>69</v>
      </c>
      <c r="BR75" s="168"/>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156"/>
    </row>
    <row r="76" spans="1:131" ht="26.25" customHeight="1" x14ac:dyDescent="0.15">
      <c r="A76" s="163">
        <v>9</v>
      </c>
      <c r="B76" s="863" t="s">
        <v>564</v>
      </c>
      <c r="C76" s="864"/>
      <c r="D76" s="864"/>
      <c r="E76" s="864"/>
      <c r="F76" s="864"/>
      <c r="G76" s="864"/>
      <c r="H76" s="864"/>
      <c r="I76" s="864"/>
      <c r="J76" s="864"/>
      <c r="K76" s="864"/>
      <c r="L76" s="864"/>
      <c r="M76" s="864"/>
      <c r="N76" s="864"/>
      <c r="O76" s="864"/>
      <c r="P76" s="865"/>
      <c r="Q76" s="867">
        <v>29</v>
      </c>
      <c r="R76" s="868"/>
      <c r="S76" s="868"/>
      <c r="T76" s="868"/>
      <c r="U76" s="822"/>
      <c r="V76" s="869">
        <v>29</v>
      </c>
      <c r="W76" s="868"/>
      <c r="X76" s="868"/>
      <c r="Y76" s="868"/>
      <c r="Z76" s="822"/>
      <c r="AA76" s="869" t="s">
        <v>547</v>
      </c>
      <c r="AB76" s="868"/>
      <c r="AC76" s="868"/>
      <c r="AD76" s="868"/>
      <c r="AE76" s="822"/>
      <c r="AF76" s="869" t="s">
        <v>547</v>
      </c>
      <c r="AG76" s="868"/>
      <c r="AH76" s="868"/>
      <c r="AI76" s="868"/>
      <c r="AJ76" s="822"/>
      <c r="AK76" s="869">
        <v>29</v>
      </c>
      <c r="AL76" s="868"/>
      <c r="AM76" s="868"/>
      <c r="AN76" s="868"/>
      <c r="AO76" s="822"/>
      <c r="AP76" s="869" t="s">
        <v>547</v>
      </c>
      <c r="AQ76" s="868"/>
      <c r="AR76" s="868"/>
      <c r="AS76" s="868"/>
      <c r="AT76" s="822"/>
      <c r="AU76" s="869" t="s">
        <v>547</v>
      </c>
      <c r="AV76" s="868"/>
      <c r="AW76" s="868"/>
      <c r="AX76" s="868"/>
      <c r="AY76" s="822"/>
      <c r="AZ76" s="820"/>
      <c r="BA76" s="820"/>
      <c r="BB76" s="820"/>
      <c r="BC76" s="820"/>
      <c r="BD76" s="821"/>
      <c r="BE76" s="166"/>
      <c r="BF76" s="166"/>
      <c r="BG76" s="166"/>
      <c r="BH76" s="166"/>
      <c r="BI76" s="166"/>
      <c r="BJ76" s="166"/>
      <c r="BK76" s="166"/>
      <c r="BL76" s="166"/>
      <c r="BM76" s="166"/>
      <c r="BN76" s="166"/>
      <c r="BO76" s="166"/>
      <c r="BP76" s="166"/>
      <c r="BQ76" s="163">
        <v>70</v>
      </c>
      <c r="BR76" s="168"/>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156"/>
    </row>
    <row r="77" spans="1:131" ht="26.25" customHeight="1" x14ac:dyDescent="0.15">
      <c r="A77" s="163">
        <v>10</v>
      </c>
      <c r="B77" s="863" t="s">
        <v>565</v>
      </c>
      <c r="C77" s="864"/>
      <c r="D77" s="864"/>
      <c r="E77" s="864"/>
      <c r="F77" s="864"/>
      <c r="G77" s="864"/>
      <c r="H77" s="864"/>
      <c r="I77" s="864"/>
      <c r="J77" s="864"/>
      <c r="K77" s="864"/>
      <c r="L77" s="864"/>
      <c r="M77" s="864"/>
      <c r="N77" s="864"/>
      <c r="O77" s="864"/>
      <c r="P77" s="865"/>
      <c r="Q77" s="867">
        <v>5867</v>
      </c>
      <c r="R77" s="868"/>
      <c r="S77" s="868"/>
      <c r="T77" s="868"/>
      <c r="U77" s="822"/>
      <c r="V77" s="869">
        <v>5795</v>
      </c>
      <c r="W77" s="868"/>
      <c r="X77" s="868"/>
      <c r="Y77" s="868"/>
      <c r="Z77" s="822"/>
      <c r="AA77" s="869">
        <v>72</v>
      </c>
      <c r="AB77" s="868"/>
      <c r="AC77" s="868"/>
      <c r="AD77" s="868"/>
      <c r="AE77" s="822"/>
      <c r="AF77" s="869">
        <v>72</v>
      </c>
      <c r="AG77" s="868"/>
      <c r="AH77" s="868"/>
      <c r="AI77" s="868"/>
      <c r="AJ77" s="822"/>
      <c r="AK77" s="869" t="s">
        <v>547</v>
      </c>
      <c r="AL77" s="868"/>
      <c r="AM77" s="868"/>
      <c r="AN77" s="868"/>
      <c r="AO77" s="822"/>
      <c r="AP77" s="869" t="s">
        <v>547</v>
      </c>
      <c r="AQ77" s="868"/>
      <c r="AR77" s="868"/>
      <c r="AS77" s="868"/>
      <c r="AT77" s="822"/>
      <c r="AU77" s="869" t="s">
        <v>547</v>
      </c>
      <c r="AV77" s="868"/>
      <c r="AW77" s="868"/>
      <c r="AX77" s="868"/>
      <c r="AY77" s="822"/>
      <c r="AZ77" s="820"/>
      <c r="BA77" s="820"/>
      <c r="BB77" s="820"/>
      <c r="BC77" s="820"/>
      <c r="BD77" s="821"/>
      <c r="BE77" s="166"/>
      <c r="BF77" s="166"/>
      <c r="BG77" s="166"/>
      <c r="BH77" s="166"/>
      <c r="BI77" s="166"/>
      <c r="BJ77" s="166"/>
      <c r="BK77" s="166"/>
      <c r="BL77" s="166"/>
      <c r="BM77" s="166"/>
      <c r="BN77" s="166"/>
      <c r="BO77" s="166"/>
      <c r="BP77" s="166"/>
      <c r="BQ77" s="163">
        <v>71</v>
      </c>
      <c r="BR77" s="168"/>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156"/>
    </row>
    <row r="78" spans="1:131" ht="26.25" customHeight="1" x14ac:dyDescent="0.15">
      <c r="A78" s="163">
        <v>11</v>
      </c>
      <c r="B78" s="863" t="s">
        <v>566</v>
      </c>
      <c r="C78" s="864"/>
      <c r="D78" s="864"/>
      <c r="E78" s="864"/>
      <c r="F78" s="864"/>
      <c r="G78" s="864"/>
      <c r="H78" s="864"/>
      <c r="I78" s="864"/>
      <c r="J78" s="864"/>
      <c r="K78" s="864"/>
      <c r="L78" s="864"/>
      <c r="M78" s="864"/>
      <c r="N78" s="864"/>
      <c r="O78" s="864"/>
      <c r="P78" s="865"/>
      <c r="Q78" s="866">
        <v>11533</v>
      </c>
      <c r="R78" s="818"/>
      <c r="S78" s="818"/>
      <c r="T78" s="818"/>
      <c r="U78" s="818"/>
      <c r="V78" s="818">
        <v>10798</v>
      </c>
      <c r="W78" s="818"/>
      <c r="X78" s="818"/>
      <c r="Y78" s="818"/>
      <c r="Z78" s="818"/>
      <c r="AA78" s="818">
        <v>735</v>
      </c>
      <c r="AB78" s="818"/>
      <c r="AC78" s="818"/>
      <c r="AD78" s="818"/>
      <c r="AE78" s="818"/>
      <c r="AF78" s="818">
        <v>7740</v>
      </c>
      <c r="AG78" s="818"/>
      <c r="AH78" s="818"/>
      <c r="AI78" s="818"/>
      <c r="AJ78" s="818"/>
      <c r="AK78" s="818">
        <v>1117</v>
      </c>
      <c r="AL78" s="818"/>
      <c r="AM78" s="818"/>
      <c r="AN78" s="818"/>
      <c r="AO78" s="818"/>
      <c r="AP78" s="818">
        <v>7338</v>
      </c>
      <c r="AQ78" s="818"/>
      <c r="AR78" s="818"/>
      <c r="AS78" s="818"/>
      <c r="AT78" s="818"/>
      <c r="AU78" s="818" t="s">
        <v>547</v>
      </c>
      <c r="AV78" s="818"/>
      <c r="AW78" s="818"/>
      <c r="AX78" s="818"/>
      <c r="AY78" s="818"/>
      <c r="AZ78" s="820" t="s">
        <v>567</v>
      </c>
      <c r="BA78" s="820"/>
      <c r="BB78" s="820"/>
      <c r="BC78" s="820"/>
      <c r="BD78" s="821"/>
      <c r="BE78" s="166"/>
      <c r="BF78" s="166"/>
      <c r="BG78" s="166"/>
      <c r="BH78" s="166"/>
      <c r="BI78" s="166"/>
      <c r="BJ78" s="156"/>
      <c r="BK78" s="156"/>
      <c r="BL78" s="156"/>
      <c r="BM78" s="156"/>
      <c r="BN78" s="156"/>
      <c r="BO78" s="166"/>
      <c r="BP78" s="166"/>
      <c r="BQ78" s="163">
        <v>72</v>
      </c>
      <c r="BR78" s="168"/>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156"/>
    </row>
    <row r="79" spans="1:131" ht="26.25" customHeight="1" x14ac:dyDescent="0.15">
      <c r="A79" s="163">
        <v>12</v>
      </c>
      <c r="B79" s="863"/>
      <c r="C79" s="864"/>
      <c r="D79" s="864"/>
      <c r="E79" s="864"/>
      <c r="F79" s="864"/>
      <c r="G79" s="864"/>
      <c r="H79" s="864"/>
      <c r="I79" s="864"/>
      <c r="J79" s="864"/>
      <c r="K79" s="864"/>
      <c r="L79" s="864"/>
      <c r="M79" s="864"/>
      <c r="N79" s="864"/>
      <c r="O79" s="864"/>
      <c r="P79" s="865"/>
      <c r="Q79" s="866"/>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166"/>
      <c r="BF79" s="166"/>
      <c r="BG79" s="166"/>
      <c r="BH79" s="166"/>
      <c r="BI79" s="166"/>
      <c r="BJ79" s="156"/>
      <c r="BK79" s="156"/>
      <c r="BL79" s="156"/>
      <c r="BM79" s="156"/>
      <c r="BN79" s="156"/>
      <c r="BO79" s="166"/>
      <c r="BP79" s="166"/>
      <c r="BQ79" s="163">
        <v>73</v>
      </c>
      <c r="BR79" s="168"/>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156"/>
    </row>
    <row r="80" spans="1:131" ht="26.25" customHeight="1" x14ac:dyDescent="0.15">
      <c r="A80" s="163">
        <v>13</v>
      </c>
      <c r="B80" s="863"/>
      <c r="C80" s="864"/>
      <c r="D80" s="864"/>
      <c r="E80" s="864"/>
      <c r="F80" s="864"/>
      <c r="G80" s="864"/>
      <c r="H80" s="864"/>
      <c r="I80" s="864"/>
      <c r="J80" s="864"/>
      <c r="K80" s="864"/>
      <c r="L80" s="864"/>
      <c r="M80" s="864"/>
      <c r="N80" s="864"/>
      <c r="O80" s="864"/>
      <c r="P80" s="865"/>
      <c r="Q80" s="866"/>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166"/>
      <c r="BF80" s="166"/>
      <c r="BG80" s="166"/>
      <c r="BH80" s="166"/>
      <c r="BI80" s="166"/>
      <c r="BJ80" s="166"/>
      <c r="BK80" s="166"/>
      <c r="BL80" s="166"/>
      <c r="BM80" s="166"/>
      <c r="BN80" s="166"/>
      <c r="BO80" s="166"/>
      <c r="BP80" s="166"/>
      <c r="BQ80" s="163">
        <v>74</v>
      </c>
      <c r="BR80" s="168"/>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156"/>
    </row>
    <row r="81" spans="1:131" ht="26.25" customHeight="1" x14ac:dyDescent="0.15">
      <c r="A81" s="163">
        <v>14</v>
      </c>
      <c r="B81" s="863"/>
      <c r="C81" s="864"/>
      <c r="D81" s="864"/>
      <c r="E81" s="864"/>
      <c r="F81" s="864"/>
      <c r="G81" s="864"/>
      <c r="H81" s="864"/>
      <c r="I81" s="864"/>
      <c r="J81" s="864"/>
      <c r="K81" s="864"/>
      <c r="L81" s="864"/>
      <c r="M81" s="864"/>
      <c r="N81" s="864"/>
      <c r="O81" s="864"/>
      <c r="P81" s="865"/>
      <c r="Q81" s="866"/>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166"/>
      <c r="BF81" s="166"/>
      <c r="BG81" s="166"/>
      <c r="BH81" s="166"/>
      <c r="BI81" s="166"/>
      <c r="BJ81" s="166"/>
      <c r="BK81" s="166"/>
      <c r="BL81" s="166"/>
      <c r="BM81" s="166"/>
      <c r="BN81" s="166"/>
      <c r="BO81" s="166"/>
      <c r="BP81" s="166"/>
      <c r="BQ81" s="163">
        <v>75</v>
      </c>
      <c r="BR81" s="168"/>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156"/>
    </row>
    <row r="82" spans="1:131" ht="26.25" customHeight="1" x14ac:dyDescent="0.15">
      <c r="A82" s="163">
        <v>15</v>
      </c>
      <c r="B82" s="863"/>
      <c r="C82" s="864"/>
      <c r="D82" s="864"/>
      <c r="E82" s="864"/>
      <c r="F82" s="864"/>
      <c r="G82" s="864"/>
      <c r="H82" s="864"/>
      <c r="I82" s="864"/>
      <c r="J82" s="864"/>
      <c r="K82" s="864"/>
      <c r="L82" s="864"/>
      <c r="M82" s="864"/>
      <c r="N82" s="864"/>
      <c r="O82" s="864"/>
      <c r="P82" s="865"/>
      <c r="Q82" s="866"/>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166"/>
      <c r="BF82" s="166"/>
      <c r="BG82" s="166"/>
      <c r="BH82" s="166"/>
      <c r="BI82" s="166"/>
      <c r="BJ82" s="166"/>
      <c r="BK82" s="166"/>
      <c r="BL82" s="166"/>
      <c r="BM82" s="166"/>
      <c r="BN82" s="166"/>
      <c r="BO82" s="166"/>
      <c r="BP82" s="166"/>
      <c r="BQ82" s="163">
        <v>76</v>
      </c>
      <c r="BR82" s="168"/>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156"/>
    </row>
    <row r="83" spans="1:131" ht="26.25" customHeight="1" x14ac:dyDescent="0.15">
      <c r="A83" s="163">
        <v>16</v>
      </c>
      <c r="B83" s="863"/>
      <c r="C83" s="864"/>
      <c r="D83" s="864"/>
      <c r="E83" s="864"/>
      <c r="F83" s="864"/>
      <c r="G83" s="864"/>
      <c r="H83" s="864"/>
      <c r="I83" s="864"/>
      <c r="J83" s="864"/>
      <c r="K83" s="864"/>
      <c r="L83" s="864"/>
      <c r="M83" s="864"/>
      <c r="N83" s="864"/>
      <c r="O83" s="864"/>
      <c r="P83" s="865"/>
      <c r="Q83" s="866"/>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166"/>
      <c r="BF83" s="166"/>
      <c r="BG83" s="166"/>
      <c r="BH83" s="166"/>
      <c r="BI83" s="166"/>
      <c r="BJ83" s="166"/>
      <c r="BK83" s="166"/>
      <c r="BL83" s="166"/>
      <c r="BM83" s="166"/>
      <c r="BN83" s="166"/>
      <c r="BO83" s="166"/>
      <c r="BP83" s="166"/>
      <c r="BQ83" s="163">
        <v>77</v>
      </c>
      <c r="BR83" s="168"/>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156"/>
    </row>
    <row r="84" spans="1:131" ht="26.25" customHeight="1" x14ac:dyDescent="0.15">
      <c r="A84" s="163">
        <v>17</v>
      </c>
      <c r="B84" s="863"/>
      <c r="C84" s="864"/>
      <c r="D84" s="864"/>
      <c r="E84" s="864"/>
      <c r="F84" s="864"/>
      <c r="G84" s="864"/>
      <c r="H84" s="864"/>
      <c r="I84" s="864"/>
      <c r="J84" s="864"/>
      <c r="K84" s="864"/>
      <c r="L84" s="864"/>
      <c r="M84" s="864"/>
      <c r="N84" s="864"/>
      <c r="O84" s="864"/>
      <c r="P84" s="865"/>
      <c r="Q84" s="866"/>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166"/>
      <c r="BF84" s="166"/>
      <c r="BG84" s="166"/>
      <c r="BH84" s="166"/>
      <c r="BI84" s="166"/>
      <c r="BJ84" s="166"/>
      <c r="BK84" s="166"/>
      <c r="BL84" s="166"/>
      <c r="BM84" s="166"/>
      <c r="BN84" s="166"/>
      <c r="BO84" s="166"/>
      <c r="BP84" s="166"/>
      <c r="BQ84" s="163">
        <v>78</v>
      </c>
      <c r="BR84" s="168"/>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156"/>
    </row>
    <row r="85" spans="1:131" ht="26.25" customHeight="1" x14ac:dyDescent="0.15">
      <c r="A85" s="163">
        <v>18</v>
      </c>
      <c r="B85" s="863"/>
      <c r="C85" s="864"/>
      <c r="D85" s="864"/>
      <c r="E85" s="864"/>
      <c r="F85" s="864"/>
      <c r="G85" s="864"/>
      <c r="H85" s="864"/>
      <c r="I85" s="864"/>
      <c r="J85" s="864"/>
      <c r="K85" s="864"/>
      <c r="L85" s="864"/>
      <c r="M85" s="864"/>
      <c r="N85" s="864"/>
      <c r="O85" s="864"/>
      <c r="P85" s="865"/>
      <c r="Q85" s="866"/>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166"/>
      <c r="BF85" s="166"/>
      <c r="BG85" s="166"/>
      <c r="BH85" s="166"/>
      <c r="BI85" s="166"/>
      <c r="BJ85" s="166"/>
      <c r="BK85" s="166"/>
      <c r="BL85" s="166"/>
      <c r="BM85" s="166"/>
      <c r="BN85" s="166"/>
      <c r="BO85" s="166"/>
      <c r="BP85" s="166"/>
      <c r="BQ85" s="163">
        <v>79</v>
      </c>
      <c r="BR85" s="168"/>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156"/>
    </row>
    <row r="86" spans="1:131" ht="26.25" customHeight="1" x14ac:dyDescent="0.15">
      <c r="A86" s="163">
        <v>19</v>
      </c>
      <c r="B86" s="863"/>
      <c r="C86" s="864"/>
      <c r="D86" s="864"/>
      <c r="E86" s="864"/>
      <c r="F86" s="864"/>
      <c r="G86" s="864"/>
      <c r="H86" s="864"/>
      <c r="I86" s="864"/>
      <c r="J86" s="864"/>
      <c r="K86" s="864"/>
      <c r="L86" s="864"/>
      <c r="M86" s="864"/>
      <c r="N86" s="864"/>
      <c r="O86" s="864"/>
      <c r="P86" s="865"/>
      <c r="Q86" s="866"/>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166"/>
      <c r="BF86" s="166"/>
      <c r="BG86" s="166"/>
      <c r="BH86" s="166"/>
      <c r="BI86" s="166"/>
      <c r="BJ86" s="166"/>
      <c r="BK86" s="166"/>
      <c r="BL86" s="166"/>
      <c r="BM86" s="166"/>
      <c r="BN86" s="166"/>
      <c r="BO86" s="166"/>
      <c r="BP86" s="166"/>
      <c r="BQ86" s="163">
        <v>80</v>
      </c>
      <c r="BR86" s="168"/>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156"/>
    </row>
    <row r="87" spans="1:131" ht="26.25" customHeight="1" x14ac:dyDescent="0.15">
      <c r="A87" s="169">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166"/>
      <c r="BF87" s="166"/>
      <c r="BG87" s="166"/>
      <c r="BH87" s="166"/>
      <c r="BI87" s="166"/>
      <c r="BJ87" s="166"/>
      <c r="BK87" s="166"/>
      <c r="BL87" s="166"/>
      <c r="BM87" s="166"/>
      <c r="BN87" s="166"/>
      <c r="BO87" s="166"/>
      <c r="BP87" s="166"/>
      <c r="BQ87" s="163">
        <v>81</v>
      </c>
      <c r="BR87" s="168"/>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156"/>
    </row>
    <row r="88" spans="1:131" ht="26.25" customHeight="1" thickBot="1" x14ac:dyDescent="0.2">
      <c r="A88" s="165" t="s">
        <v>377</v>
      </c>
      <c r="B88" s="776" t="s">
        <v>402</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21171</v>
      </c>
      <c r="AG88" s="832"/>
      <c r="AH88" s="832"/>
      <c r="AI88" s="832"/>
      <c r="AJ88" s="832"/>
      <c r="AK88" s="829"/>
      <c r="AL88" s="829"/>
      <c r="AM88" s="829"/>
      <c r="AN88" s="829"/>
      <c r="AO88" s="829"/>
      <c r="AP88" s="832">
        <v>7338</v>
      </c>
      <c r="AQ88" s="832"/>
      <c r="AR88" s="832"/>
      <c r="AS88" s="832"/>
      <c r="AT88" s="832"/>
      <c r="AU88" s="832" t="s">
        <v>547</v>
      </c>
      <c r="AV88" s="832"/>
      <c r="AW88" s="832"/>
      <c r="AX88" s="832"/>
      <c r="AY88" s="832"/>
      <c r="AZ88" s="840"/>
      <c r="BA88" s="840"/>
      <c r="BB88" s="840"/>
      <c r="BC88" s="840"/>
      <c r="BD88" s="841"/>
      <c r="BE88" s="166"/>
      <c r="BF88" s="166"/>
      <c r="BG88" s="166"/>
      <c r="BH88" s="166"/>
      <c r="BI88" s="166"/>
      <c r="BJ88" s="166"/>
      <c r="BK88" s="166"/>
      <c r="BL88" s="166"/>
      <c r="BM88" s="166"/>
      <c r="BN88" s="166"/>
      <c r="BO88" s="166"/>
      <c r="BP88" s="166"/>
      <c r="BQ88" s="163">
        <v>82</v>
      </c>
      <c r="BR88" s="168"/>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156"/>
    </row>
    <row r="89" spans="1:131" ht="26.25" hidden="1" customHeight="1" x14ac:dyDescent="0.15">
      <c r="A89" s="170"/>
      <c r="B89" s="171"/>
      <c r="C89" s="171"/>
      <c r="D89" s="171"/>
      <c r="E89" s="171"/>
      <c r="F89" s="171"/>
      <c r="G89" s="171"/>
      <c r="H89" s="171"/>
      <c r="I89" s="171"/>
      <c r="J89" s="171"/>
      <c r="K89" s="171"/>
      <c r="L89" s="171"/>
      <c r="M89" s="171"/>
      <c r="N89" s="171"/>
      <c r="O89" s="171"/>
      <c r="P89" s="171"/>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c r="AY89" s="172"/>
      <c r="AZ89" s="173"/>
      <c r="BA89" s="173"/>
      <c r="BB89" s="173"/>
      <c r="BC89" s="173"/>
      <c r="BD89" s="173"/>
      <c r="BE89" s="166"/>
      <c r="BF89" s="166"/>
      <c r="BG89" s="166"/>
      <c r="BH89" s="166"/>
      <c r="BI89" s="166"/>
      <c r="BJ89" s="166"/>
      <c r="BK89" s="166"/>
      <c r="BL89" s="166"/>
      <c r="BM89" s="166"/>
      <c r="BN89" s="166"/>
      <c r="BO89" s="166"/>
      <c r="BP89" s="166"/>
      <c r="BQ89" s="163">
        <v>83</v>
      </c>
      <c r="BR89" s="168"/>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156"/>
    </row>
    <row r="90" spans="1:131" ht="26.25" hidden="1" customHeight="1" x14ac:dyDescent="0.15">
      <c r="A90" s="170"/>
      <c r="B90" s="171"/>
      <c r="C90" s="171"/>
      <c r="D90" s="171"/>
      <c r="E90" s="171"/>
      <c r="F90" s="171"/>
      <c r="G90" s="171"/>
      <c r="H90" s="171"/>
      <c r="I90" s="171"/>
      <c r="J90" s="171"/>
      <c r="K90" s="171"/>
      <c r="L90" s="171"/>
      <c r="M90" s="171"/>
      <c r="N90" s="171"/>
      <c r="O90" s="171"/>
      <c r="P90" s="171"/>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c r="AY90" s="172"/>
      <c r="AZ90" s="173"/>
      <c r="BA90" s="173"/>
      <c r="BB90" s="173"/>
      <c r="BC90" s="173"/>
      <c r="BD90" s="173"/>
      <c r="BE90" s="166"/>
      <c r="BF90" s="166"/>
      <c r="BG90" s="166"/>
      <c r="BH90" s="166"/>
      <c r="BI90" s="166"/>
      <c r="BJ90" s="166"/>
      <c r="BK90" s="166"/>
      <c r="BL90" s="166"/>
      <c r="BM90" s="166"/>
      <c r="BN90" s="166"/>
      <c r="BO90" s="166"/>
      <c r="BP90" s="166"/>
      <c r="BQ90" s="163">
        <v>84</v>
      </c>
      <c r="BR90" s="168"/>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156"/>
    </row>
    <row r="91" spans="1:131" ht="26.25" hidden="1" customHeight="1" x14ac:dyDescent="0.15">
      <c r="A91" s="170"/>
      <c r="B91" s="171"/>
      <c r="C91" s="171"/>
      <c r="D91" s="171"/>
      <c r="E91" s="171"/>
      <c r="F91" s="171"/>
      <c r="G91" s="171"/>
      <c r="H91" s="171"/>
      <c r="I91" s="171"/>
      <c r="J91" s="171"/>
      <c r="K91" s="171"/>
      <c r="L91" s="171"/>
      <c r="M91" s="171"/>
      <c r="N91" s="171"/>
      <c r="O91" s="171"/>
      <c r="P91" s="171"/>
      <c r="Q91" s="172"/>
      <c r="R91" s="172"/>
      <c r="S91" s="172"/>
      <c r="T91" s="172"/>
      <c r="U91" s="172"/>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c r="AY91" s="172"/>
      <c r="AZ91" s="173"/>
      <c r="BA91" s="173"/>
      <c r="BB91" s="173"/>
      <c r="BC91" s="173"/>
      <c r="BD91" s="173"/>
      <c r="BE91" s="166"/>
      <c r="BF91" s="166"/>
      <c r="BG91" s="166"/>
      <c r="BH91" s="166"/>
      <c r="BI91" s="166"/>
      <c r="BJ91" s="166"/>
      <c r="BK91" s="166"/>
      <c r="BL91" s="166"/>
      <c r="BM91" s="166"/>
      <c r="BN91" s="166"/>
      <c r="BO91" s="166"/>
      <c r="BP91" s="166"/>
      <c r="BQ91" s="163">
        <v>85</v>
      </c>
      <c r="BR91" s="168"/>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156"/>
    </row>
    <row r="92" spans="1:131" ht="26.25" hidden="1" customHeight="1" x14ac:dyDescent="0.15">
      <c r="A92" s="170"/>
      <c r="B92" s="171"/>
      <c r="C92" s="171"/>
      <c r="D92" s="171"/>
      <c r="E92" s="171"/>
      <c r="F92" s="171"/>
      <c r="G92" s="171"/>
      <c r="H92" s="171"/>
      <c r="I92" s="171"/>
      <c r="J92" s="171"/>
      <c r="K92" s="171"/>
      <c r="L92" s="171"/>
      <c r="M92" s="171"/>
      <c r="N92" s="171"/>
      <c r="O92" s="171"/>
      <c r="P92" s="171"/>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c r="AY92" s="172"/>
      <c r="AZ92" s="173"/>
      <c r="BA92" s="173"/>
      <c r="BB92" s="173"/>
      <c r="BC92" s="173"/>
      <c r="BD92" s="173"/>
      <c r="BE92" s="166"/>
      <c r="BF92" s="166"/>
      <c r="BG92" s="166"/>
      <c r="BH92" s="166"/>
      <c r="BI92" s="166"/>
      <c r="BJ92" s="166"/>
      <c r="BK92" s="166"/>
      <c r="BL92" s="166"/>
      <c r="BM92" s="166"/>
      <c r="BN92" s="166"/>
      <c r="BO92" s="166"/>
      <c r="BP92" s="166"/>
      <c r="BQ92" s="163">
        <v>86</v>
      </c>
      <c r="BR92" s="168"/>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156"/>
    </row>
    <row r="93" spans="1:131" ht="26.25" hidden="1" customHeight="1" x14ac:dyDescent="0.15">
      <c r="A93" s="170"/>
      <c r="B93" s="171"/>
      <c r="C93" s="171"/>
      <c r="D93" s="171"/>
      <c r="E93" s="171"/>
      <c r="F93" s="171"/>
      <c r="G93" s="171"/>
      <c r="H93" s="171"/>
      <c r="I93" s="171"/>
      <c r="J93" s="171"/>
      <c r="K93" s="171"/>
      <c r="L93" s="171"/>
      <c r="M93" s="171"/>
      <c r="N93" s="171"/>
      <c r="O93" s="171"/>
      <c r="P93" s="171"/>
      <c r="Q93" s="172"/>
      <c r="R93" s="172"/>
      <c r="S93" s="172"/>
      <c r="T93" s="172"/>
      <c r="U93" s="172"/>
      <c r="V93" s="172"/>
      <c r="W93" s="172"/>
      <c r="X93" s="172"/>
      <c r="Y93" s="172"/>
      <c r="Z93" s="172"/>
      <c r="AA93" s="172"/>
      <c r="AB93" s="172"/>
      <c r="AC93" s="172"/>
      <c r="AD93" s="172"/>
      <c r="AE93" s="172"/>
      <c r="AF93" s="172"/>
      <c r="AG93" s="172"/>
      <c r="AH93" s="172"/>
      <c r="AI93" s="172"/>
      <c r="AJ93" s="172"/>
      <c r="AK93" s="172"/>
      <c r="AL93" s="172"/>
      <c r="AM93" s="172"/>
      <c r="AN93" s="172"/>
      <c r="AO93" s="172"/>
      <c r="AP93" s="172"/>
      <c r="AQ93" s="172"/>
      <c r="AR93" s="172"/>
      <c r="AS93" s="172"/>
      <c r="AT93" s="172"/>
      <c r="AU93" s="172"/>
      <c r="AV93" s="172"/>
      <c r="AW93" s="172"/>
      <c r="AX93" s="172"/>
      <c r="AY93" s="172"/>
      <c r="AZ93" s="173"/>
      <c r="BA93" s="173"/>
      <c r="BB93" s="173"/>
      <c r="BC93" s="173"/>
      <c r="BD93" s="173"/>
      <c r="BE93" s="166"/>
      <c r="BF93" s="166"/>
      <c r="BG93" s="166"/>
      <c r="BH93" s="166"/>
      <c r="BI93" s="166"/>
      <c r="BJ93" s="166"/>
      <c r="BK93" s="166"/>
      <c r="BL93" s="166"/>
      <c r="BM93" s="166"/>
      <c r="BN93" s="166"/>
      <c r="BO93" s="166"/>
      <c r="BP93" s="166"/>
      <c r="BQ93" s="163">
        <v>87</v>
      </c>
      <c r="BR93" s="168"/>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156"/>
    </row>
    <row r="94" spans="1:131" ht="26.25" hidden="1" customHeight="1" x14ac:dyDescent="0.15">
      <c r="A94" s="170"/>
      <c r="B94" s="171"/>
      <c r="C94" s="171"/>
      <c r="D94" s="171"/>
      <c r="E94" s="171"/>
      <c r="F94" s="171"/>
      <c r="G94" s="171"/>
      <c r="H94" s="171"/>
      <c r="I94" s="171"/>
      <c r="J94" s="171"/>
      <c r="K94" s="171"/>
      <c r="L94" s="171"/>
      <c r="M94" s="171"/>
      <c r="N94" s="171"/>
      <c r="O94" s="171"/>
      <c r="P94" s="171"/>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c r="AY94" s="172"/>
      <c r="AZ94" s="173"/>
      <c r="BA94" s="173"/>
      <c r="BB94" s="173"/>
      <c r="BC94" s="173"/>
      <c r="BD94" s="173"/>
      <c r="BE94" s="166"/>
      <c r="BF94" s="166"/>
      <c r="BG94" s="166"/>
      <c r="BH94" s="166"/>
      <c r="BI94" s="166"/>
      <c r="BJ94" s="166"/>
      <c r="BK94" s="166"/>
      <c r="BL94" s="166"/>
      <c r="BM94" s="166"/>
      <c r="BN94" s="166"/>
      <c r="BO94" s="166"/>
      <c r="BP94" s="166"/>
      <c r="BQ94" s="163">
        <v>88</v>
      </c>
      <c r="BR94" s="168"/>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156"/>
    </row>
    <row r="95" spans="1:131" ht="26.25" hidden="1" customHeight="1" x14ac:dyDescent="0.15">
      <c r="A95" s="170"/>
      <c r="B95" s="171"/>
      <c r="C95" s="171"/>
      <c r="D95" s="171"/>
      <c r="E95" s="171"/>
      <c r="F95" s="171"/>
      <c r="G95" s="171"/>
      <c r="H95" s="171"/>
      <c r="I95" s="171"/>
      <c r="J95" s="171"/>
      <c r="K95" s="171"/>
      <c r="L95" s="171"/>
      <c r="M95" s="171"/>
      <c r="N95" s="171"/>
      <c r="O95" s="171"/>
      <c r="P95" s="171"/>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c r="AY95" s="172"/>
      <c r="AZ95" s="173"/>
      <c r="BA95" s="173"/>
      <c r="BB95" s="173"/>
      <c r="BC95" s="173"/>
      <c r="BD95" s="173"/>
      <c r="BE95" s="166"/>
      <c r="BF95" s="166"/>
      <c r="BG95" s="166"/>
      <c r="BH95" s="166"/>
      <c r="BI95" s="166"/>
      <c r="BJ95" s="166"/>
      <c r="BK95" s="166"/>
      <c r="BL95" s="166"/>
      <c r="BM95" s="166"/>
      <c r="BN95" s="166"/>
      <c r="BO95" s="166"/>
      <c r="BP95" s="166"/>
      <c r="BQ95" s="163">
        <v>89</v>
      </c>
      <c r="BR95" s="168"/>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156"/>
    </row>
    <row r="96" spans="1:131" ht="26.25" hidden="1" customHeight="1" x14ac:dyDescent="0.15">
      <c r="A96" s="170"/>
      <c r="B96" s="171"/>
      <c r="C96" s="171"/>
      <c r="D96" s="171"/>
      <c r="E96" s="171"/>
      <c r="F96" s="171"/>
      <c r="G96" s="171"/>
      <c r="H96" s="171"/>
      <c r="I96" s="171"/>
      <c r="J96" s="171"/>
      <c r="K96" s="171"/>
      <c r="L96" s="171"/>
      <c r="M96" s="171"/>
      <c r="N96" s="171"/>
      <c r="O96" s="171"/>
      <c r="P96" s="171"/>
      <c r="Q96" s="172"/>
      <c r="R96" s="172"/>
      <c r="S96" s="172"/>
      <c r="T96" s="172"/>
      <c r="U96" s="172"/>
      <c r="V96" s="172"/>
      <c r="W96" s="172"/>
      <c r="X96" s="172"/>
      <c r="Y96" s="172"/>
      <c r="Z96" s="172"/>
      <c r="AA96" s="172"/>
      <c r="AB96" s="172"/>
      <c r="AC96" s="172"/>
      <c r="AD96" s="172"/>
      <c r="AE96" s="172"/>
      <c r="AF96" s="172"/>
      <c r="AG96" s="172"/>
      <c r="AH96" s="172"/>
      <c r="AI96" s="172"/>
      <c r="AJ96" s="172"/>
      <c r="AK96" s="172"/>
      <c r="AL96" s="172"/>
      <c r="AM96" s="172"/>
      <c r="AN96" s="172"/>
      <c r="AO96" s="172"/>
      <c r="AP96" s="172"/>
      <c r="AQ96" s="172"/>
      <c r="AR96" s="172"/>
      <c r="AS96" s="172"/>
      <c r="AT96" s="172"/>
      <c r="AU96" s="172"/>
      <c r="AV96" s="172"/>
      <c r="AW96" s="172"/>
      <c r="AX96" s="172"/>
      <c r="AY96" s="172"/>
      <c r="AZ96" s="173"/>
      <c r="BA96" s="173"/>
      <c r="BB96" s="173"/>
      <c r="BC96" s="173"/>
      <c r="BD96" s="173"/>
      <c r="BE96" s="166"/>
      <c r="BF96" s="166"/>
      <c r="BG96" s="166"/>
      <c r="BH96" s="166"/>
      <c r="BI96" s="166"/>
      <c r="BJ96" s="166"/>
      <c r="BK96" s="166"/>
      <c r="BL96" s="166"/>
      <c r="BM96" s="166"/>
      <c r="BN96" s="166"/>
      <c r="BO96" s="166"/>
      <c r="BP96" s="166"/>
      <c r="BQ96" s="163">
        <v>90</v>
      </c>
      <c r="BR96" s="168"/>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156"/>
    </row>
    <row r="97" spans="1:131" ht="26.25" hidden="1" customHeight="1" x14ac:dyDescent="0.15">
      <c r="A97" s="170"/>
      <c r="B97" s="171"/>
      <c r="C97" s="171"/>
      <c r="D97" s="171"/>
      <c r="E97" s="171"/>
      <c r="F97" s="171"/>
      <c r="G97" s="171"/>
      <c r="H97" s="171"/>
      <c r="I97" s="171"/>
      <c r="J97" s="171"/>
      <c r="K97" s="171"/>
      <c r="L97" s="171"/>
      <c r="M97" s="171"/>
      <c r="N97" s="171"/>
      <c r="O97" s="171"/>
      <c r="P97" s="171"/>
      <c r="Q97" s="172"/>
      <c r="R97" s="172"/>
      <c r="S97" s="172"/>
      <c r="T97" s="172"/>
      <c r="U97" s="172"/>
      <c r="V97" s="172"/>
      <c r="W97" s="172"/>
      <c r="X97" s="172"/>
      <c r="Y97" s="172"/>
      <c r="Z97" s="172"/>
      <c r="AA97" s="172"/>
      <c r="AB97" s="172"/>
      <c r="AC97" s="172"/>
      <c r="AD97" s="172"/>
      <c r="AE97" s="172"/>
      <c r="AF97" s="172"/>
      <c r="AG97" s="172"/>
      <c r="AH97" s="172"/>
      <c r="AI97" s="172"/>
      <c r="AJ97" s="172"/>
      <c r="AK97" s="172"/>
      <c r="AL97" s="172"/>
      <c r="AM97" s="172"/>
      <c r="AN97" s="172"/>
      <c r="AO97" s="172"/>
      <c r="AP97" s="172"/>
      <c r="AQ97" s="172"/>
      <c r="AR97" s="172"/>
      <c r="AS97" s="172"/>
      <c r="AT97" s="172"/>
      <c r="AU97" s="172"/>
      <c r="AV97" s="172"/>
      <c r="AW97" s="172"/>
      <c r="AX97" s="172"/>
      <c r="AY97" s="172"/>
      <c r="AZ97" s="173"/>
      <c r="BA97" s="173"/>
      <c r="BB97" s="173"/>
      <c r="BC97" s="173"/>
      <c r="BD97" s="173"/>
      <c r="BE97" s="166"/>
      <c r="BF97" s="166"/>
      <c r="BG97" s="166"/>
      <c r="BH97" s="166"/>
      <c r="BI97" s="166"/>
      <c r="BJ97" s="166"/>
      <c r="BK97" s="166"/>
      <c r="BL97" s="166"/>
      <c r="BM97" s="166"/>
      <c r="BN97" s="166"/>
      <c r="BO97" s="166"/>
      <c r="BP97" s="166"/>
      <c r="BQ97" s="163">
        <v>91</v>
      </c>
      <c r="BR97" s="168"/>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156"/>
    </row>
    <row r="98" spans="1:131" ht="26.25" hidden="1" customHeight="1" x14ac:dyDescent="0.15">
      <c r="A98" s="170"/>
      <c r="B98" s="171"/>
      <c r="C98" s="171"/>
      <c r="D98" s="171"/>
      <c r="E98" s="171"/>
      <c r="F98" s="171"/>
      <c r="G98" s="171"/>
      <c r="H98" s="171"/>
      <c r="I98" s="171"/>
      <c r="J98" s="171"/>
      <c r="K98" s="171"/>
      <c r="L98" s="171"/>
      <c r="M98" s="171"/>
      <c r="N98" s="171"/>
      <c r="O98" s="171"/>
      <c r="P98" s="171"/>
      <c r="Q98" s="172"/>
      <c r="R98" s="172"/>
      <c r="S98" s="172"/>
      <c r="T98" s="172"/>
      <c r="U98" s="172"/>
      <c r="V98" s="172"/>
      <c r="W98" s="172"/>
      <c r="X98" s="172"/>
      <c r="Y98" s="172"/>
      <c r="Z98" s="172"/>
      <c r="AA98" s="172"/>
      <c r="AB98" s="172"/>
      <c r="AC98" s="172"/>
      <c r="AD98" s="172"/>
      <c r="AE98" s="172"/>
      <c r="AF98" s="172"/>
      <c r="AG98" s="172"/>
      <c r="AH98" s="172"/>
      <c r="AI98" s="172"/>
      <c r="AJ98" s="172"/>
      <c r="AK98" s="172"/>
      <c r="AL98" s="172"/>
      <c r="AM98" s="172"/>
      <c r="AN98" s="172"/>
      <c r="AO98" s="172"/>
      <c r="AP98" s="172"/>
      <c r="AQ98" s="172"/>
      <c r="AR98" s="172"/>
      <c r="AS98" s="172"/>
      <c r="AT98" s="172"/>
      <c r="AU98" s="172"/>
      <c r="AV98" s="172"/>
      <c r="AW98" s="172"/>
      <c r="AX98" s="172"/>
      <c r="AY98" s="172"/>
      <c r="AZ98" s="173"/>
      <c r="BA98" s="173"/>
      <c r="BB98" s="173"/>
      <c r="BC98" s="173"/>
      <c r="BD98" s="173"/>
      <c r="BE98" s="166"/>
      <c r="BF98" s="166"/>
      <c r="BG98" s="166"/>
      <c r="BH98" s="166"/>
      <c r="BI98" s="166"/>
      <c r="BJ98" s="166"/>
      <c r="BK98" s="166"/>
      <c r="BL98" s="166"/>
      <c r="BM98" s="166"/>
      <c r="BN98" s="166"/>
      <c r="BO98" s="166"/>
      <c r="BP98" s="166"/>
      <c r="BQ98" s="163">
        <v>92</v>
      </c>
      <c r="BR98" s="168"/>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156"/>
    </row>
    <row r="99" spans="1:131" ht="26.25" hidden="1" customHeight="1" x14ac:dyDescent="0.15">
      <c r="A99" s="170"/>
      <c r="B99" s="171"/>
      <c r="C99" s="171"/>
      <c r="D99" s="171"/>
      <c r="E99" s="171"/>
      <c r="F99" s="171"/>
      <c r="G99" s="171"/>
      <c r="H99" s="171"/>
      <c r="I99" s="171"/>
      <c r="J99" s="171"/>
      <c r="K99" s="171"/>
      <c r="L99" s="171"/>
      <c r="M99" s="171"/>
      <c r="N99" s="171"/>
      <c r="O99" s="171"/>
      <c r="P99" s="171"/>
      <c r="Q99" s="172"/>
      <c r="R99" s="172"/>
      <c r="S99" s="172"/>
      <c r="T99" s="172"/>
      <c r="U99" s="172"/>
      <c r="V99" s="172"/>
      <c r="W99" s="172"/>
      <c r="X99" s="172"/>
      <c r="Y99" s="172"/>
      <c r="Z99" s="172"/>
      <c r="AA99" s="172"/>
      <c r="AB99" s="172"/>
      <c r="AC99" s="172"/>
      <c r="AD99" s="172"/>
      <c r="AE99" s="172"/>
      <c r="AF99" s="172"/>
      <c r="AG99" s="172"/>
      <c r="AH99" s="172"/>
      <c r="AI99" s="172"/>
      <c r="AJ99" s="172"/>
      <c r="AK99" s="172"/>
      <c r="AL99" s="172"/>
      <c r="AM99" s="172"/>
      <c r="AN99" s="172"/>
      <c r="AO99" s="172"/>
      <c r="AP99" s="172"/>
      <c r="AQ99" s="172"/>
      <c r="AR99" s="172"/>
      <c r="AS99" s="172"/>
      <c r="AT99" s="172"/>
      <c r="AU99" s="172"/>
      <c r="AV99" s="172"/>
      <c r="AW99" s="172"/>
      <c r="AX99" s="172"/>
      <c r="AY99" s="172"/>
      <c r="AZ99" s="173"/>
      <c r="BA99" s="173"/>
      <c r="BB99" s="173"/>
      <c r="BC99" s="173"/>
      <c r="BD99" s="173"/>
      <c r="BE99" s="166"/>
      <c r="BF99" s="166"/>
      <c r="BG99" s="166"/>
      <c r="BH99" s="166"/>
      <c r="BI99" s="166"/>
      <c r="BJ99" s="166"/>
      <c r="BK99" s="166"/>
      <c r="BL99" s="166"/>
      <c r="BM99" s="166"/>
      <c r="BN99" s="166"/>
      <c r="BO99" s="166"/>
      <c r="BP99" s="166"/>
      <c r="BQ99" s="163">
        <v>93</v>
      </c>
      <c r="BR99" s="168"/>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156"/>
    </row>
    <row r="100" spans="1:131" ht="26.25" hidden="1" customHeight="1" x14ac:dyDescent="0.15">
      <c r="A100" s="170"/>
      <c r="B100" s="171"/>
      <c r="C100" s="171"/>
      <c r="D100" s="171"/>
      <c r="E100" s="171"/>
      <c r="F100" s="171"/>
      <c r="G100" s="171"/>
      <c r="H100" s="171"/>
      <c r="I100" s="171"/>
      <c r="J100" s="171"/>
      <c r="K100" s="171"/>
      <c r="L100" s="171"/>
      <c r="M100" s="171"/>
      <c r="N100" s="171"/>
      <c r="O100" s="171"/>
      <c r="P100" s="171"/>
      <c r="Q100" s="172"/>
      <c r="R100" s="172"/>
      <c r="S100" s="172"/>
      <c r="T100" s="172"/>
      <c r="U100" s="172"/>
      <c r="V100" s="172"/>
      <c r="W100" s="172"/>
      <c r="X100" s="172"/>
      <c r="Y100" s="172"/>
      <c r="Z100" s="172"/>
      <c r="AA100" s="172"/>
      <c r="AB100" s="172"/>
      <c r="AC100" s="172"/>
      <c r="AD100" s="172"/>
      <c r="AE100" s="172"/>
      <c r="AF100" s="172"/>
      <c r="AG100" s="172"/>
      <c r="AH100" s="172"/>
      <c r="AI100" s="172"/>
      <c r="AJ100" s="172"/>
      <c r="AK100" s="172"/>
      <c r="AL100" s="172"/>
      <c r="AM100" s="172"/>
      <c r="AN100" s="172"/>
      <c r="AO100" s="172"/>
      <c r="AP100" s="172"/>
      <c r="AQ100" s="172"/>
      <c r="AR100" s="172"/>
      <c r="AS100" s="172"/>
      <c r="AT100" s="172"/>
      <c r="AU100" s="172"/>
      <c r="AV100" s="172"/>
      <c r="AW100" s="172"/>
      <c r="AX100" s="172"/>
      <c r="AY100" s="172"/>
      <c r="AZ100" s="173"/>
      <c r="BA100" s="173"/>
      <c r="BB100" s="173"/>
      <c r="BC100" s="173"/>
      <c r="BD100" s="173"/>
      <c r="BE100" s="166"/>
      <c r="BF100" s="166"/>
      <c r="BG100" s="166"/>
      <c r="BH100" s="166"/>
      <c r="BI100" s="166"/>
      <c r="BJ100" s="166"/>
      <c r="BK100" s="166"/>
      <c r="BL100" s="166"/>
      <c r="BM100" s="166"/>
      <c r="BN100" s="166"/>
      <c r="BO100" s="166"/>
      <c r="BP100" s="166"/>
      <c r="BQ100" s="163">
        <v>94</v>
      </c>
      <c r="BR100" s="168"/>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156"/>
    </row>
    <row r="101" spans="1:131" ht="26.25" hidden="1" customHeight="1" x14ac:dyDescent="0.15">
      <c r="A101" s="170"/>
      <c r="B101" s="171"/>
      <c r="C101" s="171"/>
      <c r="D101" s="171"/>
      <c r="E101" s="171"/>
      <c r="F101" s="171"/>
      <c r="G101" s="171"/>
      <c r="H101" s="171"/>
      <c r="I101" s="171"/>
      <c r="J101" s="171"/>
      <c r="K101" s="171"/>
      <c r="L101" s="171"/>
      <c r="M101" s="171"/>
      <c r="N101" s="171"/>
      <c r="O101" s="171"/>
      <c r="P101" s="171"/>
      <c r="Q101" s="172"/>
      <c r="R101" s="172"/>
      <c r="S101" s="172"/>
      <c r="T101" s="172"/>
      <c r="U101" s="172"/>
      <c r="V101" s="172"/>
      <c r="W101" s="172"/>
      <c r="X101" s="172"/>
      <c r="Y101" s="172"/>
      <c r="Z101" s="172"/>
      <c r="AA101" s="172"/>
      <c r="AB101" s="172"/>
      <c r="AC101" s="172"/>
      <c r="AD101" s="172"/>
      <c r="AE101" s="172"/>
      <c r="AF101" s="172"/>
      <c r="AG101" s="172"/>
      <c r="AH101" s="172"/>
      <c r="AI101" s="172"/>
      <c r="AJ101" s="172"/>
      <c r="AK101" s="172"/>
      <c r="AL101" s="172"/>
      <c r="AM101" s="172"/>
      <c r="AN101" s="172"/>
      <c r="AO101" s="172"/>
      <c r="AP101" s="172"/>
      <c r="AQ101" s="172"/>
      <c r="AR101" s="172"/>
      <c r="AS101" s="172"/>
      <c r="AT101" s="172"/>
      <c r="AU101" s="172"/>
      <c r="AV101" s="172"/>
      <c r="AW101" s="172"/>
      <c r="AX101" s="172"/>
      <c r="AY101" s="172"/>
      <c r="AZ101" s="173"/>
      <c r="BA101" s="173"/>
      <c r="BB101" s="173"/>
      <c r="BC101" s="173"/>
      <c r="BD101" s="173"/>
      <c r="BE101" s="166"/>
      <c r="BF101" s="166"/>
      <c r="BG101" s="166"/>
      <c r="BH101" s="166"/>
      <c r="BI101" s="166"/>
      <c r="BJ101" s="166"/>
      <c r="BK101" s="166"/>
      <c r="BL101" s="166"/>
      <c r="BM101" s="166"/>
      <c r="BN101" s="166"/>
      <c r="BO101" s="166"/>
      <c r="BP101" s="166"/>
      <c r="BQ101" s="163">
        <v>95</v>
      </c>
      <c r="BR101" s="168"/>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156"/>
    </row>
    <row r="102" spans="1:131" ht="26.25" customHeight="1" thickBot="1" x14ac:dyDescent="0.2">
      <c r="A102" s="170"/>
      <c r="B102" s="171"/>
      <c r="C102" s="171"/>
      <c r="D102" s="171"/>
      <c r="E102" s="171"/>
      <c r="F102" s="171"/>
      <c r="G102" s="171"/>
      <c r="H102" s="171"/>
      <c r="I102" s="171"/>
      <c r="J102" s="171"/>
      <c r="K102" s="171"/>
      <c r="L102" s="171"/>
      <c r="M102" s="171"/>
      <c r="N102" s="171"/>
      <c r="O102" s="171"/>
      <c r="P102" s="171"/>
      <c r="Q102" s="172"/>
      <c r="R102" s="172"/>
      <c r="S102" s="172"/>
      <c r="T102" s="172"/>
      <c r="U102" s="172"/>
      <c r="V102" s="172"/>
      <c r="W102" s="172"/>
      <c r="X102" s="172"/>
      <c r="Y102" s="172"/>
      <c r="Z102" s="172"/>
      <c r="AA102" s="172"/>
      <c r="AB102" s="172"/>
      <c r="AC102" s="172"/>
      <c r="AD102" s="172"/>
      <c r="AE102" s="172"/>
      <c r="AF102" s="172"/>
      <c r="AG102" s="172"/>
      <c r="AH102" s="172"/>
      <c r="AI102" s="172"/>
      <c r="AJ102" s="172"/>
      <c r="AK102" s="172"/>
      <c r="AL102" s="172"/>
      <c r="AM102" s="172"/>
      <c r="AN102" s="172"/>
      <c r="AO102" s="172"/>
      <c r="AP102" s="172"/>
      <c r="AQ102" s="172"/>
      <c r="AR102" s="172"/>
      <c r="AS102" s="172"/>
      <c r="AT102" s="172"/>
      <c r="AU102" s="172"/>
      <c r="AV102" s="172"/>
      <c r="AW102" s="172"/>
      <c r="AX102" s="172"/>
      <c r="AY102" s="172"/>
      <c r="AZ102" s="173"/>
      <c r="BA102" s="173"/>
      <c r="BB102" s="173"/>
      <c r="BC102" s="173"/>
      <c r="BD102" s="173"/>
      <c r="BE102" s="166"/>
      <c r="BF102" s="166"/>
      <c r="BG102" s="166"/>
      <c r="BH102" s="166"/>
      <c r="BI102" s="166"/>
      <c r="BJ102" s="166"/>
      <c r="BK102" s="166"/>
      <c r="BL102" s="166"/>
      <c r="BM102" s="166"/>
      <c r="BN102" s="166"/>
      <c r="BO102" s="166"/>
      <c r="BP102" s="166"/>
      <c r="BQ102" s="165" t="s">
        <v>377</v>
      </c>
      <c r="BR102" s="776" t="s">
        <v>403</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13</v>
      </c>
      <c r="CS102" s="837"/>
      <c r="CT102" s="837"/>
      <c r="CU102" s="837"/>
      <c r="CV102" s="881"/>
      <c r="CW102" s="880" t="s">
        <v>547</v>
      </c>
      <c r="CX102" s="837"/>
      <c r="CY102" s="837"/>
      <c r="CZ102" s="837"/>
      <c r="DA102" s="881"/>
      <c r="DB102" s="880" t="s">
        <v>547</v>
      </c>
      <c r="DC102" s="837"/>
      <c r="DD102" s="837"/>
      <c r="DE102" s="837"/>
      <c r="DF102" s="881"/>
      <c r="DG102" s="880" t="s">
        <v>547</v>
      </c>
      <c r="DH102" s="837"/>
      <c r="DI102" s="837"/>
      <c r="DJ102" s="837"/>
      <c r="DK102" s="881"/>
      <c r="DL102" s="880" t="s">
        <v>547</v>
      </c>
      <c r="DM102" s="837"/>
      <c r="DN102" s="837"/>
      <c r="DO102" s="837"/>
      <c r="DP102" s="881"/>
      <c r="DQ102" s="880" t="s">
        <v>547</v>
      </c>
      <c r="DR102" s="837"/>
      <c r="DS102" s="837"/>
      <c r="DT102" s="837"/>
      <c r="DU102" s="881"/>
      <c r="DV102" s="776"/>
      <c r="DW102" s="777"/>
      <c r="DX102" s="777"/>
      <c r="DY102" s="777"/>
      <c r="DZ102" s="904"/>
      <c r="EA102" s="156"/>
    </row>
    <row r="103" spans="1:131" ht="26.25" customHeight="1" x14ac:dyDescent="0.15">
      <c r="A103" s="170"/>
      <c r="B103" s="171"/>
      <c r="C103" s="171"/>
      <c r="D103" s="171"/>
      <c r="E103" s="171"/>
      <c r="F103" s="171"/>
      <c r="G103" s="171"/>
      <c r="H103" s="171"/>
      <c r="I103" s="171"/>
      <c r="J103" s="171"/>
      <c r="K103" s="171"/>
      <c r="L103" s="171"/>
      <c r="M103" s="171"/>
      <c r="N103" s="171"/>
      <c r="O103" s="171"/>
      <c r="P103" s="171"/>
      <c r="Q103" s="172"/>
      <c r="R103" s="172"/>
      <c r="S103" s="172"/>
      <c r="T103" s="172"/>
      <c r="U103" s="172"/>
      <c r="V103" s="172"/>
      <c r="W103" s="172"/>
      <c r="X103" s="172"/>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172"/>
      <c r="AY103" s="172"/>
      <c r="AZ103" s="173"/>
      <c r="BA103" s="173"/>
      <c r="BB103" s="173"/>
      <c r="BC103" s="173"/>
      <c r="BD103" s="173"/>
      <c r="BE103" s="166"/>
      <c r="BF103" s="166"/>
      <c r="BG103" s="166"/>
      <c r="BH103" s="166"/>
      <c r="BI103" s="166"/>
      <c r="BJ103" s="166"/>
      <c r="BK103" s="166"/>
      <c r="BL103" s="166"/>
      <c r="BM103" s="166"/>
      <c r="BN103" s="166"/>
      <c r="BO103" s="166"/>
      <c r="BP103" s="166"/>
      <c r="BQ103" s="905" t="s">
        <v>404</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156"/>
    </row>
    <row r="104" spans="1:131" ht="26.25" customHeight="1" x14ac:dyDescent="0.15">
      <c r="A104" s="170"/>
      <c r="B104" s="171"/>
      <c r="C104" s="171"/>
      <c r="D104" s="171"/>
      <c r="E104" s="171"/>
      <c r="F104" s="171"/>
      <c r="G104" s="171"/>
      <c r="H104" s="171"/>
      <c r="I104" s="171"/>
      <c r="J104" s="171"/>
      <c r="K104" s="171"/>
      <c r="L104" s="171"/>
      <c r="M104" s="171"/>
      <c r="N104" s="171"/>
      <c r="O104" s="171"/>
      <c r="P104" s="171"/>
      <c r="Q104" s="172"/>
      <c r="R104" s="172"/>
      <c r="S104" s="172"/>
      <c r="T104" s="172"/>
      <c r="U104" s="172"/>
      <c r="V104" s="172"/>
      <c r="W104" s="172"/>
      <c r="X104" s="172"/>
      <c r="Y104" s="172"/>
      <c r="Z104" s="172"/>
      <c r="AA104" s="172"/>
      <c r="AB104" s="172"/>
      <c r="AC104" s="172"/>
      <c r="AD104" s="172"/>
      <c r="AE104" s="172"/>
      <c r="AF104" s="172"/>
      <c r="AG104" s="172"/>
      <c r="AH104" s="172"/>
      <c r="AI104" s="172"/>
      <c r="AJ104" s="172"/>
      <c r="AK104" s="172"/>
      <c r="AL104" s="172"/>
      <c r="AM104" s="172"/>
      <c r="AN104" s="172"/>
      <c r="AO104" s="172"/>
      <c r="AP104" s="172"/>
      <c r="AQ104" s="172"/>
      <c r="AR104" s="172"/>
      <c r="AS104" s="172"/>
      <c r="AT104" s="172"/>
      <c r="AU104" s="172"/>
      <c r="AV104" s="172"/>
      <c r="AW104" s="172"/>
      <c r="AX104" s="172"/>
      <c r="AY104" s="172"/>
      <c r="AZ104" s="173"/>
      <c r="BA104" s="173"/>
      <c r="BB104" s="173"/>
      <c r="BC104" s="173"/>
      <c r="BD104" s="173"/>
      <c r="BE104" s="166"/>
      <c r="BF104" s="166"/>
      <c r="BG104" s="166"/>
      <c r="BH104" s="166"/>
      <c r="BI104" s="166"/>
      <c r="BJ104" s="166"/>
      <c r="BK104" s="166"/>
      <c r="BL104" s="166"/>
      <c r="BM104" s="166"/>
      <c r="BN104" s="166"/>
      <c r="BO104" s="166"/>
      <c r="BP104" s="166"/>
      <c r="BQ104" s="906" t="s">
        <v>405</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156"/>
    </row>
    <row r="105" spans="1:131" ht="11.25" customHeight="1" x14ac:dyDescent="0.15">
      <c r="A105" s="166"/>
      <c r="B105" s="166"/>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56"/>
      <c r="BR105" s="156"/>
      <c r="BS105" s="156"/>
      <c r="BT105" s="156"/>
      <c r="BU105" s="156"/>
      <c r="BV105" s="156"/>
      <c r="BW105" s="156"/>
      <c r="BX105" s="156"/>
      <c r="BY105" s="156"/>
      <c r="BZ105" s="156"/>
      <c r="CA105" s="156"/>
      <c r="CB105" s="156"/>
      <c r="CC105" s="156"/>
      <c r="CD105" s="156"/>
      <c r="CE105" s="156"/>
      <c r="CF105" s="156"/>
      <c r="CG105" s="156"/>
      <c r="CH105" s="156"/>
      <c r="CI105" s="156"/>
      <c r="CJ105" s="156"/>
      <c r="CK105" s="156"/>
      <c r="CL105" s="156"/>
      <c r="CM105" s="156"/>
      <c r="CN105" s="156"/>
      <c r="CO105" s="156"/>
      <c r="CP105" s="156"/>
      <c r="CQ105" s="156"/>
      <c r="CR105" s="156"/>
      <c r="CS105" s="156"/>
      <c r="CT105" s="156"/>
      <c r="CU105" s="156"/>
      <c r="CV105" s="156"/>
      <c r="CW105" s="156"/>
      <c r="CX105" s="156"/>
      <c r="CY105" s="156"/>
      <c r="CZ105" s="156"/>
      <c r="DA105" s="156"/>
      <c r="DB105" s="156"/>
      <c r="DC105" s="156"/>
      <c r="DD105" s="156"/>
      <c r="DE105" s="156"/>
      <c r="DF105" s="156"/>
      <c r="DG105" s="156"/>
      <c r="DH105" s="156"/>
      <c r="DI105" s="156"/>
      <c r="DJ105" s="156"/>
      <c r="DK105" s="156"/>
      <c r="DL105" s="156"/>
      <c r="DM105" s="156"/>
      <c r="DN105" s="156"/>
      <c r="DO105" s="156"/>
      <c r="DP105" s="156"/>
      <c r="DQ105" s="156"/>
      <c r="DR105" s="156"/>
      <c r="DS105" s="156"/>
      <c r="DT105" s="156"/>
      <c r="DU105" s="156"/>
      <c r="DV105" s="156"/>
      <c r="DW105" s="156"/>
      <c r="DX105" s="156"/>
      <c r="DY105" s="156"/>
      <c r="DZ105" s="156"/>
      <c r="EA105" s="156"/>
    </row>
    <row r="106" spans="1:131" ht="11.25" customHeight="1" x14ac:dyDescent="0.15">
      <c r="A106" s="166"/>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56"/>
      <c r="BR106" s="156"/>
      <c r="BS106" s="156"/>
      <c r="BT106" s="156"/>
      <c r="BU106" s="156"/>
      <c r="BV106" s="156"/>
      <c r="BW106" s="156"/>
      <c r="BX106" s="156"/>
      <c r="BY106" s="156"/>
      <c r="BZ106" s="156"/>
      <c r="CA106" s="156"/>
      <c r="CB106" s="156"/>
      <c r="CC106" s="156"/>
      <c r="CD106" s="156"/>
      <c r="CE106" s="156"/>
      <c r="CF106" s="156"/>
      <c r="CG106" s="156"/>
      <c r="CH106" s="156"/>
      <c r="CI106" s="156"/>
      <c r="CJ106" s="156"/>
      <c r="CK106" s="156"/>
      <c r="CL106" s="156"/>
      <c r="CM106" s="156"/>
      <c r="CN106" s="156"/>
      <c r="CO106" s="156"/>
      <c r="CP106" s="156"/>
      <c r="CQ106" s="156"/>
      <c r="CR106" s="156"/>
      <c r="CS106" s="156"/>
      <c r="CT106" s="156"/>
      <c r="CU106" s="156"/>
      <c r="CV106" s="156"/>
      <c r="CW106" s="156"/>
      <c r="CX106" s="156"/>
      <c r="CY106" s="156"/>
      <c r="CZ106" s="156"/>
      <c r="DA106" s="156"/>
      <c r="DB106" s="156"/>
      <c r="DC106" s="156"/>
      <c r="DD106" s="156"/>
      <c r="DE106" s="156"/>
      <c r="DF106" s="156"/>
      <c r="DG106" s="156"/>
      <c r="DH106" s="156"/>
      <c r="DI106" s="156"/>
      <c r="DJ106" s="156"/>
      <c r="DK106" s="156"/>
      <c r="DL106" s="156"/>
      <c r="DM106" s="156"/>
      <c r="DN106" s="156"/>
      <c r="DO106" s="156"/>
      <c r="DP106" s="156"/>
      <c r="DQ106" s="156"/>
      <c r="DR106" s="156"/>
      <c r="DS106" s="156"/>
      <c r="DT106" s="156"/>
      <c r="DU106" s="156"/>
      <c r="DV106" s="156"/>
      <c r="DW106" s="156"/>
      <c r="DX106" s="156"/>
      <c r="DY106" s="156"/>
      <c r="DZ106" s="156"/>
      <c r="EA106" s="156"/>
    </row>
    <row r="107" spans="1:131" s="156" customFormat="1" ht="26.25" customHeight="1" thickBot="1" x14ac:dyDescent="0.2">
      <c r="A107" s="290" t="s">
        <v>406</v>
      </c>
      <c r="B107" s="294"/>
      <c r="C107" s="294"/>
      <c r="D107" s="294"/>
      <c r="E107" s="294"/>
      <c r="F107" s="294"/>
      <c r="G107" s="294"/>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0" t="s">
        <v>407</v>
      </c>
      <c r="AV107" s="294"/>
      <c r="AW107" s="294"/>
      <c r="AX107" s="294"/>
      <c r="AY107" s="294"/>
      <c r="AZ107" s="294"/>
      <c r="BA107" s="294"/>
      <c r="BB107" s="294"/>
      <c r="BC107" s="294"/>
      <c r="BD107" s="294"/>
      <c r="BE107" s="294"/>
      <c r="BF107" s="294"/>
      <c r="BG107" s="294"/>
      <c r="BH107" s="294"/>
      <c r="BI107" s="294"/>
      <c r="BJ107" s="294"/>
      <c r="BK107" s="294"/>
      <c r="BL107" s="294"/>
      <c r="BM107" s="294"/>
      <c r="BN107" s="294"/>
      <c r="BO107" s="294"/>
      <c r="BP107" s="294"/>
      <c r="BQ107" s="294"/>
      <c r="BR107" s="294"/>
      <c r="BS107" s="294"/>
      <c r="BT107" s="294"/>
      <c r="BU107" s="294"/>
      <c r="BV107" s="294"/>
      <c r="BW107" s="294"/>
      <c r="BX107" s="294"/>
      <c r="BY107" s="294"/>
      <c r="BZ107" s="294"/>
      <c r="CA107" s="294"/>
      <c r="CB107" s="294"/>
      <c r="CC107" s="294"/>
      <c r="CD107" s="294"/>
      <c r="CE107" s="294"/>
      <c r="CF107" s="294"/>
      <c r="CG107" s="294"/>
      <c r="CH107" s="294"/>
      <c r="CI107" s="294"/>
      <c r="CJ107" s="294"/>
      <c r="CK107" s="294"/>
      <c r="CL107" s="294"/>
      <c r="CM107" s="294"/>
      <c r="CN107" s="294"/>
      <c r="CO107" s="294"/>
      <c r="CP107" s="294"/>
      <c r="CQ107" s="294"/>
      <c r="CR107" s="294"/>
      <c r="CS107" s="294"/>
      <c r="CT107" s="294"/>
      <c r="CU107" s="294"/>
      <c r="CV107" s="294"/>
      <c r="CW107" s="294"/>
      <c r="CX107" s="294"/>
      <c r="CY107" s="294"/>
      <c r="CZ107" s="294"/>
      <c r="DA107" s="294"/>
      <c r="DB107" s="294"/>
      <c r="DC107" s="294"/>
      <c r="DD107" s="294"/>
      <c r="DE107" s="294"/>
      <c r="DF107" s="294"/>
      <c r="DG107" s="294"/>
      <c r="DH107" s="294"/>
      <c r="DI107" s="294"/>
      <c r="DJ107" s="294"/>
      <c r="DK107" s="294"/>
      <c r="DL107" s="294"/>
      <c r="DM107" s="294"/>
      <c r="DN107" s="294"/>
      <c r="DO107" s="294"/>
      <c r="DP107" s="294"/>
      <c r="DQ107" s="294"/>
      <c r="DR107" s="294"/>
      <c r="DS107" s="294"/>
      <c r="DT107" s="294"/>
      <c r="DU107" s="294"/>
      <c r="DV107" s="294"/>
      <c r="DW107" s="294"/>
      <c r="DX107" s="294"/>
      <c r="DY107" s="294"/>
      <c r="DZ107" s="294"/>
    </row>
    <row r="108" spans="1:131" s="156" customFormat="1" ht="26.25" customHeight="1" x14ac:dyDescent="0.15">
      <c r="A108" s="907" t="s">
        <v>408</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409</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156" customFormat="1" ht="26.25" customHeight="1" x14ac:dyDescent="0.15">
      <c r="A109" s="90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411</v>
      </c>
      <c r="AB109" s="883"/>
      <c r="AC109" s="883"/>
      <c r="AD109" s="883"/>
      <c r="AE109" s="884"/>
      <c r="AF109" s="882" t="s">
        <v>412</v>
      </c>
      <c r="AG109" s="883"/>
      <c r="AH109" s="883"/>
      <c r="AI109" s="883"/>
      <c r="AJ109" s="884"/>
      <c r="AK109" s="882" t="s">
        <v>294</v>
      </c>
      <c r="AL109" s="883"/>
      <c r="AM109" s="883"/>
      <c r="AN109" s="883"/>
      <c r="AO109" s="884"/>
      <c r="AP109" s="882" t="s">
        <v>413</v>
      </c>
      <c r="AQ109" s="883"/>
      <c r="AR109" s="883"/>
      <c r="AS109" s="883"/>
      <c r="AT109" s="885"/>
      <c r="AU109" s="90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411</v>
      </c>
      <c r="BR109" s="883"/>
      <c r="BS109" s="883"/>
      <c r="BT109" s="883"/>
      <c r="BU109" s="884"/>
      <c r="BV109" s="882" t="s">
        <v>412</v>
      </c>
      <c r="BW109" s="883"/>
      <c r="BX109" s="883"/>
      <c r="BY109" s="883"/>
      <c r="BZ109" s="884"/>
      <c r="CA109" s="882" t="s">
        <v>294</v>
      </c>
      <c r="CB109" s="883"/>
      <c r="CC109" s="883"/>
      <c r="CD109" s="883"/>
      <c r="CE109" s="884"/>
      <c r="CF109" s="903" t="s">
        <v>413</v>
      </c>
      <c r="CG109" s="903"/>
      <c r="CH109" s="903"/>
      <c r="CI109" s="903"/>
      <c r="CJ109" s="903"/>
      <c r="CK109" s="882"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411</v>
      </c>
      <c r="DH109" s="883"/>
      <c r="DI109" s="883"/>
      <c r="DJ109" s="883"/>
      <c r="DK109" s="884"/>
      <c r="DL109" s="882" t="s">
        <v>412</v>
      </c>
      <c r="DM109" s="883"/>
      <c r="DN109" s="883"/>
      <c r="DO109" s="883"/>
      <c r="DP109" s="884"/>
      <c r="DQ109" s="882" t="s">
        <v>294</v>
      </c>
      <c r="DR109" s="883"/>
      <c r="DS109" s="883"/>
      <c r="DT109" s="883"/>
      <c r="DU109" s="884"/>
      <c r="DV109" s="882" t="s">
        <v>413</v>
      </c>
      <c r="DW109" s="883"/>
      <c r="DX109" s="883"/>
      <c r="DY109" s="883"/>
      <c r="DZ109" s="885"/>
    </row>
    <row r="110" spans="1:131" s="156" customFormat="1" ht="26.25" customHeight="1" x14ac:dyDescent="0.15">
      <c r="A110" s="886" t="s">
        <v>415</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3068349</v>
      </c>
      <c r="AB110" s="890"/>
      <c r="AC110" s="890"/>
      <c r="AD110" s="890"/>
      <c r="AE110" s="891"/>
      <c r="AF110" s="892">
        <v>3107388</v>
      </c>
      <c r="AG110" s="890"/>
      <c r="AH110" s="890"/>
      <c r="AI110" s="890"/>
      <c r="AJ110" s="891"/>
      <c r="AK110" s="892">
        <v>3123502</v>
      </c>
      <c r="AL110" s="890"/>
      <c r="AM110" s="890"/>
      <c r="AN110" s="890"/>
      <c r="AO110" s="891"/>
      <c r="AP110" s="893">
        <v>15.3</v>
      </c>
      <c r="AQ110" s="894"/>
      <c r="AR110" s="894"/>
      <c r="AS110" s="894"/>
      <c r="AT110" s="895"/>
      <c r="AU110" s="896" t="s">
        <v>69</v>
      </c>
      <c r="AV110" s="897"/>
      <c r="AW110" s="897"/>
      <c r="AX110" s="897"/>
      <c r="AY110" s="897"/>
      <c r="AZ110" s="919" t="s">
        <v>416</v>
      </c>
      <c r="BA110" s="887"/>
      <c r="BB110" s="887"/>
      <c r="BC110" s="887"/>
      <c r="BD110" s="887"/>
      <c r="BE110" s="887"/>
      <c r="BF110" s="887"/>
      <c r="BG110" s="887"/>
      <c r="BH110" s="887"/>
      <c r="BI110" s="887"/>
      <c r="BJ110" s="887"/>
      <c r="BK110" s="887"/>
      <c r="BL110" s="887"/>
      <c r="BM110" s="887"/>
      <c r="BN110" s="887"/>
      <c r="BO110" s="887"/>
      <c r="BP110" s="888"/>
      <c r="BQ110" s="920">
        <v>30991600</v>
      </c>
      <c r="BR110" s="921"/>
      <c r="BS110" s="921"/>
      <c r="BT110" s="921"/>
      <c r="BU110" s="921"/>
      <c r="BV110" s="921">
        <v>33085454</v>
      </c>
      <c r="BW110" s="921"/>
      <c r="BX110" s="921"/>
      <c r="BY110" s="921"/>
      <c r="BZ110" s="921"/>
      <c r="CA110" s="921">
        <v>32285193</v>
      </c>
      <c r="CB110" s="921"/>
      <c r="CC110" s="921"/>
      <c r="CD110" s="921"/>
      <c r="CE110" s="921"/>
      <c r="CF110" s="934">
        <v>157.80000000000001</v>
      </c>
      <c r="CG110" s="935"/>
      <c r="CH110" s="935"/>
      <c r="CI110" s="935"/>
      <c r="CJ110" s="935"/>
      <c r="CK110" s="936" t="s">
        <v>417</v>
      </c>
      <c r="CL110" s="937"/>
      <c r="CM110" s="919" t="s">
        <v>418</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121</v>
      </c>
      <c r="DH110" s="921"/>
      <c r="DI110" s="921"/>
      <c r="DJ110" s="921"/>
      <c r="DK110" s="921"/>
      <c r="DL110" s="921" t="s">
        <v>121</v>
      </c>
      <c r="DM110" s="921"/>
      <c r="DN110" s="921"/>
      <c r="DO110" s="921"/>
      <c r="DP110" s="921"/>
      <c r="DQ110" s="921" t="s">
        <v>121</v>
      </c>
      <c r="DR110" s="921"/>
      <c r="DS110" s="921"/>
      <c r="DT110" s="921"/>
      <c r="DU110" s="921"/>
      <c r="DV110" s="922" t="s">
        <v>121</v>
      </c>
      <c r="DW110" s="922"/>
      <c r="DX110" s="922"/>
      <c r="DY110" s="922"/>
      <c r="DZ110" s="923"/>
    </row>
    <row r="111" spans="1:131" s="156" customFormat="1" ht="26.25" customHeight="1" x14ac:dyDescent="0.15">
      <c r="A111" s="924" t="s">
        <v>419</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121</v>
      </c>
      <c r="AB111" s="928"/>
      <c r="AC111" s="928"/>
      <c r="AD111" s="928"/>
      <c r="AE111" s="929"/>
      <c r="AF111" s="930" t="s">
        <v>121</v>
      </c>
      <c r="AG111" s="928"/>
      <c r="AH111" s="928"/>
      <c r="AI111" s="928"/>
      <c r="AJ111" s="929"/>
      <c r="AK111" s="930" t="s">
        <v>121</v>
      </c>
      <c r="AL111" s="928"/>
      <c r="AM111" s="928"/>
      <c r="AN111" s="928"/>
      <c r="AO111" s="929"/>
      <c r="AP111" s="931" t="s">
        <v>121</v>
      </c>
      <c r="AQ111" s="932"/>
      <c r="AR111" s="932"/>
      <c r="AS111" s="932"/>
      <c r="AT111" s="933"/>
      <c r="AU111" s="898"/>
      <c r="AV111" s="899"/>
      <c r="AW111" s="899"/>
      <c r="AX111" s="899"/>
      <c r="AY111" s="899"/>
      <c r="AZ111" s="912" t="s">
        <v>420</v>
      </c>
      <c r="BA111" s="913"/>
      <c r="BB111" s="913"/>
      <c r="BC111" s="913"/>
      <c r="BD111" s="913"/>
      <c r="BE111" s="913"/>
      <c r="BF111" s="913"/>
      <c r="BG111" s="913"/>
      <c r="BH111" s="913"/>
      <c r="BI111" s="913"/>
      <c r="BJ111" s="913"/>
      <c r="BK111" s="913"/>
      <c r="BL111" s="913"/>
      <c r="BM111" s="913"/>
      <c r="BN111" s="913"/>
      <c r="BO111" s="913"/>
      <c r="BP111" s="914"/>
      <c r="BQ111" s="915">
        <v>29416</v>
      </c>
      <c r="BR111" s="916"/>
      <c r="BS111" s="916"/>
      <c r="BT111" s="916"/>
      <c r="BU111" s="916"/>
      <c r="BV111" s="916">
        <v>21592</v>
      </c>
      <c r="BW111" s="916"/>
      <c r="BX111" s="916"/>
      <c r="BY111" s="916"/>
      <c r="BZ111" s="916"/>
      <c r="CA111" s="916">
        <v>14473</v>
      </c>
      <c r="CB111" s="916"/>
      <c r="CC111" s="916"/>
      <c r="CD111" s="916"/>
      <c r="CE111" s="916"/>
      <c r="CF111" s="910">
        <v>0.1</v>
      </c>
      <c r="CG111" s="911"/>
      <c r="CH111" s="911"/>
      <c r="CI111" s="911"/>
      <c r="CJ111" s="911"/>
      <c r="CK111" s="938"/>
      <c r="CL111" s="939"/>
      <c r="CM111" s="912" t="s">
        <v>421</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121</v>
      </c>
      <c r="DH111" s="916"/>
      <c r="DI111" s="916"/>
      <c r="DJ111" s="916"/>
      <c r="DK111" s="916"/>
      <c r="DL111" s="916" t="s">
        <v>121</v>
      </c>
      <c r="DM111" s="916"/>
      <c r="DN111" s="916"/>
      <c r="DO111" s="916"/>
      <c r="DP111" s="916"/>
      <c r="DQ111" s="916" t="s">
        <v>121</v>
      </c>
      <c r="DR111" s="916"/>
      <c r="DS111" s="916"/>
      <c r="DT111" s="916"/>
      <c r="DU111" s="916"/>
      <c r="DV111" s="917" t="s">
        <v>121</v>
      </c>
      <c r="DW111" s="917"/>
      <c r="DX111" s="917"/>
      <c r="DY111" s="917"/>
      <c r="DZ111" s="918"/>
    </row>
    <row r="112" spans="1:131" s="156" customFormat="1" ht="26.25" customHeight="1" x14ac:dyDescent="0.15">
      <c r="A112" s="942" t="s">
        <v>422</v>
      </c>
      <c r="B112" s="943"/>
      <c r="C112" s="913" t="s">
        <v>423</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121</v>
      </c>
      <c r="AB112" s="949"/>
      <c r="AC112" s="949"/>
      <c r="AD112" s="949"/>
      <c r="AE112" s="950"/>
      <c r="AF112" s="951" t="s">
        <v>121</v>
      </c>
      <c r="AG112" s="949"/>
      <c r="AH112" s="949"/>
      <c r="AI112" s="949"/>
      <c r="AJ112" s="950"/>
      <c r="AK112" s="951" t="s">
        <v>121</v>
      </c>
      <c r="AL112" s="949"/>
      <c r="AM112" s="949"/>
      <c r="AN112" s="949"/>
      <c r="AO112" s="950"/>
      <c r="AP112" s="952" t="s">
        <v>121</v>
      </c>
      <c r="AQ112" s="953"/>
      <c r="AR112" s="953"/>
      <c r="AS112" s="953"/>
      <c r="AT112" s="954"/>
      <c r="AU112" s="898"/>
      <c r="AV112" s="899"/>
      <c r="AW112" s="899"/>
      <c r="AX112" s="899"/>
      <c r="AY112" s="899"/>
      <c r="AZ112" s="912" t="s">
        <v>424</v>
      </c>
      <c r="BA112" s="913"/>
      <c r="BB112" s="913"/>
      <c r="BC112" s="913"/>
      <c r="BD112" s="913"/>
      <c r="BE112" s="913"/>
      <c r="BF112" s="913"/>
      <c r="BG112" s="913"/>
      <c r="BH112" s="913"/>
      <c r="BI112" s="913"/>
      <c r="BJ112" s="913"/>
      <c r="BK112" s="913"/>
      <c r="BL112" s="913"/>
      <c r="BM112" s="913"/>
      <c r="BN112" s="913"/>
      <c r="BO112" s="913"/>
      <c r="BP112" s="914"/>
      <c r="BQ112" s="915">
        <v>5962371</v>
      </c>
      <c r="BR112" s="916"/>
      <c r="BS112" s="916"/>
      <c r="BT112" s="916"/>
      <c r="BU112" s="916"/>
      <c r="BV112" s="916">
        <v>5544217</v>
      </c>
      <c r="BW112" s="916"/>
      <c r="BX112" s="916"/>
      <c r="BY112" s="916"/>
      <c r="BZ112" s="916"/>
      <c r="CA112" s="916">
        <v>5242658</v>
      </c>
      <c r="CB112" s="916"/>
      <c r="CC112" s="916"/>
      <c r="CD112" s="916"/>
      <c r="CE112" s="916"/>
      <c r="CF112" s="910">
        <v>25.6</v>
      </c>
      <c r="CG112" s="911"/>
      <c r="CH112" s="911"/>
      <c r="CI112" s="911"/>
      <c r="CJ112" s="911"/>
      <c r="CK112" s="938"/>
      <c r="CL112" s="939"/>
      <c r="CM112" s="912" t="s">
        <v>425</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121</v>
      </c>
      <c r="DH112" s="916"/>
      <c r="DI112" s="916"/>
      <c r="DJ112" s="916"/>
      <c r="DK112" s="916"/>
      <c r="DL112" s="916" t="s">
        <v>121</v>
      </c>
      <c r="DM112" s="916"/>
      <c r="DN112" s="916"/>
      <c r="DO112" s="916"/>
      <c r="DP112" s="916"/>
      <c r="DQ112" s="916" t="s">
        <v>121</v>
      </c>
      <c r="DR112" s="916"/>
      <c r="DS112" s="916"/>
      <c r="DT112" s="916"/>
      <c r="DU112" s="916"/>
      <c r="DV112" s="917" t="s">
        <v>121</v>
      </c>
      <c r="DW112" s="917"/>
      <c r="DX112" s="917"/>
      <c r="DY112" s="917"/>
      <c r="DZ112" s="918"/>
    </row>
    <row r="113" spans="1:130" s="156" customFormat="1" ht="26.25" customHeight="1" x14ac:dyDescent="0.15">
      <c r="A113" s="944"/>
      <c r="B113" s="945"/>
      <c r="C113" s="913" t="s">
        <v>426</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620530</v>
      </c>
      <c r="AB113" s="928"/>
      <c r="AC113" s="928"/>
      <c r="AD113" s="928"/>
      <c r="AE113" s="929"/>
      <c r="AF113" s="930">
        <v>598617</v>
      </c>
      <c r="AG113" s="928"/>
      <c r="AH113" s="928"/>
      <c r="AI113" s="928"/>
      <c r="AJ113" s="929"/>
      <c r="AK113" s="930">
        <v>581396</v>
      </c>
      <c r="AL113" s="928"/>
      <c r="AM113" s="928"/>
      <c r="AN113" s="928"/>
      <c r="AO113" s="929"/>
      <c r="AP113" s="931">
        <v>2.8</v>
      </c>
      <c r="AQ113" s="932"/>
      <c r="AR113" s="932"/>
      <c r="AS113" s="932"/>
      <c r="AT113" s="933"/>
      <c r="AU113" s="898"/>
      <c r="AV113" s="899"/>
      <c r="AW113" s="899"/>
      <c r="AX113" s="899"/>
      <c r="AY113" s="899"/>
      <c r="AZ113" s="912" t="s">
        <v>427</v>
      </c>
      <c r="BA113" s="913"/>
      <c r="BB113" s="913"/>
      <c r="BC113" s="913"/>
      <c r="BD113" s="913"/>
      <c r="BE113" s="913"/>
      <c r="BF113" s="913"/>
      <c r="BG113" s="913"/>
      <c r="BH113" s="913"/>
      <c r="BI113" s="913"/>
      <c r="BJ113" s="913"/>
      <c r="BK113" s="913"/>
      <c r="BL113" s="913"/>
      <c r="BM113" s="913"/>
      <c r="BN113" s="913"/>
      <c r="BO113" s="913"/>
      <c r="BP113" s="914"/>
      <c r="BQ113" s="915" t="s">
        <v>121</v>
      </c>
      <c r="BR113" s="916"/>
      <c r="BS113" s="916"/>
      <c r="BT113" s="916"/>
      <c r="BU113" s="916"/>
      <c r="BV113" s="916" t="s">
        <v>121</v>
      </c>
      <c r="BW113" s="916"/>
      <c r="BX113" s="916"/>
      <c r="BY113" s="916"/>
      <c r="BZ113" s="916"/>
      <c r="CA113" s="916" t="s">
        <v>121</v>
      </c>
      <c r="CB113" s="916"/>
      <c r="CC113" s="916"/>
      <c r="CD113" s="916"/>
      <c r="CE113" s="916"/>
      <c r="CF113" s="910" t="s">
        <v>121</v>
      </c>
      <c r="CG113" s="911"/>
      <c r="CH113" s="911"/>
      <c r="CI113" s="911"/>
      <c r="CJ113" s="911"/>
      <c r="CK113" s="938"/>
      <c r="CL113" s="939"/>
      <c r="CM113" s="912" t="s">
        <v>428</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121</v>
      </c>
      <c r="DH113" s="949"/>
      <c r="DI113" s="949"/>
      <c r="DJ113" s="949"/>
      <c r="DK113" s="950"/>
      <c r="DL113" s="951" t="s">
        <v>121</v>
      </c>
      <c r="DM113" s="949"/>
      <c r="DN113" s="949"/>
      <c r="DO113" s="949"/>
      <c r="DP113" s="950"/>
      <c r="DQ113" s="951" t="s">
        <v>121</v>
      </c>
      <c r="DR113" s="949"/>
      <c r="DS113" s="949"/>
      <c r="DT113" s="949"/>
      <c r="DU113" s="950"/>
      <c r="DV113" s="952" t="s">
        <v>121</v>
      </c>
      <c r="DW113" s="953"/>
      <c r="DX113" s="953"/>
      <c r="DY113" s="953"/>
      <c r="DZ113" s="954"/>
    </row>
    <row r="114" spans="1:130" s="156" customFormat="1" ht="26.25" customHeight="1" x14ac:dyDescent="0.15">
      <c r="A114" s="944"/>
      <c r="B114" s="945"/>
      <c r="C114" s="913" t="s">
        <v>429</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512</v>
      </c>
      <c r="AB114" s="949"/>
      <c r="AC114" s="949"/>
      <c r="AD114" s="949"/>
      <c r="AE114" s="950"/>
      <c r="AF114" s="951">
        <v>240</v>
      </c>
      <c r="AG114" s="949"/>
      <c r="AH114" s="949"/>
      <c r="AI114" s="949"/>
      <c r="AJ114" s="950"/>
      <c r="AK114" s="951">
        <v>105</v>
      </c>
      <c r="AL114" s="949"/>
      <c r="AM114" s="949"/>
      <c r="AN114" s="949"/>
      <c r="AO114" s="950"/>
      <c r="AP114" s="952">
        <v>0</v>
      </c>
      <c r="AQ114" s="953"/>
      <c r="AR114" s="953"/>
      <c r="AS114" s="953"/>
      <c r="AT114" s="954"/>
      <c r="AU114" s="898"/>
      <c r="AV114" s="899"/>
      <c r="AW114" s="899"/>
      <c r="AX114" s="899"/>
      <c r="AY114" s="899"/>
      <c r="AZ114" s="912" t="s">
        <v>430</v>
      </c>
      <c r="BA114" s="913"/>
      <c r="BB114" s="913"/>
      <c r="BC114" s="913"/>
      <c r="BD114" s="913"/>
      <c r="BE114" s="913"/>
      <c r="BF114" s="913"/>
      <c r="BG114" s="913"/>
      <c r="BH114" s="913"/>
      <c r="BI114" s="913"/>
      <c r="BJ114" s="913"/>
      <c r="BK114" s="913"/>
      <c r="BL114" s="913"/>
      <c r="BM114" s="913"/>
      <c r="BN114" s="913"/>
      <c r="BO114" s="913"/>
      <c r="BP114" s="914"/>
      <c r="BQ114" s="915">
        <v>3042965</v>
      </c>
      <c r="BR114" s="916"/>
      <c r="BS114" s="916"/>
      <c r="BT114" s="916"/>
      <c r="BU114" s="916"/>
      <c r="BV114" s="916">
        <v>3090607</v>
      </c>
      <c r="BW114" s="916"/>
      <c r="BX114" s="916"/>
      <c r="BY114" s="916"/>
      <c r="BZ114" s="916"/>
      <c r="CA114" s="916">
        <v>3207590</v>
      </c>
      <c r="CB114" s="916"/>
      <c r="CC114" s="916"/>
      <c r="CD114" s="916"/>
      <c r="CE114" s="916"/>
      <c r="CF114" s="910">
        <v>15.7</v>
      </c>
      <c r="CG114" s="911"/>
      <c r="CH114" s="911"/>
      <c r="CI114" s="911"/>
      <c r="CJ114" s="911"/>
      <c r="CK114" s="938"/>
      <c r="CL114" s="939"/>
      <c r="CM114" s="912" t="s">
        <v>431</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121</v>
      </c>
      <c r="DH114" s="949"/>
      <c r="DI114" s="949"/>
      <c r="DJ114" s="949"/>
      <c r="DK114" s="950"/>
      <c r="DL114" s="951" t="s">
        <v>121</v>
      </c>
      <c r="DM114" s="949"/>
      <c r="DN114" s="949"/>
      <c r="DO114" s="949"/>
      <c r="DP114" s="950"/>
      <c r="DQ114" s="951" t="s">
        <v>121</v>
      </c>
      <c r="DR114" s="949"/>
      <c r="DS114" s="949"/>
      <c r="DT114" s="949"/>
      <c r="DU114" s="950"/>
      <c r="DV114" s="952" t="s">
        <v>121</v>
      </c>
      <c r="DW114" s="953"/>
      <c r="DX114" s="953"/>
      <c r="DY114" s="953"/>
      <c r="DZ114" s="954"/>
    </row>
    <row r="115" spans="1:130" s="156" customFormat="1" ht="26.25" customHeight="1" x14ac:dyDescent="0.15">
      <c r="A115" s="944"/>
      <c r="B115" s="945"/>
      <c r="C115" s="913" t="s">
        <v>432</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10373</v>
      </c>
      <c r="AB115" s="928"/>
      <c r="AC115" s="928"/>
      <c r="AD115" s="928"/>
      <c r="AE115" s="929"/>
      <c r="AF115" s="930">
        <v>8556</v>
      </c>
      <c r="AG115" s="928"/>
      <c r="AH115" s="928"/>
      <c r="AI115" s="928"/>
      <c r="AJ115" s="929"/>
      <c r="AK115" s="930">
        <v>7740</v>
      </c>
      <c r="AL115" s="928"/>
      <c r="AM115" s="928"/>
      <c r="AN115" s="928"/>
      <c r="AO115" s="929"/>
      <c r="AP115" s="931">
        <v>0</v>
      </c>
      <c r="AQ115" s="932"/>
      <c r="AR115" s="932"/>
      <c r="AS115" s="932"/>
      <c r="AT115" s="933"/>
      <c r="AU115" s="898"/>
      <c r="AV115" s="899"/>
      <c r="AW115" s="899"/>
      <c r="AX115" s="899"/>
      <c r="AY115" s="899"/>
      <c r="AZ115" s="912" t="s">
        <v>433</v>
      </c>
      <c r="BA115" s="913"/>
      <c r="BB115" s="913"/>
      <c r="BC115" s="913"/>
      <c r="BD115" s="913"/>
      <c r="BE115" s="913"/>
      <c r="BF115" s="913"/>
      <c r="BG115" s="913"/>
      <c r="BH115" s="913"/>
      <c r="BI115" s="913"/>
      <c r="BJ115" s="913"/>
      <c r="BK115" s="913"/>
      <c r="BL115" s="913"/>
      <c r="BM115" s="913"/>
      <c r="BN115" s="913"/>
      <c r="BO115" s="913"/>
      <c r="BP115" s="914"/>
      <c r="BQ115" s="915" t="s">
        <v>121</v>
      </c>
      <c r="BR115" s="916"/>
      <c r="BS115" s="916"/>
      <c r="BT115" s="916"/>
      <c r="BU115" s="916"/>
      <c r="BV115" s="916" t="s">
        <v>121</v>
      </c>
      <c r="BW115" s="916"/>
      <c r="BX115" s="916"/>
      <c r="BY115" s="916"/>
      <c r="BZ115" s="916"/>
      <c r="CA115" s="916" t="s">
        <v>121</v>
      </c>
      <c r="CB115" s="916"/>
      <c r="CC115" s="916"/>
      <c r="CD115" s="916"/>
      <c r="CE115" s="916"/>
      <c r="CF115" s="910" t="s">
        <v>121</v>
      </c>
      <c r="CG115" s="911"/>
      <c r="CH115" s="911"/>
      <c r="CI115" s="911"/>
      <c r="CJ115" s="911"/>
      <c r="CK115" s="938"/>
      <c r="CL115" s="939"/>
      <c r="CM115" s="912" t="s">
        <v>434</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121</v>
      </c>
      <c r="DH115" s="949"/>
      <c r="DI115" s="949"/>
      <c r="DJ115" s="949"/>
      <c r="DK115" s="950"/>
      <c r="DL115" s="951" t="s">
        <v>121</v>
      </c>
      <c r="DM115" s="949"/>
      <c r="DN115" s="949"/>
      <c r="DO115" s="949"/>
      <c r="DP115" s="950"/>
      <c r="DQ115" s="951" t="s">
        <v>121</v>
      </c>
      <c r="DR115" s="949"/>
      <c r="DS115" s="949"/>
      <c r="DT115" s="949"/>
      <c r="DU115" s="950"/>
      <c r="DV115" s="952" t="s">
        <v>121</v>
      </c>
      <c r="DW115" s="953"/>
      <c r="DX115" s="953"/>
      <c r="DY115" s="953"/>
      <c r="DZ115" s="954"/>
    </row>
    <row r="116" spans="1:130" s="156" customFormat="1" ht="26.25" customHeight="1" x14ac:dyDescent="0.15">
      <c r="A116" s="946"/>
      <c r="B116" s="947"/>
      <c r="C116" s="955" t="s">
        <v>435</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121</v>
      </c>
      <c r="AB116" s="949"/>
      <c r="AC116" s="949"/>
      <c r="AD116" s="949"/>
      <c r="AE116" s="950"/>
      <c r="AF116" s="951" t="s">
        <v>121</v>
      </c>
      <c r="AG116" s="949"/>
      <c r="AH116" s="949"/>
      <c r="AI116" s="949"/>
      <c r="AJ116" s="950"/>
      <c r="AK116" s="951" t="s">
        <v>121</v>
      </c>
      <c r="AL116" s="949"/>
      <c r="AM116" s="949"/>
      <c r="AN116" s="949"/>
      <c r="AO116" s="950"/>
      <c r="AP116" s="952" t="s">
        <v>121</v>
      </c>
      <c r="AQ116" s="953"/>
      <c r="AR116" s="953"/>
      <c r="AS116" s="953"/>
      <c r="AT116" s="954"/>
      <c r="AU116" s="898"/>
      <c r="AV116" s="899"/>
      <c r="AW116" s="899"/>
      <c r="AX116" s="899"/>
      <c r="AY116" s="899"/>
      <c r="AZ116" s="957" t="s">
        <v>436</v>
      </c>
      <c r="BA116" s="958"/>
      <c r="BB116" s="958"/>
      <c r="BC116" s="958"/>
      <c r="BD116" s="958"/>
      <c r="BE116" s="958"/>
      <c r="BF116" s="958"/>
      <c r="BG116" s="958"/>
      <c r="BH116" s="958"/>
      <c r="BI116" s="958"/>
      <c r="BJ116" s="958"/>
      <c r="BK116" s="958"/>
      <c r="BL116" s="958"/>
      <c r="BM116" s="958"/>
      <c r="BN116" s="958"/>
      <c r="BO116" s="958"/>
      <c r="BP116" s="959"/>
      <c r="BQ116" s="915" t="s">
        <v>121</v>
      </c>
      <c r="BR116" s="916"/>
      <c r="BS116" s="916"/>
      <c r="BT116" s="916"/>
      <c r="BU116" s="916"/>
      <c r="BV116" s="916" t="s">
        <v>121</v>
      </c>
      <c r="BW116" s="916"/>
      <c r="BX116" s="916"/>
      <c r="BY116" s="916"/>
      <c r="BZ116" s="916"/>
      <c r="CA116" s="916" t="s">
        <v>121</v>
      </c>
      <c r="CB116" s="916"/>
      <c r="CC116" s="916"/>
      <c r="CD116" s="916"/>
      <c r="CE116" s="916"/>
      <c r="CF116" s="910" t="s">
        <v>121</v>
      </c>
      <c r="CG116" s="911"/>
      <c r="CH116" s="911"/>
      <c r="CI116" s="911"/>
      <c r="CJ116" s="911"/>
      <c r="CK116" s="938"/>
      <c r="CL116" s="939"/>
      <c r="CM116" s="912" t="s">
        <v>437</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121</v>
      </c>
      <c r="DH116" s="949"/>
      <c r="DI116" s="949"/>
      <c r="DJ116" s="949"/>
      <c r="DK116" s="950"/>
      <c r="DL116" s="951" t="s">
        <v>121</v>
      </c>
      <c r="DM116" s="949"/>
      <c r="DN116" s="949"/>
      <c r="DO116" s="949"/>
      <c r="DP116" s="950"/>
      <c r="DQ116" s="951" t="s">
        <v>121</v>
      </c>
      <c r="DR116" s="949"/>
      <c r="DS116" s="949"/>
      <c r="DT116" s="949"/>
      <c r="DU116" s="950"/>
      <c r="DV116" s="952" t="s">
        <v>121</v>
      </c>
      <c r="DW116" s="953"/>
      <c r="DX116" s="953"/>
      <c r="DY116" s="953"/>
      <c r="DZ116" s="954"/>
    </row>
    <row r="117" spans="1:130" s="156"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438</v>
      </c>
      <c r="Z117" s="884"/>
      <c r="AA117" s="968">
        <v>3699764</v>
      </c>
      <c r="AB117" s="969"/>
      <c r="AC117" s="969"/>
      <c r="AD117" s="969"/>
      <c r="AE117" s="970"/>
      <c r="AF117" s="971">
        <v>3714801</v>
      </c>
      <c r="AG117" s="969"/>
      <c r="AH117" s="969"/>
      <c r="AI117" s="969"/>
      <c r="AJ117" s="970"/>
      <c r="AK117" s="971">
        <v>3712743</v>
      </c>
      <c r="AL117" s="969"/>
      <c r="AM117" s="969"/>
      <c r="AN117" s="969"/>
      <c r="AO117" s="970"/>
      <c r="AP117" s="972"/>
      <c r="AQ117" s="973"/>
      <c r="AR117" s="973"/>
      <c r="AS117" s="973"/>
      <c r="AT117" s="974"/>
      <c r="AU117" s="898"/>
      <c r="AV117" s="899"/>
      <c r="AW117" s="899"/>
      <c r="AX117" s="899"/>
      <c r="AY117" s="899"/>
      <c r="AZ117" s="964" t="s">
        <v>439</v>
      </c>
      <c r="BA117" s="965"/>
      <c r="BB117" s="965"/>
      <c r="BC117" s="965"/>
      <c r="BD117" s="965"/>
      <c r="BE117" s="965"/>
      <c r="BF117" s="965"/>
      <c r="BG117" s="965"/>
      <c r="BH117" s="965"/>
      <c r="BI117" s="965"/>
      <c r="BJ117" s="965"/>
      <c r="BK117" s="965"/>
      <c r="BL117" s="965"/>
      <c r="BM117" s="965"/>
      <c r="BN117" s="965"/>
      <c r="BO117" s="965"/>
      <c r="BP117" s="966"/>
      <c r="BQ117" s="915" t="s">
        <v>121</v>
      </c>
      <c r="BR117" s="916"/>
      <c r="BS117" s="916"/>
      <c r="BT117" s="916"/>
      <c r="BU117" s="916"/>
      <c r="BV117" s="916" t="s">
        <v>121</v>
      </c>
      <c r="BW117" s="916"/>
      <c r="BX117" s="916"/>
      <c r="BY117" s="916"/>
      <c r="BZ117" s="916"/>
      <c r="CA117" s="916" t="s">
        <v>121</v>
      </c>
      <c r="CB117" s="916"/>
      <c r="CC117" s="916"/>
      <c r="CD117" s="916"/>
      <c r="CE117" s="916"/>
      <c r="CF117" s="910" t="s">
        <v>121</v>
      </c>
      <c r="CG117" s="911"/>
      <c r="CH117" s="911"/>
      <c r="CI117" s="911"/>
      <c r="CJ117" s="911"/>
      <c r="CK117" s="938"/>
      <c r="CL117" s="939"/>
      <c r="CM117" s="912" t="s">
        <v>440</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121</v>
      </c>
      <c r="DH117" s="949"/>
      <c r="DI117" s="949"/>
      <c r="DJ117" s="949"/>
      <c r="DK117" s="950"/>
      <c r="DL117" s="951" t="s">
        <v>121</v>
      </c>
      <c r="DM117" s="949"/>
      <c r="DN117" s="949"/>
      <c r="DO117" s="949"/>
      <c r="DP117" s="950"/>
      <c r="DQ117" s="951" t="s">
        <v>121</v>
      </c>
      <c r="DR117" s="949"/>
      <c r="DS117" s="949"/>
      <c r="DT117" s="949"/>
      <c r="DU117" s="950"/>
      <c r="DV117" s="952" t="s">
        <v>121</v>
      </c>
      <c r="DW117" s="953"/>
      <c r="DX117" s="953"/>
      <c r="DY117" s="953"/>
      <c r="DZ117" s="954"/>
    </row>
    <row r="118" spans="1:130" s="156" customFormat="1" ht="26.25" customHeight="1" x14ac:dyDescent="0.15">
      <c r="A118" s="90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411</v>
      </c>
      <c r="AB118" s="883"/>
      <c r="AC118" s="883"/>
      <c r="AD118" s="883"/>
      <c r="AE118" s="884"/>
      <c r="AF118" s="882" t="s">
        <v>412</v>
      </c>
      <c r="AG118" s="883"/>
      <c r="AH118" s="883"/>
      <c r="AI118" s="883"/>
      <c r="AJ118" s="884"/>
      <c r="AK118" s="882" t="s">
        <v>294</v>
      </c>
      <c r="AL118" s="883"/>
      <c r="AM118" s="883"/>
      <c r="AN118" s="883"/>
      <c r="AO118" s="884"/>
      <c r="AP118" s="960" t="s">
        <v>413</v>
      </c>
      <c r="AQ118" s="961"/>
      <c r="AR118" s="961"/>
      <c r="AS118" s="961"/>
      <c r="AT118" s="962"/>
      <c r="AU118" s="898"/>
      <c r="AV118" s="899"/>
      <c r="AW118" s="899"/>
      <c r="AX118" s="899"/>
      <c r="AY118" s="899"/>
      <c r="AZ118" s="963" t="s">
        <v>441</v>
      </c>
      <c r="BA118" s="955"/>
      <c r="BB118" s="955"/>
      <c r="BC118" s="955"/>
      <c r="BD118" s="955"/>
      <c r="BE118" s="955"/>
      <c r="BF118" s="955"/>
      <c r="BG118" s="955"/>
      <c r="BH118" s="955"/>
      <c r="BI118" s="955"/>
      <c r="BJ118" s="955"/>
      <c r="BK118" s="955"/>
      <c r="BL118" s="955"/>
      <c r="BM118" s="955"/>
      <c r="BN118" s="955"/>
      <c r="BO118" s="955"/>
      <c r="BP118" s="956"/>
      <c r="BQ118" s="989" t="s">
        <v>121</v>
      </c>
      <c r="BR118" s="990"/>
      <c r="BS118" s="990"/>
      <c r="BT118" s="990"/>
      <c r="BU118" s="990"/>
      <c r="BV118" s="990" t="s">
        <v>121</v>
      </c>
      <c r="BW118" s="990"/>
      <c r="BX118" s="990"/>
      <c r="BY118" s="990"/>
      <c r="BZ118" s="990"/>
      <c r="CA118" s="990" t="s">
        <v>121</v>
      </c>
      <c r="CB118" s="990"/>
      <c r="CC118" s="990"/>
      <c r="CD118" s="990"/>
      <c r="CE118" s="990"/>
      <c r="CF118" s="910" t="s">
        <v>121</v>
      </c>
      <c r="CG118" s="911"/>
      <c r="CH118" s="911"/>
      <c r="CI118" s="911"/>
      <c r="CJ118" s="911"/>
      <c r="CK118" s="938"/>
      <c r="CL118" s="939"/>
      <c r="CM118" s="912" t="s">
        <v>442</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121</v>
      </c>
      <c r="DH118" s="949"/>
      <c r="DI118" s="949"/>
      <c r="DJ118" s="949"/>
      <c r="DK118" s="950"/>
      <c r="DL118" s="951" t="s">
        <v>121</v>
      </c>
      <c r="DM118" s="949"/>
      <c r="DN118" s="949"/>
      <c r="DO118" s="949"/>
      <c r="DP118" s="950"/>
      <c r="DQ118" s="951" t="s">
        <v>121</v>
      </c>
      <c r="DR118" s="949"/>
      <c r="DS118" s="949"/>
      <c r="DT118" s="949"/>
      <c r="DU118" s="950"/>
      <c r="DV118" s="952" t="s">
        <v>121</v>
      </c>
      <c r="DW118" s="953"/>
      <c r="DX118" s="953"/>
      <c r="DY118" s="953"/>
      <c r="DZ118" s="954"/>
    </row>
    <row r="119" spans="1:130" s="156" customFormat="1" ht="26.25" customHeight="1" x14ac:dyDescent="0.15">
      <c r="A119" s="1052" t="s">
        <v>417</v>
      </c>
      <c r="B119" s="937"/>
      <c r="C119" s="919" t="s">
        <v>418</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121</v>
      </c>
      <c r="AB119" s="890"/>
      <c r="AC119" s="890"/>
      <c r="AD119" s="890"/>
      <c r="AE119" s="891"/>
      <c r="AF119" s="892" t="s">
        <v>121</v>
      </c>
      <c r="AG119" s="890"/>
      <c r="AH119" s="890"/>
      <c r="AI119" s="890"/>
      <c r="AJ119" s="891"/>
      <c r="AK119" s="892" t="s">
        <v>121</v>
      </c>
      <c r="AL119" s="890"/>
      <c r="AM119" s="890"/>
      <c r="AN119" s="890"/>
      <c r="AO119" s="891"/>
      <c r="AP119" s="893" t="s">
        <v>121</v>
      </c>
      <c r="AQ119" s="894"/>
      <c r="AR119" s="894"/>
      <c r="AS119" s="894"/>
      <c r="AT119" s="895"/>
      <c r="AU119" s="900"/>
      <c r="AV119" s="901"/>
      <c r="AW119" s="901"/>
      <c r="AX119" s="901"/>
      <c r="AY119" s="901"/>
      <c r="AZ119" s="174" t="s">
        <v>177</v>
      </c>
      <c r="BA119" s="174"/>
      <c r="BB119" s="174"/>
      <c r="BC119" s="174"/>
      <c r="BD119" s="174"/>
      <c r="BE119" s="174"/>
      <c r="BF119" s="174"/>
      <c r="BG119" s="174"/>
      <c r="BH119" s="174"/>
      <c r="BI119" s="174"/>
      <c r="BJ119" s="174"/>
      <c r="BK119" s="174"/>
      <c r="BL119" s="174"/>
      <c r="BM119" s="174"/>
      <c r="BN119" s="174"/>
      <c r="BO119" s="967" t="s">
        <v>443</v>
      </c>
      <c r="BP119" s="995"/>
      <c r="BQ119" s="989">
        <v>40026352</v>
      </c>
      <c r="BR119" s="990"/>
      <c r="BS119" s="990"/>
      <c r="BT119" s="990"/>
      <c r="BU119" s="990"/>
      <c r="BV119" s="990">
        <v>41741870</v>
      </c>
      <c r="BW119" s="990"/>
      <c r="BX119" s="990"/>
      <c r="BY119" s="990"/>
      <c r="BZ119" s="990"/>
      <c r="CA119" s="990">
        <v>40749914</v>
      </c>
      <c r="CB119" s="990"/>
      <c r="CC119" s="990"/>
      <c r="CD119" s="990"/>
      <c r="CE119" s="990"/>
      <c r="CF119" s="991"/>
      <c r="CG119" s="992"/>
      <c r="CH119" s="992"/>
      <c r="CI119" s="992"/>
      <c r="CJ119" s="993"/>
      <c r="CK119" s="940"/>
      <c r="CL119" s="941"/>
      <c r="CM119" s="963" t="s">
        <v>444</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v>29416</v>
      </c>
      <c r="DH119" s="976"/>
      <c r="DI119" s="976"/>
      <c r="DJ119" s="976"/>
      <c r="DK119" s="977"/>
      <c r="DL119" s="975">
        <v>21592</v>
      </c>
      <c r="DM119" s="976"/>
      <c r="DN119" s="976"/>
      <c r="DO119" s="976"/>
      <c r="DP119" s="977"/>
      <c r="DQ119" s="975">
        <v>14473</v>
      </c>
      <c r="DR119" s="976"/>
      <c r="DS119" s="976"/>
      <c r="DT119" s="976"/>
      <c r="DU119" s="977"/>
      <c r="DV119" s="978">
        <v>0.1</v>
      </c>
      <c r="DW119" s="979"/>
      <c r="DX119" s="979"/>
      <c r="DY119" s="979"/>
      <c r="DZ119" s="980"/>
    </row>
    <row r="120" spans="1:130" s="156" customFormat="1" ht="26.25" customHeight="1" x14ac:dyDescent="0.15">
      <c r="A120" s="1053"/>
      <c r="B120" s="939"/>
      <c r="C120" s="912" t="s">
        <v>421</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121</v>
      </c>
      <c r="AB120" s="949"/>
      <c r="AC120" s="949"/>
      <c r="AD120" s="949"/>
      <c r="AE120" s="950"/>
      <c r="AF120" s="951" t="s">
        <v>121</v>
      </c>
      <c r="AG120" s="949"/>
      <c r="AH120" s="949"/>
      <c r="AI120" s="949"/>
      <c r="AJ120" s="950"/>
      <c r="AK120" s="951" t="s">
        <v>121</v>
      </c>
      <c r="AL120" s="949"/>
      <c r="AM120" s="949"/>
      <c r="AN120" s="949"/>
      <c r="AO120" s="950"/>
      <c r="AP120" s="952" t="s">
        <v>121</v>
      </c>
      <c r="AQ120" s="953"/>
      <c r="AR120" s="953"/>
      <c r="AS120" s="953"/>
      <c r="AT120" s="954"/>
      <c r="AU120" s="981" t="s">
        <v>445</v>
      </c>
      <c r="AV120" s="982"/>
      <c r="AW120" s="982"/>
      <c r="AX120" s="982"/>
      <c r="AY120" s="983"/>
      <c r="AZ120" s="919" t="s">
        <v>446</v>
      </c>
      <c r="BA120" s="887"/>
      <c r="BB120" s="887"/>
      <c r="BC120" s="887"/>
      <c r="BD120" s="887"/>
      <c r="BE120" s="887"/>
      <c r="BF120" s="887"/>
      <c r="BG120" s="887"/>
      <c r="BH120" s="887"/>
      <c r="BI120" s="887"/>
      <c r="BJ120" s="887"/>
      <c r="BK120" s="887"/>
      <c r="BL120" s="887"/>
      <c r="BM120" s="887"/>
      <c r="BN120" s="887"/>
      <c r="BO120" s="887"/>
      <c r="BP120" s="888"/>
      <c r="BQ120" s="920">
        <v>18071869</v>
      </c>
      <c r="BR120" s="921"/>
      <c r="BS120" s="921"/>
      <c r="BT120" s="921"/>
      <c r="BU120" s="921"/>
      <c r="BV120" s="921">
        <v>20193159</v>
      </c>
      <c r="BW120" s="921"/>
      <c r="BX120" s="921"/>
      <c r="BY120" s="921"/>
      <c r="BZ120" s="921"/>
      <c r="CA120" s="921">
        <v>20772837</v>
      </c>
      <c r="CB120" s="921"/>
      <c r="CC120" s="921"/>
      <c r="CD120" s="921"/>
      <c r="CE120" s="921"/>
      <c r="CF120" s="934">
        <v>101.5</v>
      </c>
      <c r="CG120" s="935"/>
      <c r="CH120" s="935"/>
      <c r="CI120" s="935"/>
      <c r="CJ120" s="935"/>
      <c r="CK120" s="996" t="s">
        <v>447</v>
      </c>
      <c r="CL120" s="997"/>
      <c r="CM120" s="997"/>
      <c r="CN120" s="997"/>
      <c r="CO120" s="998"/>
      <c r="CP120" s="1004" t="s">
        <v>394</v>
      </c>
      <c r="CQ120" s="1005"/>
      <c r="CR120" s="1005"/>
      <c r="CS120" s="1005"/>
      <c r="CT120" s="1005"/>
      <c r="CU120" s="1005"/>
      <c r="CV120" s="1005"/>
      <c r="CW120" s="1005"/>
      <c r="CX120" s="1005"/>
      <c r="CY120" s="1005"/>
      <c r="CZ120" s="1005"/>
      <c r="DA120" s="1005"/>
      <c r="DB120" s="1005"/>
      <c r="DC120" s="1005"/>
      <c r="DD120" s="1005"/>
      <c r="DE120" s="1005"/>
      <c r="DF120" s="1006"/>
      <c r="DG120" s="920">
        <v>5568519</v>
      </c>
      <c r="DH120" s="921"/>
      <c r="DI120" s="921"/>
      <c r="DJ120" s="921"/>
      <c r="DK120" s="921"/>
      <c r="DL120" s="921">
        <v>5168679</v>
      </c>
      <c r="DM120" s="921"/>
      <c r="DN120" s="921"/>
      <c r="DO120" s="921"/>
      <c r="DP120" s="921"/>
      <c r="DQ120" s="921">
        <v>4898679</v>
      </c>
      <c r="DR120" s="921"/>
      <c r="DS120" s="921"/>
      <c r="DT120" s="921"/>
      <c r="DU120" s="921"/>
      <c r="DV120" s="922">
        <v>23.9</v>
      </c>
      <c r="DW120" s="922"/>
      <c r="DX120" s="922"/>
      <c r="DY120" s="922"/>
      <c r="DZ120" s="923"/>
    </row>
    <row r="121" spans="1:130" s="156" customFormat="1" ht="26.25" customHeight="1" x14ac:dyDescent="0.15">
      <c r="A121" s="1053"/>
      <c r="B121" s="939"/>
      <c r="C121" s="964" t="s">
        <v>448</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121</v>
      </c>
      <c r="AB121" s="949"/>
      <c r="AC121" s="949"/>
      <c r="AD121" s="949"/>
      <c r="AE121" s="950"/>
      <c r="AF121" s="951" t="s">
        <v>121</v>
      </c>
      <c r="AG121" s="949"/>
      <c r="AH121" s="949"/>
      <c r="AI121" s="949"/>
      <c r="AJ121" s="950"/>
      <c r="AK121" s="951" t="s">
        <v>121</v>
      </c>
      <c r="AL121" s="949"/>
      <c r="AM121" s="949"/>
      <c r="AN121" s="949"/>
      <c r="AO121" s="950"/>
      <c r="AP121" s="952" t="s">
        <v>121</v>
      </c>
      <c r="AQ121" s="953"/>
      <c r="AR121" s="953"/>
      <c r="AS121" s="953"/>
      <c r="AT121" s="954"/>
      <c r="AU121" s="984"/>
      <c r="AV121" s="985"/>
      <c r="AW121" s="985"/>
      <c r="AX121" s="985"/>
      <c r="AY121" s="986"/>
      <c r="AZ121" s="912" t="s">
        <v>449</v>
      </c>
      <c r="BA121" s="913"/>
      <c r="BB121" s="913"/>
      <c r="BC121" s="913"/>
      <c r="BD121" s="913"/>
      <c r="BE121" s="913"/>
      <c r="BF121" s="913"/>
      <c r="BG121" s="913"/>
      <c r="BH121" s="913"/>
      <c r="BI121" s="913"/>
      <c r="BJ121" s="913"/>
      <c r="BK121" s="913"/>
      <c r="BL121" s="913"/>
      <c r="BM121" s="913"/>
      <c r="BN121" s="913"/>
      <c r="BO121" s="913"/>
      <c r="BP121" s="914"/>
      <c r="BQ121" s="915">
        <v>107086</v>
      </c>
      <c r="BR121" s="916"/>
      <c r="BS121" s="916"/>
      <c r="BT121" s="916"/>
      <c r="BU121" s="916"/>
      <c r="BV121" s="916">
        <v>78223</v>
      </c>
      <c r="BW121" s="916"/>
      <c r="BX121" s="916"/>
      <c r="BY121" s="916"/>
      <c r="BZ121" s="916"/>
      <c r="CA121" s="916">
        <v>40172</v>
      </c>
      <c r="CB121" s="916"/>
      <c r="CC121" s="916"/>
      <c r="CD121" s="916"/>
      <c r="CE121" s="916"/>
      <c r="CF121" s="910">
        <v>0.2</v>
      </c>
      <c r="CG121" s="911"/>
      <c r="CH121" s="911"/>
      <c r="CI121" s="911"/>
      <c r="CJ121" s="911"/>
      <c r="CK121" s="999"/>
      <c r="CL121" s="1000"/>
      <c r="CM121" s="1000"/>
      <c r="CN121" s="1000"/>
      <c r="CO121" s="1001"/>
      <c r="CP121" s="1009" t="s">
        <v>392</v>
      </c>
      <c r="CQ121" s="1010"/>
      <c r="CR121" s="1010"/>
      <c r="CS121" s="1010"/>
      <c r="CT121" s="1010"/>
      <c r="CU121" s="1010"/>
      <c r="CV121" s="1010"/>
      <c r="CW121" s="1010"/>
      <c r="CX121" s="1010"/>
      <c r="CY121" s="1010"/>
      <c r="CZ121" s="1010"/>
      <c r="DA121" s="1010"/>
      <c r="DB121" s="1010"/>
      <c r="DC121" s="1010"/>
      <c r="DD121" s="1010"/>
      <c r="DE121" s="1010"/>
      <c r="DF121" s="1011"/>
      <c r="DG121" s="915">
        <v>377713</v>
      </c>
      <c r="DH121" s="916"/>
      <c r="DI121" s="916"/>
      <c r="DJ121" s="916"/>
      <c r="DK121" s="916"/>
      <c r="DL121" s="916">
        <v>369248</v>
      </c>
      <c r="DM121" s="916"/>
      <c r="DN121" s="916"/>
      <c r="DO121" s="916"/>
      <c r="DP121" s="916"/>
      <c r="DQ121" s="916">
        <v>343979</v>
      </c>
      <c r="DR121" s="916"/>
      <c r="DS121" s="916"/>
      <c r="DT121" s="916"/>
      <c r="DU121" s="916"/>
      <c r="DV121" s="917">
        <v>1.7</v>
      </c>
      <c r="DW121" s="917"/>
      <c r="DX121" s="917"/>
      <c r="DY121" s="917"/>
      <c r="DZ121" s="918"/>
    </row>
    <row r="122" spans="1:130" s="156" customFormat="1" ht="26.25" customHeight="1" x14ac:dyDescent="0.15">
      <c r="A122" s="1053"/>
      <c r="B122" s="939"/>
      <c r="C122" s="912" t="s">
        <v>431</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121</v>
      </c>
      <c r="AB122" s="949"/>
      <c r="AC122" s="949"/>
      <c r="AD122" s="949"/>
      <c r="AE122" s="950"/>
      <c r="AF122" s="951" t="s">
        <v>121</v>
      </c>
      <c r="AG122" s="949"/>
      <c r="AH122" s="949"/>
      <c r="AI122" s="949"/>
      <c r="AJ122" s="950"/>
      <c r="AK122" s="951" t="s">
        <v>121</v>
      </c>
      <c r="AL122" s="949"/>
      <c r="AM122" s="949"/>
      <c r="AN122" s="949"/>
      <c r="AO122" s="950"/>
      <c r="AP122" s="952" t="s">
        <v>121</v>
      </c>
      <c r="AQ122" s="953"/>
      <c r="AR122" s="953"/>
      <c r="AS122" s="953"/>
      <c r="AT122" s="954"/>
      <c r="AU122" s="984"/>
      <c r="AV122" s="985"/>
      <c r="AW122" s="985"/>
      <c r="AX122" s="985"/>
      <c r="AY122" s="986"/>
      <c r="AZ122" s="963" t="s">
        <v>450</v>
      </c>
      <c r="BA122" s="955"/>
      <c r="BB122" s="955"/>
      <c r="BC122" s="955"/>
      <c r="BD122" s="955"/>
      <c r="BE122" s="955"/>
      <c r="BF122" s="955"/>
      <c r="BG122" s="955"/>
      <c r="BH122" s="955"/>
      <c r="BI122" s="955"/>
      <c r="BJ122" s="955"/>
      <c r="BK122" s="955"/>
      <c r="BL122" s="955"/>
      <c r="BM122" s="955"/>
      <c r="BN122" s="955"/>
      <c r="BO122" s="955"/>
      <c r="BP122" s="956"/>
      <c r="BQ122" s="989">
        <v>28487514</v>
      </c>
      <c r="BR122" s="990"/>
      <c r="BS122" s="990"/>
      <c r="BT122" s="990"/>
      <c r="BU122" s="990"/>
      <c r="BV122" s="990">
        <v>28613053</v>
      </c>
      <c r="BW122" s="990"/>
      <c r="BX122" s="990"/>
      <c r="BY122" s="990"/>
      <c r="BZ122" s="990"/>
      <c r="CA122" s="990">
        <v>27379470</v>
      </c>
      <c r="CB122" s="990"/>
      <c r="CC122" s="990"/>
      <c r="CD122" s="990"/>
      <c r="CE122" s="990"/>
      <c r="CF122" s="1007">
        <v>133.80000000000001</v>
      </c>
      <c r="CG122" s="1008"/>
      <c r="CH122" s="1008"/>
      <c r="CI122" s="1008"/>
      <c r="CJ122" s="1008"/>
      <c r="CK122" s="999"/>
      <c r="CL122" s="1000"/>
      <c r="CM122" s="1000"/>
      <c r="CN122" s="1000"/>
      <c r="CO122" s="1001"/>
      <c r="CP122" s="1009" t="s">
        <v>395</v>
      </c>
      <c r="CQ122" s="1010"/>
      <c r="CR122" s="1010"/>
      <c r="CS122" s="1010"/>
      <c r="CT122" s="1010"/>
      <c r="CU122" s="1010"/>
      <c r="CV122" s="1010"/>
      <c r="CW122" s="1010"/>
      <c r="CX122" s="1010"/>
      <c r="CY122" s="1010"/>
      <c r="CZ122" s="1010"/>
      <c r="DA122" s="1010"/>
      <c r="DB122" s="1010"/>
      <c r="DC122" s="1010"/>
      <c r="DD122" s="1010"/>
      <c r="DE122" s="1010"/>
      <c r="DF122" s="1011"/>
      <c r="DG122" s="915">
        <v>16139</v>
      </c>
      <c r="DH122" s="916"/>
      <c r="DI122" s="916"/>
      <c r="DJ122" s="916"/>
      <c r="DK122" s="916"/>
      <c r="DL122" s="916">
        <v>6290</v>
      </c>
      <c r="DM122" s="916"/>
      <c r="DN122" s="916"/>
      <c r="DO122" s="916"/>
      <c r="DP122" s="916"/>
      <c r="DQ122" s="916" t="s">
        <v>121</v>
      </c>
      <c r="DR122" s="916"/>
      <c r="DS122" s="916"/>
      <c r="DT122" s="916"/>
      <c r="DU122" s="916"/>
      <c r="DV122" s="917" t="s">
        <v>121</v>
      </c>
      <c r="DW122" s="917"/>
      <c r="DX122" s="917"/>
      <c r="DY122" s="917"/>
      <c r="DZ122" s="918"/>
    </row>
    <row r="123" spans="1:130" s="156" customFormat="1" ht="26.25" customHeight="1" x14ac:dyDescent="0.15">
      <c r="A123" s="1053"/>
      <c r="B123" s="939"/>
      <c r="C123" s="912" t="s">
        <v>437</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121</v>
      </c>
      <c r="AB123" s="949"/>
      <c r="AC123" s="949"/>
      <c r="AD123" s="949"/>
      <c r="AE123" s="950"/>
      <c r="AF123" s="951" t="s">
        <v>121</v>
      </c>
      <c r="AG123" s="949"/>
      <c r="AH123" s="949"/>
      <c r="AI123" s="949"/>
      <c r="AJ123" s="950"/>
      <c r="AK123" s="951" t="s">
        <v>121</v>
      </c>
      <c r="AL123" s="949"/>
      <c r="AM123" s="949"/>
      <c r="AN123" s="949"/>
      <c r="AO123" s="950"/>
      <c r="AP123" s="952" t="s">
        <v>121</v>
      </c>
      <c r="AQ123" s="953"/>
      <c r="AR123" s="953"/>
      <c r="AS123" s="953"/>
      <c r="AT123" s="954"/>
      <c r="AU123" s="987"/>
      <c r="AV123" s="988"/>
      <c r="AW123" s="988"/>
      <c r="AX123" s="988"/>
      <c r="AY123" s="988"/>
      <c r="AZ123" s="174" t="s">
        <v>177</v>
      </c>
      <c r="BA123" s="174"/>
      <c r="BB123" s="174"/>
      <c r="BC123" s="174"/>
      <c r="BD123" s="174"/>
      <c r="BE123" s="174"/>
      <c r="BF123" s="174"/>
      <c r="BG123" s="174"/>
      <c r="BH123" s="174"/>
      <c r="BI123" s="174"/>
      <c r="BJ123" s="174"/>
      <c r="BK123" s="174"/>
      <c r="BL123" s="174"/>
      <c r="BM123" s="174"/>
      <c r="BN123" s="174"/>
      <c r="BO123" s="967" t="s">
        <v>451</v>
      </c>
      <c r="BP123" s="995"/>
      <c r="BQ123" s="1025">
        <v>46666469</v>
      </c>
      <c r="BR123" s="1026"/>
      <c r="BS123" s="1026"/>
      <c r="BT123" s="1026"/>
      <c r="BU123" s="1026"/>
      <c r="BV123" s="1026">
        <v>48884435</v>
      </c>
      <c r="BW123" s="1026"/>
      <c r="BX123" s="1026"/>
      <c r="BY123" s="1026"/>
      <c r="BZ123" s="1026"/>
      <c r="CA123" s="1026">
        <v>48192479</v>
      </c>
      <c r="CB123" s="1026"/>
      <c r="CC123" s="1026"/>
      <c r="CD123" s="1026"/>
      <c r="CE123" s="1026"/>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156" customFormat="1" ht="26.25" customHeight="1" thickBot="1" x14ac:dyDescent="0.2">
      <c r="A124" s="1053"/>
      <c r="B124" s="939"/>
      <c r="C124" s="912" t="s">
        <v>440</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121</v>
      </c>
      <c r="AB124" s="949"/>
      <c r="AC124" s="949"/>
      <c r="AD124" s="949"/>
      <c r="AE124" s="950"/>
      <c r="AF124" s="951" t="s">
        <v>121</v>
      </c>
      <c r="AG124" s="949"/>
      <c r="AH124" s="949"/>
      <c r="AI124" s="949"/>
      <c r="AJ124" s="950"/>
      <c r="AK124" s="951" t="s">
        <v>121</v>
      </c>
      <c r="AL124" s="949"/>
      <c r="AM124" s="949"/>
      <c r="AN124" s="949"/>
      <c r="AO124" s="950"/>
      <c r="AP124" s="952" t="s">
        <v>121</v>
      </c>
      <c r="AQ124" s="953"/>
      <c r="AR124" s="953"/>
      <c r="AS124" s="953"/>
      <c r="AT124" s="954"/>
      <c r="AU124" s="1021" t="s">
        <v>452</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t="s">
        <v>121</v>
      </c>
      <c r="BR124" s="1017"/>
      <c r="BS124" s="1017"/>
      <c r="BT124" s="1017"/>
      <c r="BU124" s="1017"/>
      <c r="BV124" s="1017" t="s">
        <v>121</v>
      </c>
      <c r="BW124" s="1017"/>
      <c r="BX124" s="1017"/>
      <c r="BY124" s="1017"/>
      <c r="BZ124" s="1017"/>
      <c r="CA124" s="1017" t="s">
        <v>121</v>
      </c>
      <c r="CB124" s="1017"/>
      <c r="CC124" s="1017"/>
      <c r="CD124" s="1017"/>
      <c r="CE124" s="1017"/>
      <c r="CF124" s="1018"/>
      <c r="CG124" s="1019"/>
      <c r="CH124" s="1019"/>
      <c r="CI124" s="1019"/>
      <c r="CJ124" s="1020"/>
      <c r="CK124" s="1002"/>
      <c r="CL124" s="1002"/>
      <c r="CM124" s="1002"/>
      <c r="CN124" s="1002"/>
      <c r="CO124" s="1003"/>
      <c r="CP124" s="1009" t="s">
        <v>453</v>
      </c>
      <c r="CQ124" s="1010"/>
      <c r="CR124" s="1010"/>
      <c r="CS124" s="1010"/>
      <c r="CT124" s="1010"/>
      <c r="CU124" s="1010"/>
      <c r="CV124" s="1010"/>
      <c r="CW124" s="1010"/>
      <c r="CX124" s="1010"/>
      <c r="CY124" s="1010"/>
      <c r="CZ124" s="1010"/>
      <c r="DA124" s="1010"/>
      <c r="DB124" s="1010"/>
      <c r="DC124" s="1010"/>
      <c r="DD124" s="1010"/>
      <c r="DE124" s="1010"/>
      <c r="DF124" s="1011"/>
      <c r="DG124" s="994" t="s">
        <v>121</v>
      </c>
      <c r="DH124" s="976"/>
      <c r="DI124" s="976"/>
      <c r="DJ124" s="976"/>
      <c r="DK124" s="977"/>
      <c r="DL124" s="975" t="s">
        <v>121</v>
      </c>
      <c r="DM124" s="976"/>
      <c r="DN124" s="976"/>
      <c r="DO124" s="976"/>
      <c r="DP124" s="977"/>
      <c r="DQ124" s="975" t="s">
        <v>121</v>
      </c>
      <c r="DR124" s="976"/>
      <c r="DS124" s="976"/>
      <c r="DT124" s="976"/>
      <c r="DU124" s="977"/>
      <c r="DV124" s="978" t="s">
        <v>121</v>
      </c>
      <c r="DW124" s="979"/>
      <c r="DX124" s="979"/>
      <c r="DY124" s="979"/>
      <c r="DZ124" s="980"/>
    </row>
    <row r="125" spans="1:130" s="156" customFormat="1" ht="26.25" customHeight="1" x14ac:dyDescent="0.15">
      <c r="A125" s="1053"/>
      <c r="B125" s="939"/>
      <c r="C125" s="912" t="s">
        <v>442</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121</v>
      </c>
      <c r="AB125" s="949"/>
      <c r="AC125" s="949"/>
      <c r="AD125" s="949"/>
      <c r="AE125" s="950"/>
      <c r="AF125" s="951" t="s">
        <v>121</v>
      </c>
      <c r="AG125" s="949"/>
      <c r="AH125" s="949"/>
      <c r="AI125" s="949"/>
      <c r="AJ125" s="950"/>
      <c r="AK125" s="951" t="s">
        <v>121</v>
      </c>
      <c r="AL125" s="949"/>
      <c r="AM125" s="949"/>
      <c r="AN125" s="949"/>
      <c r="AO125" s="950"/>
      <c r="AP125" s="952" t="s">
        <v>121</v>
      </c>
      <c r="AQ125" s="953"/>
      <c r="AR125" s="953"/>
      <c r="AS125" s="953"/>
      <c r="AT125" s="954"/>
      <c r="AU125" s="291"/>
      <c r="AV125" s="292"/>
      <c r="AW125" s="292"/>
      <c r="AX125" s="292"/>
      <c r="AY125" s="292"/>
      <c r="AZ125" s="292"/>
      <c r="BA125" s="292"/>
      <c r="BB125" s="292"/>
      <c r="BC125" s="292"/>
      <c r="BD125" s="292"/>
      <c r="BE125" s="292"/>
      <c r="BF125" s="292"/>
      <c r="BG125" s="292"/>
      <c r="BH125" s="292"/>
      <c r="BI125" s="292"/>
      <c r="BJ125" s="292"/>
      <c r="BK125" s="292"/>
      <c r="BL125" s="292"/>
      <c r="BM125" s="292"/>
      <c r="BN125" s="292"/>
      <c r="BO125" s="292"/>
      <c r="BP125" s="292"/>
      <c r="BQ125" s="293"/>
      <c r="BR125" s="293"/>
      <c r="BS125" s="293"/>
      <c r="BT125" s="293"/>
      <c r="BU125" s="293"/>
      <c r="BV125" s="293"/>
      <c r="BW125" s="293"/>
      <c r="BX125" s="293"/>
      <c r="BY125" s="293"/>
      <c r="BZ125" s="293"/>
      <c r="CA125" s="293"/>
      <c r="CB125" s="293"/>
      <c r="CC125" s="293"/>
      <c r="CD125" s="293"/>
      <c r="CE125" s="293"/>
      <c r="CF125" s="293"/>
      <c r="CG125" s="293"/>
      <c r="CH125" s="293"/>
      <c r="CI125" s="293"/>
      <c r="CJ125" s="175"/>
      <c r="CK125" s="1012" t="s">
        <v>454</v>
      </c>
      <c r="CL125" s="997"/>
      <c r="CM125" s="997"/>
      <c r="CN125" s="997"/>
      <c r="CO125" s="998"/>
      <c r="CP125" s="919" t="s">
        <v>455</v>
      </c>
      <c r="CQ125" s="887"/>
      <c r="CR125" s="887"/>
      <c r="CS125" s="887"/>
      <c r="CT125" s="887"/>
      <c r="CU125" s="887"/>
      <c r="CV125" s="887"/>
      <c r="CW125" s="887"/>
      <c r="CX125" s="887"/>
      <c r="CY125" s="887"/>
      <c r="CZ125" s="887"/>
      <c r="DA125" s="887"/>
      <c r="DB125" s="887"/>
      <c r="DC125" s="887"/>
      <c r="DD125" s="887"/>
      <c r="DE125" s="887"/>
      <c r="DF125" s="888"/>
      <c r="DG125" s="920" t="s">
        <v>121</v>
      </c>
      <c r="DH125" s="921"/>
      <c r="DI125" s="921"/>
      <c r="DJ125" s="921"/>
      <c r="DK125" s="921"/>
      <c r="DL125" s="921" t="s">
        <v>121</v>
      </c>
      <c r="DM125" s="921"/>
      <c r="DN125" s="921"/>
      <c r="DO125" s="921"/>
      <c r="DP125" s="921"/>
      <c r="DQ125" s="921" t="s">
        <v>121</v>
      </c>
      <c r="DR125" s="921"/>
      <c r="DS125" s="921"/>
      <c r="DT125" s="921"/>
      <c r="DU125" s="921"/>
      <c r="DV125" s="922" t="s">
        <v>121</v>
      </c>
      <c r="DW125" s="922"/>
      <c r="DX125" s="922"/>
      <c r="DY125" s="922"/>
      <c r="DZ125" s="923"/>
    </row>
    <row r="126" spans="1:130" s="156" customFormat="1" ht="26.25" customHeight="1" thickBot="1" x14ac:dyDescent="0.2">
      <c r="A126" s="1053"/>
      <c r="B126" s="939"/>
      <c r="C126" s="912" t="s">
        <v>444</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121</v>
      </c>
      <c r="AB126" s="949"/>
      <c r="AC126" s="949"/>
      <c r="AD126" s="949"/>
      <c r="AE126" s="950"/>
      <c r="AF126" s="951" t="s">
        <v>121</v>
      </c>
      <c r="AG126" s="949"/>
      <c r="AH126" s="949"/>
      <c r="AI126" s="949"/>
      <c r="AJ126" s="950"/>
      <c r="AK126" s="951" t="s">
        <v>121</v>
      </c>
      <c r="AL126" s="949"/>
      <c r="AM126" s="949"/>
      <c r="AN126" s="949"/>
      <c r="AO126" s="950"/>
      <c r="AP126" s="952" t="s">
        <v>121</v>
      </c>
      <c r="AQ126" s="953"/>
      <c r="AR126" s="953"/>
      <c r="AS126" s="953"/>
      <c r="AT126" s="954"/>
      <c r="AU126" s="293"/>
      <c r="AV126" s="293"/>
      <c r="AW126" s="293"/>
      <c r="AX126" s="293"/>
      <c r="AY126" s="293"/>
      <c r="AZ126" s="293"/>
      <c r="BA126" s="293"/>
      <c r="BB126" s="293"/>
      <c r="BC126" s="293"/>
      <c r="BD126" s="293"/>
      <c r="BE126" s="293"/>
      <c r="BF126" s="293"/>
      <c r="BG126" s="293"/>
      <c r="BH126" s="293"/>
      <c r="BI126" s="293"/>
      <c r="BJ126" s="293"/>
      <c r="BK126" s="293"/>
      <c r="BL126" s="293"/>
      <c r="BM126" s="293"/>
      <c r="BN126" s="293"/>
      <c r="BO126" s="293"/>
      <c r="BP126" s="293"/>
      <c r="BQ126" s="293"/>
      <c r="BR126" s="293"/>
      <c r="BS126" s="293"/>
      <c r="BT126" s="293"/>
      <c r="BU126" s="293"/>
      <c r="BV126" s="293"/>
      <c r="BW126" s="293"/>
      <c r="BX126" s="293"/>
      <c r="BY126" s="293"/>
      <c r="BZ126" s="293"/>
      <c r="CA126" s="293"/>
      <c r="CB126" s="293"/>
      <c r="CC126" s="293"/>
      <c r="CD126" s="176"/>
      <c r="CE126" s="176"/>
      <c r="CF126" s="176"/>
      <c r="CG126" s="293"/>
      <c r="CH126" s="293"/>
      <c r="CI126" s="293"/>
      <c r="CJ126" s="175"/>
      <c r="CK126" s="1013"/>
      <c r="CL126" s="1000"/>
      <c r="CM126" s="1000"/>
      <c r="CN126" s="1000"/>
      <c r="CO126" s="1001"/>
      <c r="CP126" s="912" t="s">
        <v>456</v>
      </c>
      <c r="CQ126" s="913"/>
      <c r="CR126" s="913"/>
      <c r="CS126" s="913"/>
      <c r="CT126" s="913"/>
      <c r="CU126" s="913"/>
      <c r="CV126" s="913"/>
      <c r="CW126" s="913"/>
      <c r="CX126" s="913"/>
      <c r="CY126" s="913"/>
      <c r="CZ126" s="913"/>
      <c r="DA126" s="913"/>
      <c r="DB126" s="913"/>
      <c r="DC126" s="913"/>
      <c r="DD126" s="913"/>
      <c r="DE126" s="913"/>
      <c r="DF126" s="914"/>
      <c r="DG126" s="915" t="s">
        <v>121</v>
      </c>
      <c r="DH126" s="916"/>
      <c r="DI126" s="916"/>
      <c r="DJ126" s="916"/>
      <c r="DK126" s="916"/>
      <c r="DL126" s="916" t="s">
        <v>121</v>
      </c>
      <c r="DM126" s="916"/>
      <c r="DN126" s="916"/>
      <c r="DO126" s="916"/>
      <c r="DP126" s="916"/>
      <c r="DQ126" s="916" t="s">
        <v>121</v>
      </c>
      <c r="DR126" s="916"/>
      <c r="DS126" s="916"/>
      <c r="DT126" s="916"/>
      <c r="DU126" s="916"/>
      <c r="DV126" s="917" t="s">
        <v>121</v>
      </c>
      <c r="DW126" s="917"/>
      <c r="DX126" s="917"/>
      <c r="DY126" s="917"/>
      <c r="DZ126" s="918"/>
    </row>
    <row r="127" spans="1:130" s="156" customFormat="1" ht="26.25" customHeight="1" x14ac:dyDescent="0.15">
      <c r="A127" s="1054"/>
      <c r="B127" s="941"/>
      <c r="C127" s="963" t="s">
        <v>457</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10373</v>
      </c>
      <c r="AB127" s="949"/>
      <c r="AC127" s="949"/>
      <c r="AD127" s="949"/>
      <c r="AE127" s="950"/>
      <c r="AF127" s="951">
        <v>8556</v>
      </c>
      <c r="AG127" s="949"/>
      <c r="AH127" s="949"/>
      <c r="AI127" s="949"/>
      <c r="AJ127" s="950"/>
      <c r="AK127" s="951">
        <v>7740</v>
      </c>
      <c r="AL127" s="949"/>
      <c r="AM127" s="949"/>
      <c r="AN127" s="949"/>
      <c r="AO127" s="950"/>
      <c r="AP127" s="952">
        <v>0</v>
      </c>
      <c r="AQ127" s="953"/>
      <c r="AR127" s="953"/>
      <c r="AS127" s="953"/>
      <c r="AT127" s="954"/>
      <c r="AU127" s="293"/>
      <c r="AV127" s="293"/>
      <c r="AW127" s="293"/>
      <c r="AX127" s="1027" t="s">
        <v>458</v>
      </c>
      <c r="AY127" s="1028"/>
      <c r="AZ127" s="1028"/>
      <c r="BA127" s="1028"/>
      <c r="BB127" s="1028"/>
      <c r="BC127" s="1028"/>
      <c r="BD127" s="1028"/>
      <c r="BE127" s="1029"/>
      <c r="BF127" s="1030" t="s">
        <v>459</v>
      </c>
      <c r="BG127" s="1028"/>
      <c r="BH127" s="1028"/>
      <c r="BI127" s="1028"/>
      <c r="BJ127" s="1028"/>
      <c r="BK127" s="1028"/>
      <c r="BL127" s="1029"/>
      <c r="BM127" s="1030" t="s">
        <v>460</v>
      </c>
      <c r="BN127" s="1028"/>
      <c r="BO127" s="1028"/>
      <c r="BP127" s="1028"/>
      <c r="BQ127" s="1028"/>
      <c r="BR127" s="1028"/>
      <c r="BS127" s="1029"/>
      <c r="BT127" s="1030" t="s">
        <v>461</v>
      </c>
      <c r="BU127" s="1028"/>
      <c r="BV127" s="1028"/>
      <c r="BW127" s="1028"/>
      <c r="BX127" s="1028"/>
      <c r="BY127" s="1028"/>
      <c r="BZ127" s="1051"/>
      <c r="CA127" s="293"/>
      <c r="CB127" s="293"/>
      <c r="CC127" s="293"/>
      <c r="CD127" s="176"/>
      <c r="CE127" s="176"/>
      <c r="CF127" s="176"/>
      <c r="CG127" s="293"/>
      <c r="CH127" s="293"/>
      <c r="CI127" s="293"/>
      <c r="CJ127" s="175"/>
      <c r="CK127" s="1013"/>
      <c r="CL127" s="1000"/>
      <c r="CM127" s="1000"/>
      <c r="CN127" s="1000"/>
      <c r="CO127" s="1001"/>
      <c r="CP127" s="912" t="s">
        <v>462</v>
      </c>
      <c r="CQ127" s="913"/>
      <c r="CR127" s="913"/>
      <c r="CS127" s="913"/>
      <c r="CT127" s="913"/>
      <c r="CU127" s="913"/>
      <c r="CV127" s="913"/>
      <c r="CW127" s="913"/>
      <c r="CX127" s="913"/>
      <c r="CY127" s="913"/>
      <c r="CZ127" s="913"/>
      <c r="DA127" s="913"/>
      <c r="DB127" s="913"/>
      <c r="DC127" s="913"/>
      <c r="DD127" s="913"/>
      <c r="DE127" s="913"/>
      <c r="DF127" s="914"/>
      <c r="DG127" s="915" t="s">
        <v>121</v>
      </c>
      <c r="DH127" s="916"/>
      <c r="DI127" s="916"/>
      <c r="DJ127" s="916"/>
      <c r="DK127" s="916"/>
      <c r="DL127" s="916" t="s">
        <v>121</v>
      </c>
      <c r="DM127" s="916"/>
      <c r="DN127" s="916"/>
      <c r="DO127" s="916"/>
      <c r="DP127" s="916"/>
      <c r="DQ127" s="916" t="s">
        <v>121</v>
      </c>
      <c r="DR127" s="916"/>
      <c r="DS127" s="916"/>
      <c r="DT127" s="916"/>
      <c r="DU127" s="916"/>
      <c r="DV127" s="917" t="s">
        <v>121</v>
      </c>
      <c r="DW127" s="917"/>
      <c r="DX127" s="917"/>
      <c r="DY127" s="917"/>
      <c r="DZ127" s="918"/>
    </row>
    <row r="128" spans="1:130" s="156" customFormat="1" ht="26.25" customHeight="1" thickBot="1" x14ac:dyDescent="0.2">
      <c r="A128" s="1037" t="s">
        <v>463</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464</v>
      </c>
      <c r="X128" s="1039"/>
      <c r="Y128" s="1039"/>
      <c r="Z128" s="1040"/>
      <c r="AA128" s="1041">
        <v>42584</v>
      </c>
      <c r="AB128" s="1042"/>
      <c r="AC128" s="1042"/>
      <c r="AD128" s="1042"/>
      <c r="AE128" s="1043"/>
      <c r="AF128" s="1044">
        <v>42021</v>
      </c>
      <c r="AG128" s="1042"/>
      <c r="AH128" s="1042"/>
      <c r="AI128" s="1042"/>
      <c r="AJ128" s="1043"/>
      <c r="AK128" s="1044">
        <v>91598</v>
      </c>
      <c r="AL128" s="1042"/>
      <c r="AM128" s="1042"/>
      <c r="AN128" s="1042"/>
      <c r="AO128" s="1043"/>
      <c r="AP128" s="1045"/>
      <c r="AQ128" s="1046"/>
      <c r="AR128" s="1046"/>
      <c r="AS128" s="1046"/>
      <c r="AT128" s="1047"/>
      <c r="AU128" s="293"/>
      <c r="AV128" s="293"/>
      <c r="AW128" s="293"/>
      <c r="AX128" s="886" t="s">
        <v>465</v>
      </c>
      <c r="AY128" s="887"/>
      <c r="AZ128" s="887"/>
      <c r="BA128" s="887"/>
      <c r="BB128" s="887"/>
      <c r="BC128" s="887"/>
      <c r="BD128" s="887"/>
      <c r="BE128" s="888"/>
      <c r="BF128" s="1048" t="s">
        <v>121</v>
      </c>
      <c r="BG128" s="1049"/>
      <c r="BH128" s="1049"/>
      <c r="BI128" s="1049"/>
      <c r="BJ128" s="1049"/>
      <c r="BK128" s="1049"/>
      <c r="BL128" s="1050"/>
      <c r="BM128" s="1048">
        <v>12.25</v>
      </c>
      <c r="BN128" s="1049"/>
      <c r="BO128" s="1049"/>
      <c r="BP128" s="1049"/>
      <c r="BQ128" s="1049"/>
      <c r="BR128" s="1049"/>
      <c r="BS128" s="1050"/>
      <c r="BT128" s="1048">
        <v>20</v>
      </c>
      <c r="BU128" s="1049"/>
      <c r="BV128" s="1049"/>
      <c r="BW128" s="1049"/>
      <c r="BX128" s="1049"/>
      <c r="BY128" s="1049"/>
      <c r="BZ128" s="1066"/>
      <c r="CA128" s="176"/>
      <c r="CB128" s="176"/>
      <c r="CC128" s="176"/>
      <c r="CD128" s="176"/>
      <c r="CE128" s="176"/>
      <c r="CF128" s="176"/>
      <c r="CG128" s="293"/>
      <c r="CH128" s="293"/>
      <c r="CI128" s="293"/>
      <c r="CJ128" s="175"/>
      <c r="CK128" s="1014"/>
      <c r="CL128" s="1015"/>
      <c r="CM128" s="1015"/>
      <c r="CN128" s="1015"/>
      <c r="CO128" s="1016"/>
      <c r="CP128" s="1031" t="s">
        <v>466</v>
      </c>
      <c r="CQ128" s="727"/>
      <c r="CR128" s="727"/>
      <c r="CS128" s="727"/>
      <c r="CT128" s="727"/>
      <c r="CU128" s="727"/>
      <c r="CV128" s="727"/>
      <c r="CW128" s="727"/>
      <c r="CX128" s="727"/>
      <c r="CY128" s="727"/>
      <c r="CZ128" s="727"/>
      <c r="DA128" s="727"/>
      <c r="DB128" s="727"/>
      <c r="DC128" s="727"/>
      <c r="DD128" s="727"/>
      <c r="DE128" s="727"/>
      <c r="DF128" s="1032"/>
      <c r="DG128" s="1033" t="s">
        <v>121</v>
      </c>
      <c r="DH128" s="1034"/>
      <c r="DI128" s="1034"/>
      <c r="DJ128" s="1034"/>
      <c r="DK128" s="1034"/>
      <c r="DL128" s="1034" t="s">
        <v>121</v>
      </c>
      <c r="DM128" s="1034"/>
      <c r="DN128" s="1034"/>
      <c r="DO128" s="1034"/>
      <c r="DP128" s="1034"/>
      <c r="DQ128" s="1034" t="s">
        <v>121</v>
      </c>
      <c r="DR128" s="1034"/>
      <c r="DS128" s="1034"/>
      <c r="DT128" s="1034"/>
      <c r="DU128" s="1034"/>
      <c r="DV128" s="1035" t="s">
        <v>121</v>
      </c>
      <c r="DW128" s="1035"/>
      <c r="DX128" s="1035"/>
      <c r="DY128" s="1035"/>
      <c r="DZ128" s="1036"/>
    </row>
    <row r="129" spans="1:131" s="156"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467</v>
      </c>
      <c r="X129" s="1061"/>
      <c r="Y129" s="1061"/>
      <c r="Z129" s="1062"/>
      <c r="AA129" s="948">
        <v>21609051</v>
      </c>
      <c r="AB129" s="949"/>
      <c r="AC129" s="949"/>
      <c r="AD129" s="949"/>
      <c r="AE129" s="950"/>
      <c r="AF129" s="951">
        <v>22114636</v>
      </c>
      <c r="AG129" s="949"/>
      <c r="AH129" s="949"/>
      <c r="AI129" s="949"/>
      <c r="AJ129" s="950"/>
      <c r="AK129" s="951">
        <v>22772771</v>
      </c>
      <c r="AL129" s="949"/>
      <c r="AM129" s="949"/>
      <c r="AN129" s="949"/>
      <c r="AO129" s="950"/>
      <c r="AP129" s="1063"/>
      <c r="AQ129" s="1064"/>
      <c r="AR129" s="1064"/>
      <c r="AS129" s="1064"/>
      <c r="AT129" s="1065"/>
      <c r="AU129" s="158"/>
      <c r="AV129" s="158"/>
      <c r="AW129" s="158"/>
      <c r="AX129" s="1055" t="s">
        <v>468</v>
      </c>
      <c r="AY129" s="913"/>
      <c r="AZ129" s="913"/>
      <c r="BA129" s="913"/>
      <c r="BB129" s="913"/>
      <c r="BC129" s="913"/>
      <c r="BD129" s="913"/>
      <c r="BE129" s="914"/>
      <c r="BF129" s="1056" t="s">
        <v>121</v>
      </c>
      <c r="BG129" s="1057"/>
      <c r="BH129" s="1057"/>
      <c r="BI129" s="1057"/>
      <c r="BJ129" s="1057"/>
      <c r="BK129" s="1057"/>
      <c r="BL129" s="1058"/>
      <c r="BM129" s="1056">
        <v>17.25</v>
      </c>
      <c r="BN129" s="1057"/>
      <c r="BO129" s="1057"/>
      <c r="BP129" s="1057"/>
      <c r="BQ129" s="1057"/>
      <c r="BR129" s="1057"/>
      <c r="BS129" s="1058"/>
      <c r="BT129" s="1056">
        <v>30</v>
      </c>
      <c r="BU129" s="1057"/>
      <c r="BV129" s="1057"/>
      <c r="BW129" s="1057"/>
      <c r="BX129" s="1057"/>
      <c r="BY129" s="1057"/>
      <c r="BZ129" s="1059"/>
      <c r="CA129" s="177"/>
      <c r="CB129" s="177"/>
      <c r="CC129" s="177"/>
      <c r="CD129" s="177"/>
      <c r="CE129" s="177"/>
      <c r="CF129" s="177"/>
      <c r="CG129" s="177"/>
      <c r="CH129" s="177"/>
      <c r="CI129" s="177"/>
      <c r="CJ129" s="177"/>
      <c r="CK129" s="177"/>
      <c r="CL129" s="177"/>
      <c r="CM129" s="177"/>
      <c r="CN129" s="177"/>
      <c r="CO129" s="177"/>
      <c r="CP129" s="177"/>
      <c r="CQ129" s="177"/>
      <c r="CR129" s="177"/>
      <c r="CS129" s="177"/>
      <c r="CT129" s="177"/>
      <c r="CU129" s="177"/>
      <c r="CV129" s="177"/>
      <c r="CW129" s="177"/>
      <c r="CX129" s="177"/>
      <c r="CY129" s="177"/>
      <c r="CZ129" s="177"/>
      <c r="DA129" s="177"/>
      <c r="DB129" s="177"/>
      <c r="DC129" s="177"/>
      <c r="DD129" s="177"/>
      <c r="DE129" s="177"/>
      <c r="DF129" s="177"/>
      <c r="DG129" s="177"/>
      <c r="DH129" s="177"/>
      <c r="DI129" s="177"/>
      <c r="DJ129" s="177"/>
      <c r="DK129" s="177"/>
      <c r="DL129" s="177"/>
      <c r="DM129" s="177"/>
      <c r="DN129" s="177"/>
      <c r="DO129" s="177"/>
      <c r="DP129" s="158"/>
      <c r="DQ129" s="158"/>
      <c r="DR129" s="158"/>
      <c r="DS129" s="158"/>
      <c r="DT129" s="158"/>
      <c r="DU129" s="158"/>
      <c r="DV129" s="158"/>
      <c r="DW129" s="158"/>
      <c r="DX129" s="158"/>
      <c r="DY129" s="158"/>
      <c r="DZ129" s="158"/>
    </row>
    <row r="130" spans="1:131" s="156" customFormat="1" ht="26.25" customHeight="1" x14ac:dyDescent="0.15">
      <c r="A130" s="924" t="s">
        <v>469</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470</v>
      </c>
      <c r="X130" s="1061"/>
      <c r="Y130" s="1061"/>
      <c r="Z130" s="1062"/>
      <c r="AA130" s="948">
        <v>2426270</v>
      </c>
      <c r="AB130" s="949"/>
      <c r="AC130" s="949"/>
      <c r="AD130" s="949"/>
      <c r="AE130" s="950"/>
      <c r="AF130" s="951">
        <v>2387350</v>
      </c>
      <c r="AG130" s="949"/>
      <c r="AH130" s="949"/>
      <c r="AI130" s="949"/>
      <c r="AJ130" s="950"/>
      <c r="AK130" s="951">
        <v>2310729</v>
      </c>
      <c r="AL130" s="949"/>
      <c r="AM130" s="949"/>
      <c r="AN130" s="949"/>
      <c r="AO130" s="950"/>
      <c r="AP130" s="1063"/>
      <c r="AQ130" s="1064"/>
      <c r="AR130" s="1064"/>
      <c r="AS130" s="1064"/>
      <c r="AT130" s="1065"/>
      <c r="AU130" s="158"/>
      <c r="AV130" s="158"/>
      <c r="AW130" s="158"/>
      <c r="AX130" s="1055" t="s">
        <v>471</v>
      </c>
      <c r="AY130" s="913"/>
      <c r="AZ130" s="913"/>
      <c r="BA130" s="913"/>
      <c r="BB130" s="913"/>
      <c r="BC130" s="913"/>
      <c r="BD130" s="913"/>
      <c r="BE130" s="914"/>
      <c r="BF130" s="1091">
        <v>6.4</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177"/>
      <c r="CB130" s="177"/>
      <c r="CC130" s="177"/>
      <c r="CD130" s="177"/>
      <c r="CE130" s="177"/>
      <c r="CF130" s="177"/>
      <c r="CG130" s="177"/>
      <c r="CH130" s="177"/>
      <c r="CI130" s="177"/>
      <c r="CJ130" s="177"/>
      <c r="CK130" s="177"/>
      <c r="CL130" s="177"/>
      <c r="CM130" s="177"/>
      <c r="CN130" s="177"/>
      <c r="CO130" s="177"/>
      <c r="CP130" s="177"/>
      <c r="CQ130" s="177"/>
      <c r="CR130" s="177"/>
      <c r="CS130" s="177"/>
      <c r="CT130" s="177"/>
      <c r="CU130" s="177"/>
      <c r="CV130" s="177"/>
      <c r="CW130" s="177"/>
      <c r="CX130" s="177"/>
      <c r="CY130" s="177"/>
      <c r="CZ130" s="177"/>
      <c r="DA130" s="177"/>
      <c r="DB130" s="177"/>
      <c r="DC130" s="177"/>
      <c r="DD130" s="177"/>
      <c r="DE130" s="177"/>
      <c r="DF130" s="177"/>
      <c r="DG130" s="177"/>
      <c r="DH130" s="177"/>
      <c r="DI130" s="177"/>
      <c r="DJ130" s="177"/>
      <c r="DK130" s="177"/>
      <c r="DL130" s="177"/>
      <c r="DM130" s="177"/>
      <c r="DN130" s="177"/>
      <c r="DO130" s="177"/>
      <c r="DP130" s="158"/>
      <c r="DQ130" s="158"/>
      <c r="DR130" s="158"/>
      <c r="DS130" s="158"/>
      <c r="DT130" s="158"/>
      <c r="DU130" s="158"/>
      <c r="DV130" s="158"/>
      <c r="DW130" s="158"/>
      <c r="DX130" s="158"/>
      <c r="DY130" s="158"/>
      <c r="DZ130" s="158"/>
    </row>
    <row r="131" spans="1:131" s="156"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472</v>
      </c>
      <c r="X131" s="1098"/>
      <c r="Y131" s="1098"/>
      <c r="Z131" s="1099"/>
      <c r="AA131" s="994">
        <v>19182781</v>
      </c>
      <c r="AB131" s="976"/>
      <c r="AC131" s="976"/>
      <c r="AD131" s="976"/>
      <c r="AE131" s="977"/>
      <c r="AF131" s="975">
        <v>19727286</v>
      </c>
      <c r="AG131" s="976"/>
      <c r="AH131" s="976"/>
      <c r="AI131" s="976"/>
      <c r="AJ131" s="977"/>
      <c r="AK131" s="975">
        <v>20462042</v>
      </c>
      <c r="AL131" s="976"/>
      <c r="AM131" s="976"/>
      <c r="AN131" s="976"/>
      <c r="AO131" s="977"/>
      <c r="AP131" s="1100"/>
      <c r="AQ131" s="1101"/>
      <c r="AR131" s="1101"/>
      <c r="AS131" s="1101"/>
      <c r="AT131" s="1102"/>
      <c r="AU131" s="158"/>
      <c r="AV131" s="158"/>
      <c r="AW131" s="158"/>
      <c r="AX131" s="1073" t="s">
        <v>473</v>
      </c>
      <c r="AY131" s="727"/>
      <c r="AZ131" s="727"/>
      <c r="BA131" s="727"/>
      <c r="BB131" s="727"/>
      <c r="BC131" s="727"/>
      <c r="BD131" s="727"/>
      <c r="BE131" s="1032"/>
      <c r="BF131" s="1074" t="s">
        <v>121</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177"/>
      <c r="CB131" s="177"/>
      <c r="CC131" s="177"/>
      <c r="CD131" s="177"/>
      <c r="CE131" s="177"/>
      <c r="CF131" s="177"/>
      <c r="CG131" s="177"/>
      <c r="CH131" s="177"/>
      <c r="CI131" s="177"/>
      <c r="CJ131" s="177"/>
      <c r="CK131" s="177"/>
      <c r="CL131" s="177"/>
      <c r="CM131" s="177"/>
      <c r="CN131" s="177"/>
      <c r="CO131" s="177"/>
      <c r="CP131" s="177"/>
      <c r="CQ131" s="177"/>
      <c r="CR131" s="177"/>
      <c r="CS131" s="177"/>
      <c r="CT131" s="177"/>
      <c r="CU131" s="177"/>
      <c r="CV131" s="177"/>
      <c r="CW131" s="177"/>
      <c r="CX131" s="177"/>
      <c r="CY131" s="177"/>
      <c r="CZ131" s="177"/>
      <c r="DA131" s="177"/>
      <c r="DB131" s="177"/>
      <c r="DC131" s="177"/>
      <c r="DD131" s="177"/>
      <c r="DE131" s="177"/>
      <c r="DF131" s="177"/>
      <c r="DG131" s="177"/>
      <c r="DH131" s="177"/>
      <c r="DI131" s="177"/>
      <c r="DJ131" s="177"/>
      <c r="DK131" s="177"/>
      <c r="DL131" s="177"/>
      <c r="DM131" s="177"/>
      <c r="DN131" s="177"/>
      <c r="DO131" s="177"/>
      <c r="DP131" s="158"/>
      <c r="DQ131" s="158"/>
      <c r="DR131" s="158"/>
      <c r="DS131" s="158"/>
      <c r="DT131" s="158"/>
      <c r="DU131" s="158"/>
      <c r="DV131" s="158"/>
      <c r="DW131" s="158"/>
      <c r="DX131" s="158"/>
      <c r="DY131" s="158"/>
      <c r="DZ131" s="158"/>
    </row>
    <row r="132" spans="1:131" s="156" customFormat="1" ht="26.25" customHeight="1" x14ac:dyDescent="0.15">
      <c r="A132" s="1080" t="s">
        <v>474</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475</v>
      </c>
      <c r="W132" s="1084"/>
      <c r="X132" s="1084"/>
      <c r="Y132" s="1084"/>
      <c r="Z132" s="1085"/>
      <c r="AA132" s="1086">
        <v>6.4167442670000003</v>
      </c>
      <c r="AB132" s="1087"/>
      <c r="AC132" s="1087"/>
      <c r="AD132" s="1087"/>
      <c r="AE132" s="1088"/>
      <c r="AF132" s="1089">
        <v>6.5160002239999999</v>
      </c>
      <c r="AG132" s="1087"/>
      <c r="AH132" s="1087"/>
      <c r="AI132" s="1087"/>
      <c r="AJ132" s="1088"/>
      <c r="AK132" s="1089">
        <v>6.4041311219999999</v>
      </c>
      <c r="AL132" s="1087"/>
      <c r="AM132" s="1087"/>
      <c r="AN132" s="1087"/>
      <c r="AO132" s="1088"/>
      <c r="AP132" s="991"/>
      <c r="AQ132" s="992"/>
      <c r="AR132" s="992"/>
      <c r="AS132" s="992"/>
      <c r="AT132" s="1090"/>
      <c r="AU132" s="17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9"/>
      <c r="BT132" s="158"/>
      <c r="BU132" s="158"/>
      <c r="BV132" s="158"/>
      <c r="BW132" s="158"/>
      <c r="BX132" s="158"/>
      <c r="BY132" s="158"/>
      <c r="BZ132" s="158"/>
      <c r="CA132" s="177"/>
      <c r="CB132" s="177"/>
      <c r="CC132" s="177"/>
      <c r="CD132" s="177"/>
      <c r="CE132" s="177"/>
      <c r="CF132" s="177"/>
      <c r="CG132" s="177"/>
      <c r="CH132" s="177"/>
      <c r="CI132" s="177"/>
      <c r="CJ132" s="177"/>
      <c r="CK132" s="177"/>
      <c r="CL132" s="177"/>
      <c r="CM132" s="177"/>
      <c r="CN132" s="177"/>
      <c r="CO132" s="177"/>
      <c r="CP132" s="177"/>
      <c r="CQ132" s="177"/>
      <c r="CR132" s="177"/>
      <c r="CS132" s="177"/>
      <c r="CT132" s="177"/>
      <c r="CU132" s="177"/>
      <c r="CV132" s="177"/>
      <c r="CW132" s="177"/>
      <c r="CX132" s="177"/>
      <c r="CY132" s="177"/>
      <c r="CZ132" s="177"/>
      <c r="DA132" s="177"/>
      <c r="DB132" s="177"/>
      <c r="DC132" s="177"/>
      <c r="DD132" s="177"/>
      <c r="DE132" s="177"/>
      <c r="DF132" s="177"/>
      <c r="DG132" s="177"/>
      <c r="DH132" s="177"/>
      <c r="DI132" s="177"/>
      <c r="DJ132" s="177"/>
      <c r="DK132" s="177"/>
      <c r="DL132" s="177"/>
      <c r="DM132" s="177"/>
      <c r="DN132" s="177"/>
      <c r="DO132" s="177"/>
      <c r="DP132" s="158"/>
      <c r="DQ132" s="158"/>
      <c r="DR132" s="158"/>
      <c r="DS132" s="158"/>
      <c r="DT132" s="158"/>
      <c r="DU132" s="158"/>
      <c r="DV132" s="158"/>
      <c r="DW132" s="158"/>
      <c r="DX132" s="158"/>
      <c r="DY132" s="158"/>
      <c r="DZ132" s="158"/>
    </row>
    <row r="133" spans="1:131" s="156"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476</v>
      </c>
      <c r="W133" s="1067"/>
      <c r="X133" s="1067"/>
      <c r="Y133" s="1067"/>
      <c r="Z133" s="1068"/>
      <c r="AA133" s="1069">
        <v>6.2</v>
      </c>
      <c r="AB133" s="1070"/>
      <c r="AC133" s="1070"/>
      <c r="AD133" s="1070"/>
      <c r="AE133" s="1071"/>
      <c r="AF133" s="1069">
        <v>6.3</v>
      </c>
      <c r="AG133" s="1070"/>
      <c r="AH133" s="1070"/>
      <c r="AI133" s="1070"/>
      <c r="AJ133" s="1071"/>
      <c r="AK133" s="1069">
        <v>6.4</v>
      </c>
      <c r="AL133" s="1070"/>
      <c r="AM133" s="1070"/>
      <c r="AN133" s="1070"/>
      <c r="AO133" s="1071"/>
      <c r="AP133" s="1018"/>
      <c r="AQ133" s="1019"/>
      <c r="AR133" s="1019"/>
      <c r="AS133" s="1019"/>
      <c r="AT133" s="1072"/>
      <c r="AU133" s="158"/>
      <c r="AV133" s="158"/>
      <c r="AW133" s="158"/>
      <c r="AX133" s="158"/>
      <c r="AY133" s="158"/>
      <c r="AZ133" s="158"/>
      <c r="BA133" s="158"/>
      <c r="BB133" s="158"/>
      <c r="BC133" s="158"/>
      <c r="BD133" s="158"/>
      <c r="BE133" s="158"/>
      <c r="BF133" s="158"/>
      <c r="BG133" s="158"/>
      <c r="BH133" s="158"/>
      <c r="BI133" s="158"/>
      <c r="BJ133" s="158"/>
      <c r="BK133" s="158"/>
      <c r="BL133" s="158"/>
      <c r="BM133" s="158"/>
      <c r="BN133" s="177"/>
      <c r="BO133" s="177"/>
      <c r="BP133" s="177"/>
      <c r="BQ133" s="177"/>
      <c r="BR133" s="177"/>
      <c r="BS133" s="177"/>
      <c r="BT133" s="177"/>
      <c r="BU133" s="177"/>
      <c r="BV133" s="177"/>
      <c r="BW133" s="177"/>
      <c r="BX133" s="177"/>
      <c r="BY133" s="177"/>
      <c r="BZ133" s="177"/>
      <c r="CA133" s="177"/>
      <c r="CB133" s="177"/>
      <c r="CC133" s="177"/>
      <c r="CD133" s="177"/>
      <c r="CE133" s="177"/>
      <c r="CF133" s="177"/>
      <c r="CG133" s="177"/>
      <c r="CH133" s="177"/>
      <c r="CI133" s="177"/>
      <c r="CJ133" s="177"/>
      <c r="CK133" s="177"/>
      <c r="CL133" s="177"/>
      <c r="CM133" s="177"/>
      <c r="CN133" s="177"/>
      <c r="CO133" s="177"/>
      <c r="CP133" s="177"/>
      <c r="CQ133" s="177"/>
      <c r="CR133" s="177"/>
      <c r="CS133" s="177"/>
      <c r="CT133" s="177"/>
      <c r="CU133" s="177"/>
      <c r="CV133" s="177"/>
      <c r="CW133" s="177"/>
      <c r="CX133" s="177"/>
      <c r="CY133" s="177"/>
      <c r="CZ133" s="177"/>
      <c r="DA133" s="177"/>
      <c r="DB133" s="177"/>
      <c r="DC133" s="177"/>
      <c r="DD133" s="177"/>
      <c r="DE133" s="177"/>
      <c r="DF133" s="177"/>
      <c r="DG133" s="177"/>
      <c r="DH133" s="177"/>
      <c r="DI133" s="177"/>
      <c r="DJ133" s="177"/>
      <c r="DK133" s="177"/>
      <c r="DL133" s="177"/>
      <c r="DM133" s="177"/>
      <c r="DN133" s="177"/>
      <c r="DO133" s="177"/>
      <c r="DP133" s="158"/>
      <c r="DQ133" s="158"/>
      <c r="DR133" s="158"/>
      <c r="DS133" s="158"/>
      <c r="DT133" s="158"/>
      <c r="DU133" s="158"/>
      <c r="DV133" s="158"/>
      <c r="DW133" s="158"/>
      <c r="DX133" s="158"/>
      <c r="DY133" s="158"/>
      <c r="DZ133" s="158"/>
    </row>
    <row r="134" spans="1:131" ht="11.25" customHeight="1" x14ac:dyDescent="0.15">
      <c r="A134" s="179"/>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79"/>
      <c r="AT134" s="179"/>
      <c r="AU134" s="158"/>
      <c r="AV134" s="158"/>
      <c r="AW134" s="158"/>
      <c r="AX134" s="158"/>
      <c r="AY134" s="158"/>
      <c r="AZ134" s="158"/>
      <c r="BA134" s="158"/>
      <c r="BB134" s="158"/>
      <c r="BC134" s="158"/>
      <c r="BD134" s="158"/>
      <c r="BE134" s="158"/>
      <c r="BF134" s="158"/>
      <c r="BG134" s="158"/>
      <c r="BH134" s="158"/>
      <c r="BI134" s="158"/>
      <c r="BJ134" s="158"/>
      <c r="BK134" s="158"/>
      <c r="BL134" s="158"/>
      <c r="BM134" s="158"/>
      <c r="BN134" s="177"/>
      <c r="BO134" s="177"/>
      <c r="BP134" s="177"/>
      <c r="BQ134" s="177"/>
      <c r="BR134" s="177"/>
      <c r="BS134" s="177"/>
      <c r="BT134" s="177"/>
      <c r="BU134" s="177"/>
      <c r="BV134" s="177"/>
      <c r="BW134" s="177"/>
      <c r="BX134" s="177"/>
      <c r="BY134" s="177"/>
      <c r="BZ134" s="177"/>
      <c r="CA134" s="177"/>
      <c r="CB134" s="177"/>
      <c r="CC134" s="177"/>
      <c r="CD134" s="177"/>
      <c r="CE134" s="177"/>
      <c r="CF134" s="177"/>
      <c r="CG134" s="177"/>
      <c r="CH134" s="177"/>
      <c r="CI134" s="177"/>
      <c r="CJ134" s="177"/>
      <c r="CK134" s="177"/>
      <c r="CL134" s="177"/>
      <c r="CM134" s="177"/>
      <c r="CN134" s="177"/>
      <c r="CO134" s="177"/>
      <c r="CP134" s="177"/>
      <c r="CQ134" s="177"/>
      <c r="CR134" s="177"/>
      <c r="CS134" s="177"/>
      <c r="CT134" s="177"/>
      <c r="CU134" s="177"/>
      <c r="CV134" s="177"/>
      <c r="CW134" s="177"/>
      <c r="CX134" s="177"/>
      <c r="CY134" s="177"/>
      <c r="CZ134" s="177"/>
      <c r="DA134" s="177"/>
      <c r="DB134" s="177"/>
      <c r="DC134" s="177"/>
      <c r="DD134" s="177"/>
      <c r="DE134" s="177"/>
      <c r="DF134" s="177"/>
      <c r="DG134" s="177"/>
      <c r="DH134" s="177"/>
      <c r="DI134" s="177"/>
      <c r="DJ134" s="177"/>
      <c r="DK134" s="177"/>
      <c r="DL134" s="177"/>
      <c r="DM134" s="177"/>
      <c r="DN134" s="177"/>
      <c r="DO134" s="177"/>
      <c r="DP134" s="158"/>
      <c r="DQ134" s="158"/>
      <c r="DR134" s="158"/>
      <c r="DS134" s="158"/>
      <c r="DT134" s="158"/>
      <c r="DU134" s="158"/>
      <c r="DV134" s="158"/>
      <c r="DW134" s="158"/>
      <c r="DX134" s="158"/>
      <c r="DY134" s="158"/>
      <c r="DZ134" s="158"/>
      <c r="EA134" s="156"/>
    </row>
    <row r="135" spans="1:131" ht="14.25" hidden="1" x14ac:dyDescent="0.15">
      <c r="AU135" s="179"/>
      <c r="AV135" s="179"/>
      <c r="AW135" s="179"/>
      <c r="AX135" s="179"/>
      <c r="AY135" s="179"/>
      <c r="AZ135" s="179"/>
      <c r="BA135" s="179"/>
      <c r="BB135" s="179"/>
      <c r="BC135" s="179"/>
      <c r="BD135" s="179"/>
      <c r="BE135" s="179"/>
      <c r="BF135" s="179"/>
      <c r="BG135" s="179"/>
      <c r="BH135" s="179"/>
      <c r="BI135" s="179"/>
      <c r="BJ135" s="179"/>
      <c r="BK135" s="179"/>
      <c r="BL135" s="179"/>
      <c r="BM135" s="179"/>
      <c r="BN135" s="179"/>
      <c r="BO135" s="179"/>
      <c r="BP135" s="179"/>
      <c r="BQ135" s="179"/>
      <c r="BR135" s="179"/>
      <c r="BS135" s="179"/>
      <c r="BT135" s="179"/>
      <c r="BU135" s="179"/>
      <c r="BV135" s="179"/>
      <c r="BW135" s="179"/>
      <c r="BX135" s="179"/>
      <c r="BY135" s="179"/>
      <c r="BZ135" s="179"/>
      <c r="CA135" s="179"/>
      <c r="CB135" s="179"/>
      <c r="CC135" s="179"/>
      <c r="CD135" s="179"/>
      <c r="CE135" s="179"/>
      <c r="CF135" s="179"/>
      <c r="CG135" s="179"/>
      <c r="CH135" s="179"/>
      <c r="CI135" s="179"/>
      <c r="CJ135" s="179"/>
      <c r="CK135" s="179"/>
      <c r="CL135" s="179"/>
      <c r="CM135" s="179"/>
      <c r="CN135" s="179"/>
      <c r="CO135" s="179"/>
      <c r="CP135" s="179"/>
      <c r="CQ135" s="179"/>
      <c r="CR135" s="179"/>
      <c r="CS135" s="179"/>
      <c r="CT135" s="179"/>
      <c r="CU135" s="179"/>
      <c r="CV135" s="179"/>
      <c r="CW135" s="179"/>
      <c r="CX135" s="179"/>
      <c r="CY135" s="179"/>
      <c r="CZ135" s="179"/>
      <c r="DA135" s="179"/>
      <c r="DB135" s="179"/>
      <c r="DC135" s="179"/>
      <c r="DD135" s="179"/>
      <c r="DE135" s="179"/>
      <c r="DF135" s="179"/>
      <c r="DG135" s="179"/>
      <c r="DH135" s="179"/>
      <c r="DI135" s="179"/>
      <c r="DJ135" s="179"/>
      <c r="DK135" s="179"/>
      <c r="DL135" s="179"/>
      <c r="DM135" s="179"/>
      <c r="DN135" s="179"/>
      <c r="DO135" s="179"/>
      <c r="DP135" s="179"/>
      <c r="DQ135" s="179"/>
      <c r="DR135" s="179"/>
      <c r="DS135" s="179"/>
      <c r="DT135" s="179"/>
      <c r="DU135" s="179"/>
      <c r="DV135" s="179"/>
      <c r="DW135" s="179"/>
      <c r="DX135" s="179"/>
      <c r="DY135" s="179"/>
      <c r="DZ135" s="179"/>
    </row>
  </sheetData>
  <sheetProtection algorithmName="SHA-512" hashValue="qrMXeVmGB0gfFZ/PippdZCAn2D7s+eRDAlIaGdkV1XJLUBoSAkc1Z3Meq1D3+8L1CUVdxK7lpP9sBzjfpBc+qw==" saltValue="6gX02xwevZiHU8zUq5Jp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Y62" sqref="AY62"/>
    </sheetView>
  </sheetViews>
  <sheetFormatPr defaultColWidth="0" defaultRowHeight="13.5" customHeight="1" zeroHeight="1" x14ac:dyDescent="0.15"/>
  <cols>
    <col min="1" max="120" width="2.75" style="181" customWidth="1"/>
    <col min="121" max="121" width="0" style="180" hidden="1" customWidth="1"/>
    <col min="122" max="16384" width="9" style="180" hidden="1"/>
  </cols>
  <sheetData>
    <row r="1" spans="1:120" x14ac:dyDescent="0.15">
      <c r="A1" s="180"/>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c r="BP1" s="180"/>
      <c r="BQ1" s="180"/>
      <c r="BR1" s="180"/>
      <c r="BS1" s="180"/>
      <c r="BT1" s="180"/>
      <c r="BU1" s="180"/>
      <c r="BV1" s="180"/>
      <c r="BW1" s="180"/>
      <c r="BX1" s="180"/>
      <c r="BY1" s="180"/>
      <c r="BZ1" s="180"/>
      <c r="CA1" s="180"/>
      <c r="CB1" s="18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80"/>
    </row>
    <row r="17" spans="119:120" x14ac:dyDescent="0.15">
      <c r="DP17" s="180"/>
    </row>
    <row r="18" spans="119:120" x14ac:dyDescent="0.15"/>
    <row r="19" spans="119:120" x14ac:dyDescent="0.15"/>
    <row r="20" spans="119:120" x14ac:dyDescent="0.15">
      <c r="DO20" s="180"/>
      <c r="DP20" s="180"/>
    </row>
    <row r="21" spans="119:120" x14ac:dyDescent="0.15">
      <c r="DP21" s="180"/>
    </row>
    <row r="22" spans="119:120" x14ac:dyDescent="0.15"/>
    <row r="23" spans="119:120" x14ac:dyDescent="0.15">
      <c r="DO23" s="180"/>
      <c r="DP23" s="180"/>
    </row>
    <row r="24" spans="119:120" x14ac:dyDescent="0.15">
      <c r="DP24" s="180"/>
    </row>
    <row r="25" spans="119:120" x14ac:dyDescent="0.15">
      <c r="DP25" s="180"/>
    </row>
    <row r="26" spans="119:120" x14ac:dyDescent="0.15">
      <c r="DO26" s="180"/>
      <c r="DP26" s="180"/>
    </row>
    <row r="27" spans="119:120" x14ac:dyDescent="0.15"/>
    <row r="28" spans="119:120" x14ac:dyDescent="0.15">
      <c r="DO28" s="180"/>
      <c r="DP28" s="180"/>
    </row>
    <row r="29" spans="119:120" x14ac:dyDescent="0.15">
      <c r="DP29" s="180"/>
    </row>
    <row r="30" spans="119:120" x14ac:dyDescent="0.15"/>
    <row r="31" spans="119:120" x14ac:dyDescent="0.15">
      <c r="DO31" s="180"/>
      <c r="DP31" s="180"/>
    </row>
    <row r="32" spans="119:120" x14ac:dyDescent="0.15"/>
    <row r="33" spans="98:120" x14ac:dyDescent="0.15">
      <c r="DO33" s="180"/>
      <c r="DP33" s="180"/>
    </row>
    <row r="34" spans="98:120" x14ac:dyDescent="0.15">
      <c r="DM34" s="180"/>
    </row>
    <row r="35" spans="98:120" x14ac:dyDescent="0.15">
      <c r="CT35" s="180"/>
      <c r="CU35" s="180"/>
      <c r="CV35" s="180"/>
      <c r="CY35" s="180"/>
      <c r="CZ35" s="180"/>
      <c r="DA35" s="180"/>
      <c r="DD35" s="180"/>
      <c r="DE35" s="180"/>
      <c r="DF35" s="180"/>
      <c r="DI35" s="180"/>
      <c r="DJ35" s="180"/>
      <c r="DK35" s="180"/>
      <c r="DM35" s="180"/>
      <c r="DN35" s="180"/>
      <c r="DO35" s="180"/>
      <c r="DP35" s="180"/>
    </row>
    <row r="36" spans="98:120" x14ac:dyDescent="0.15"/>
    <row r="37" spans="98:120" x14ac:dyDescent="0.15">
      <c r="CW37" s="180"/>
      <c r="DB37" s="180"/>
      <c r="DG37" s="180"/>
      <c r="DL37" s="180"/>
      <c r="DP37" s="180"/>
    </row>
    <row r="38" spans="98:120" x14ac:dyDescent="0.15">
      <c r="CT38" s="180"/>
      <c r="CU38" s="180"/>
      <c r="CV38" s="180"/>
      <c r="CW38" s="180"/>
      <c r="CY38" s="180"/>
      <c r="CZ38" s="180"/>
      <c r="DA38" s="180"/>
      <c r="DB38" s="180"/>
      <c r="DD38" s="180"/>
      <c r="DE38" s="180"/>
      <c r="DF38" s="180"/>
      <c r="DG38" s="180"/>
      <c r="DI38" s="180"/>
      <c r="DJ38" s="180"/>
      <c r="DK38" s="180"/>
      <c r="DL38" s="180"/>
      <c r="DN38" s="180"/>
      <c r="DO38" s="180"/>
      <c r="DP38" s="18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80"/>
      <c r="DO49" s="180"/>
      <c r="DP49" s="18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80"/>
      <c r="CS63" s="180"/>
      <c r="CX63" s="180"/>
      <c r="DC63" s="180"/>
      <c r="DH63" s="180"/>
    </row>
    <row r="64" spans="22:120" x14ac:dyDescent="0.15">
      <c r="V64" s="180"/>
    </row>
    <row r="65" spans="15:120" x14ac:dyDescent="0.15">
      <c r="X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c r="BJ65" s="180"/>
      <c r="BK65" s="180"/>
      <c r="BL65" s="180"/>
      <c r="BM65" s="180"/>
      <c r="BN65" s="180"/>
      <c r="BO65" s="180"/>
      <c r="BP65" s="180"/>
      <c r="BQ65" s="180"/>
      <c r="BR65" s="180"/>
      <c r="BS65" s="180"/>
      <c r="BT65" s="180"/>
      <c r="BU65" s="180"/>
      <c r="BV65" s="180"/>
      <c r="BW65" s="180"/>
      <c r="BX65" s="180"/>
      <c r="BY65" s="180"/>
      <c r="BZ65" s="180"/>
      <c r="CA65" s="180"/>
      <c r="CB65" s="180"/>
      <c r="CC65" s="180"/>
      <c r="CD65" s="180"/>
      <c r="CE65" s="180"/>
      <c r="CF65" s="180"/>
      <c r="CG65" s="180"/>
      <c r="CH65" s="180"/>
      <c r="CI65" s="180"/>
      <c r="CJ65" s="180"/>
      <c r="CK65" s="180"/>
      <c r="CL65" s="180"/>
      <c r="CM65" s="180"/>
      <c r="CN65" s="180"/>
      <c r="CO65" s="180"/>
      <c r="CP65" s="180"/>
      <c r="CQ65" s="180"/>
      <c r="CR65" s="180"/>
      <c r="CU65" s="180"/>
      <c r="CZ65" s="180"/>
      <c r="DE65" s="180"/>
      <c r="DJ65" s="180"/>
    </row>
    <row r="66" spans="15:120" x14ac:dyDescent="0.15">
      <c r="Q66" s="180"/>
      <c r="S66" s="180"/>
      <c r="U66" s="180"/>
      <c r="DM66" s="180"/>
    </row>
    <row r="67" spans="15:120" x14ac:dyDescent="0.15">
      <c r="O67" s="180"/>
      <c r="P67" s="180"/>
      <c r="R67" s="180"/>
      <c r="T67" s="180"/>
      <c r="Y67" s="180"/>
      <c r="CT67" s="180"/>
      <c r="CV67" s="180"/>
      <c r="CW67" s="180"/>
      <c r="CY67" s="180"/>
      <c r="DA67" s="180"/>
      <c r="DB67" s="180"/>
      <c r="DD67" s="180"/>
      <c r="DF67" s="180"/>
      <c r="DG67" s="180"/>
      <c r="DI67" s="180"/>
      <c r="DK67" s="180"/>
      <c r="DL67" s="180"/>
      <c r="DN67" s="180"/>
      <c r="DO67" s="180"/>
      <c r="DP67" s="180"/>
    </row>
    <row r="68" spans="15:120" x14ac:dyDescent="0.15"/>
    <row r="69" spans="15:120" x14ac:dyDescent="0.15"/>
    <row r="70" spans="15:120" x14ac:dyDescent="0.15"/>
    <row r="71" spans="15:120" x14ac:dyDescent="0.15"/>
    <row r="72" spans="15:120" x14ac:dyDescent="0.15">
      <c r="DP72" s="180"/>
    </row>
    <row r="73" spans="15:120" x14ac:dyDescent="0.15">
      <c r="DP73" s="18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80"/>
      <c r="CX96" s="180"/>
      <c r="DC96" s="180"/>
      <c r="DH96" s="180"/>
    </row>
    <row r="97" spans="24:120" x14ac:dyDescent="0.15">
      <c r="CS97" s="180"/>
      <c r="CX97" s="180"/>
      <c r="DC97" s="180"/>
      <c r="DH97" s="180"/>
      <c r="DP97" s="181" t="s">
        <v>477</v>
      </c>
    </row>
    <row r="98" spans="24:120" hidden="1" x14ac:dyDescent="0.15">
      <c r="CS98" s="180"/>
      <c r="CX98" s="180"/>
      <c r="DC98" s="180"/>
      <c r="DH98" s="180"/>
    </row>
    <row r="99" spans="24:120" hidden="1" x14ac:dyDescent="0.15">
      <c r="CS99" s="180"/>
      <c r="CX99" s="180"/>
      <c r="DC99" s="180"/>
      <c r="DH99" s="180"/>
    </row>
    <row r="101" spans="24:120" ht="12" hidden="1" customHeight="1" x14ac:dyDescent="0.15">
      <c r="X101" s="180"/>
      <c r="Y101" s="180"/>
      <c r="Z101" s="180"/>
      <c r="AA101" s="180"/>
      <c r="AB101" s="180"/>
      <c r="AC101" s="180"/>
      <c r="AD101" s="180"/>
      <c r="AE101" s="180"/>
      <c r="AF101" s="180"/>
      <c r="AG101" s="180"/>
      <c r="AH101" s="180"/>
      <c r="AI101" s="180"/>
      <c r="AJ101" s="180"/>
      <c r="AK101" s="180"/>
      <c r="AL101" s="180"/>
      <c r="AM101" s="180"/>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0"/>
      <c r="BR101" s="180"/>
      <c r="BS101" s="180"/>
      <c r="BT101" s="180"/>
      <c r="BU101" s="180"/>
      <c r="BV101" s="180"/>
      <c r="BW101" s="180"/>
      <c r="BX101" s="180"/>
      <c r="BY101" s="180"/>
      <c r="BZ101" s="180"/>
      <c r="CA101" s="180"/>
      <c r="CB101" s="180"/>
      <c r="CC101" s="180"/>
      <c r="CD101" s="180"/>
      <c r="CE101" s="180"/>
      <c r="CF101" s="180"/>
      <c r="CG101" s="180"/>
      <c r="CH101" s="180"/>
      <c r="CI101" s="180"/>
      <c r="CJ101" s="180"/>
      <c r="CK101" s="180"/>
      <c r="CL101" s="180"/>
      <c r="CM101" s="180"/>
      <c r="CN101" s="180"/>
      <c r="CO101" s="180"/>
      <c r="CP101" s="180"/>
      <c r="CQ101" s="180"/>
      <c r="CR101" s="180"/>
      <c r="CU101" s="180"/>
      <c r="CZ101" s="180"/>
      <c r="DE101" s="180"/>
      <c r="DJ101" s="180"/>
    </row>
    <row r="102" spans="24:120" ht="1.5" hidden="1" customHeight="1" x14ac:dyDescent="0.15">
      <c r="CU102" s="180"/>
      <c r="CZ102" s="180"/>
      <c r="DE102" s="180"/>
      <c r="DJ102" s="180"/>
      <c r="DM102" s="180"/>
    </row>
    <row r="103" spans="24:120" hidden="1" x14ac:dyDescent="0.15">
      <c r="CT103" s="180"/>
      <c r="CV103" s="180"/>
      <c r="CW103" s="180"/>
      <c r="CY103" s="180"/>
      <c r="DA103" s="180"/>
      <c r="DB103" s="180"/>
      <c r="DD103" s="180"/>
      <c r="DF103" s="180"/>
      <c r="DG103" s="180"/>
      <c r="DI103" s="180"/>
      <c r="DK103" s="180"/>
      <c r="DL103" s="180"/>
      <c r="DM103" s="180"/>
      <c r="DN103" s="180"/>
      <c r="DO103" s="180"/>
      <c r="DP103" s="180"/>
    </row>
    <row r="104" spans="24:120" hidden="1" x14ac:dyDescent="0.15">
      <c r="CV104" s="180"/>
      <c r="CW104" s="180"/>
      <c r="DA104" s="180"/>
      <c r="DB104" s="180"/>
      <c r="DF104" s="180"/>
      <c r="DG104" s="180"/>
      <c r="DK104" s="180"/>
      <c r="DL104" s="180"/>
      <c r="DN104" s="180"/>
      <c r="DO104" s="180"/>
      <c r="DP104" s="180"/>
    </row>
    <row r="105" spans="24:120" ht="12.75" hidden="1" customHeight="1" x14ac:dyDescent="0.15"/>
  </sheetData>
  <sheetProtection algorithmName="SHA-512" hashValue="WqvcHGBfYyIgL+uoLVSS0OCNk0eXHXedFV89C/cZMJyKDO/dqFmXOcW7pHoaVvsNcDvVZDO+PBSWfMKB2Cea4g==" saltValue="g4qnRt9Tn0ef2gGttXT4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181" customWidth="1"/>
    <col min="117" max="16384" width="9" style="180" hidden="1"/>
  </cols>
  <sheetData>
    <row r="1" spans="2:116" x14ac:dyDescent="0.15">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c r="BP1" s="180"/>
      <c r="BQ1" s="180"/>
      <c r="BR1" s="180"/>
      <c r="BS1" s="180"/>
      <c r="BT1" s="180"/>
      <c r="BU1" s="180"/>
      <c r="BV1" s="180"/>
      <c r="BW1" s="180"/>
      <c r="BX1" s="180"/>
      <c r="BY1" s="180"/>
      <c r="BZ1" s="180"/>
      <c r="CA1" s="180"/>
      <c r="CB1" s="18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row>
    <row r="2" spans="2:116" x14ac:dyDescent="0.15"/>
    <row r="3" spans="2:116" x14ac:dyDescent="0.15"/>
    <row r="4" spans="2:116" x14ac:dyDescent="0.15">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row>
    <row r="5" spans="2:116" x14ac:dyDescent="0.15">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c r="AF18" s="180"/>
      <c r="AG18" s="180"/>
      <c r="AH18" s="180"/>
      <c r="AI18" s="180"/>
      <c r="AJ18" s="180"/>
      <c r="AK18" s="180"/>
      <c r="AL18" s="180"/>
      <c r="AM18" s="180"/>
      <c r="AN18" s="180"/>
      <c r="AO18" s="180"/>
      <c r="AP18" s="180"/>
      <c r="AQ18" s="180"/>
      <c r="AR18" s="180"/>
      <c r="AS18" s="180"/>
      <c r="AT18" s="180"/>
      <c r="AU18" s="180"/>
      <c r="AV18" s="180"/>
      <c r="AW18" s="180"/>
      <c r="AX18" s="180"/>
      <c r="AY18" s="180"/>
      <c r="AZ18" s="180"/>
      <c r="BA18" s="180"/>
      <c r="BB18" s="180"/>
      <c r="BC18" s="180"/>
      <c r="BD18" s="180"/>
      <c r="BE18" s="180"/>
      <c r="BF18" s="180"/>
      <c r="BG18" s="180"/>
      <c r="BH18" s="180"/>
      <c r="BI18" s="180"/>
      <c r="BJ18" s="180"/>
      <c r="BK18" s="180"/>
      <c r="BL18" s="180"/>
      <c r="BM18" s="180"/>
      <c r="BN18" s="180"/>
      <c r="BO18" s="180"/>
      <c r="BP18" s="180"/>
      <c r="BQ18" s="180"/>
      <c r="BR18" s="180"/>
      <c r="BS18" s="180"/>
      <c r="BT18" s="180"/>
      <c r="BU18" s="180"/>
      <c r="BV18" s="180"/>
      <c r="BW18" s="180"/>
      <c r="BX18" s="180"/>
      <c r="BY18" s="180"/>
      <c r="BZ18" s="180"/>
      <c r="CA18" s="180"/>
      <c r="CB18" s="180"/>
      <c r="CC18" s="180"/>
      <c r="CD18" s="180"/>
      <c r="CE18" s="180"/>
      <c r="CF18" s="180"/>
      <c r="CG18" s="180"/>
      <c r="CH18" s="180"/>
      <c r="CI18" s="180"/>
      <c r="CJ18" s="180"/>
      <c r="CK18" s="180"/>
      <c r="CL18" s="180"/>
      <c r="CM18" s="180"/>
      <c r="CN18" s="180"/>
      <c r="CO18" s="180"/>
      <c r="CP18" s="180"/>
      <c r="CQ18" s="180"/>
      <c r="CR18" s="180"/>
      <c r="CS18" s="180"/>
      <c r="CT18" s="180"/>
      <c r="CU18" s="180"/>
      <c r="CV18" s="180"/>
      <c r="CW18" s="180"/>
      <c r="CX18" s="180"/>
      <c r="CY18" s="180"/>
      <c r="CZ18" s="180"/>
      <c r="DA18" s="180"/>
      <c r="DB18" s="180"/>
      <c r="DC18" s="180"/>
      <c r="DD18" s="180"/>
      <c r="DE18" s="180"/>
      <c r="DF18" s="180"/>
      <c r="DG18" s="180"/>
      <c r="DH18" s="180"/>
      <c r="DI18" s="180"/>
      <c r="DJ18" s="180"/>
      <c r="DK18" s="180"/>
      <c r="DL18" s="180"/>
    </row>
    <row r="19" spans="9:116" x14ac:dyDescent="0.15"/>
    <row r="20" spans="9:116" x14ac:dyDescent="0.15"/>
    <row r="21" spans="9:116" x14ac:dyDescent="0.15">
      <c r="DL21" s="180"/>
    </row>
    <row r="22" spans="9:116" x14ac:dyDescent="0.15">
      <c r="DI22" s="180"/>
      <c r="DJ22" s="180"/>
      <c r="DK22" s="180"/>
      <c r="DL22" s="180"/>
    </row>
    <row r="23" spans="9:116" x14ac:dyDescent="0.15">
      <c r="CY23" s="180"/>
      <c r="CZ23" s="180"/>
      <c r="DA23" s="180"/>
      <c r="DB23" s="180"/>
      <c r="DC23" s="180"/>
      <c r="DD23" s="180"/>
      <c r="DE23" s="180"/>
      <c r="DF23" s="180"/>
      <c r="DG23" s="180"/>
      <c r="DH23" s="180"/>
      <c r="DI23" s="180"/>
      <c r="DJ23" s="180"/>
      <c r="DK23" s="180"/>
      <c r="DL23" s="18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180"/>
      <c r="DA35" s="180"/>
      <c r="DB35" s="180"/>
      <c r="DC35" s="180"/>
      <c r="DD35" s="180"/>
      <c r="DE35" s="180"/>
      <c r="DF35" s="180"/>
      <c r="DG35" s="180"/>
      <c r="DH35" s="180"/>
      <c r="DI35" s="180"/>
      <c r="DJ35" s="180"/>
      <c r="DK35" s="180"/>
      <c r="DL35" s="180"/>
    </row>
    <row r="36" spans="15:116" x14ac:dyDescent="0.15"/>
    <row r="37" spans="15:116" x14ac:dyDescent="0.15">
      <c r="DL37" s="180"/>
    </row>
    <row r="38" spans="15:116" x14ac:dyDescent="0.15">
      <c r="DI38" s="180"/>
      <c r="DJ38" s="180"/>
      <c r="DK38" s="180"/>
      <c r="DL38" s="180"/>
    </row>
    <row r="39" spans="15:116" x14ac:dyDescent="0.15"/>
    <row r="40" spans="15:116" x14ac:dyDescent="0.15"/>
    <row r="41" spans="15:116" x14ac:dyDescent="0.15"/>
    <row r="42" spans="15:116" x14ac:dyDescent="0.15"/>
    <row r="43" spans="15:116" x14ac:dyDescent="0.15">
      <c r="O43" s="180"/>
      <c r="P43" s="180"/>
      <c r="Q43" s="180"/>
      <c r="R43" s="180"/>
      <c r="S43" s="180"/>
      <c r="T43" s="180"/>
      <c r="U43" s="180"/>
      <c r="V43" s="180"/>
      <c r="W43" s="180"/>
      <c r="X43" s="180"/>
      <c r="Y43" s="180"/>
      <c r="Z43" s="180"/>
      <c r="AA43" s="180"/>
      <c r="AB43" s="180"/>
      <c r="AC43" s="180"/>
      <c r="AD43" s="180"/>
      <c r="AE43" s="180"/>
      <c r="AF43" s="180"/>
      <c r="AG43" s="180"/>
      <c r="AH43" s="180"/>
      <c r="AI43" s="180"/>
      <c r="AJ43" s="180"/>
      <c r="AK43" s="180"/>
      <c r="AL43" s="180"/>
      <c r="AM43" s="180"/>
      <c r="AN43" s="180"/>
      <c r="AO43" s="180"/>
      <c r="AP43" s="180"/>
      <c r="AQ43" s="180"/>
      <c r="AR43" s="180"/>
      <c r="AS43" s="180"/>
      <c r="AT43" s="180"/>
      <c r="AU43" s="180"/>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0"/>
      <c r="BS43" s="180"/>
      <c r="BT43" s="180"/>
      <c r="BU43" s="180"/>
      <c r="BV43" s="180"/>
      <c r="BW43" s="180"/>
      <c r="BX43" s="180"/>
      <c r="BY43" s="180"/>
      <c r="BZ43" s="180"/>
      <c r="CA43" s="180"/>
      <c r="CB43" s="180"/>
      <c r="CC43" s="180"/>
      <c r="CD43" s="180"/>
      <c r="CE43" s="180"/>
      <c r="CF43" s="180"/>
      <c r="CG43" s="180"/>
      <c r="CH43" s="180"/>
      <c r="CI43" s="180"/>
      <c r="CJ43" s="180"/>
      <c r="CK43" s="180"/>
      <c r="CL43" s="180"/>
      <c r="CM43" s="180"/>
      <c r="CN43" s="180"/>
      <c r="CO43" s="180"/>
      <c r="CP43" s="180"/>
      <c r="CQ43" s="180"/>
      <c r="CR43" s="180"/>
      <c r="CS43" s="180"/>
      <c r="CT43" s="180"/>
      <c r="CU43" s="180"/>
      <c r="CV43" s="180"/>
      <c r="CW43" s="180"/>
      <c r="CX43" s="180"/>
      <c r="CY43" s="180"/>
      <c r="CZ43" s="180"/>
      <c r="DA43" s="180"/>
      <c r="DB43" s="180"/>
      <c r="DC43" s="180"/>
      <c r="DD43" s="180"/>
      <c r="DE43" s="180"/>
      <c r="DF43" s="180"/>
      <c r="DG43" s="180"/>
      <c r="DH43" s="180"/>
      <c r="DI43" s="180"/>
      <c r="DJ43" s="180"/>
      <c r="DK43" s="180"/>
      <c r="DL43" s="180"/>
    </row>
    <row r="44" spans="15:116" x14ac:dyDescent="0.15">
      <c r="DL44" s="180"/>
    </row>
    <row r="45" spans="15:116" x14ac:dyDescent="0.15"/>
    <row r="46" spans="15:116" x14ac:dyDescent="0.15">
      <c r="DA46" s="180"/>
      <c r="DB46" s="180"/>
      <c r="DC46" s="180"/>
      <c r="DD46" s="180"/>
      <c r="DE46" s="180"/>
      <c r="DF46" s="180"/>
      <c r="DG46" s="180"/>
      <c r="DH46" s="180"/>
      <c r="DI46" s="180"/>
      <c r="DJ46" s="180"/>
      <c r="DK46" s="180"/>
      <c r="DL46" s="180"/>
    </row>
    <row r="47" spans="15:116" x14ac:dyDescent="0.15"/>
    <row r="48" spans="15:116" x14ac:dyDescent="0.15"/>
    <row r="49" spans="104:116" x14ac:dyDescent="0.15"/>
    <row r="50" spans="104:116" x14ac:dyDescent="0.15">
      <c r="CZ50" s="180"/>
      <c r="DA50" s="180"/>
      <c r="DB50" s="180"/>
      <c r="DC50" s="180"/>
      <c r="DD50" s="180"/>
      <c r="DE50" s="180"/>
      <c r="DF50" s="180"/>
      <c r="DG50" s="180"/>
      <c r="DH50" s="180"/>
      <c r="DI50" s="180"/>
      <c r="DJ50" s="180"/>
      <c r="DK50" s="180"/>
      <c r="DL50" s="180"/>
    </row>
    <row r="51" spans="104:116" x14ac:dyDescent="0.15"/>
    <row r="52" spans="104:116" x14ac:dyDescent="0.15"/>
    <row r="53" spans="104:116" x14ac:dyDescent="0.15">
      <c r="DL53" s="18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80"/>
      <c r="DD67" s="180"/>
      <c r="DE67" s="180"/>
      <c r="DF67" s="180"/>
      <c r="DG67" s="180"/>
      <c r="DH67" s="180"/>
      <c r="DI67" s="180"/>
      <c r="DJ67" s="180"/>
      <c r="DK67" s="180"/>
      <c r="DL67" s="18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lKootdEzi1tKFarDXJn/6KZ94hTKE1xHQL8khS4+LiS6pUSPph94lJcYukmFwGPcyX9pGQrTBgqggGWnRP/wA==" saltValue="vxJtNhC72PF4oEWN1/Jc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182" customWidth="1"/>
    <col min="37" max="44" width="17" style="182" customWidth="1"/>
    <col min="45" max="45" width="6.125" style="188" customWidth="1"/>
    <col min="46" max="46" width="3" style="186" customWidth="1"/>
    <col min="47" max="47" width="19.125" style="182" hidden="1" customWidth="1"/>
    <col min="48" max="52" width="12.625" style="182" hidden="1" customWidth="1"/>
    <col min="53" max="16384" width="8.625" style="182" hidden="1"/>
  </cols>
  <sheetData>
    <row r="1" spans="1:46" x14ac:dyDescent="0.15">
      <c r="AS1" s="182"/>
      <c r="AT1" s="182"/>
    </row>
    <row r="2" spans="1:46" x14ac:dyDescent="0.15">
      <c r="AS2" s="182"/>
      <c r="AT2" s="182"/>
    </row>
    <row r="3" spans="1:46" x14ac:dyDescent="0.15">
      <c r="AS3" s="182"/>
      <c r="AT3" s="182"/>
    </row>
    <row r="4" spans="1:46" x14ac:dyDescent="0.15">
      <c r="AS4" s="182"/>
      <c r="AT4" s="182"/>
    </row>
    <row r="5" spans="1:46" ht="17.25" x14ac:dyDescent="0.15">
      <c r="A5" s="183" t="s">
        <v>478</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5"/>
    </row>
    <row r="6" spans="1:46" x14ac:dyDescent="0.15">
      <c r="A6" s="186"/>
      <c r="AK6" s="187" t="s">
        <v>479</v>
      </c>
      <c r="AL6" s="187"/>
      <c r="AM6" s="187"/>
      <c r="AN6" s="187"/>
    </row>
    <row r="7" spans="1:46" ht="13.5" customHeight="1" x14ac:dyDescent="0.15">
      <c r="A7" s="186"/>
      <c r="AK7" s="189"/>
      <c r="AL7" s="190"/>
      <c r="AM7" s="190"/>
      <c r="AN7" s="191"/>
      <c r="AO7" s="1108" t="s">
        <v>480</v>
      </c>
      <c r="AP7" s="192"/>
      <c r="AQ7" s="193" t="s">
        <v>481</v>
      </c>
      <c r="AR7" s="194"/>
    </row>
    <row r="8" spans="1:46" x14ac:dyDescent="0.15">
      <c r="A8" s="186"/>
      <c r="AK8" s="195"/>
      <c r="AL8" s="196"/>
      <c r="AM8" s="196"/>
      <c r="AN8" s="197"/>
      <c r="AO8" s="1109"/>
      <c r="AP8" s="198" t="s">
        <v>482</v>
      </c>
      <c r="AQ8" s="199" t="s">
        <v>483</v>
      </c>
      <c r="AR8" s="200" t="s">
        <v>484</v>
      </c>
    </row>
    <row r="9" spans="1:46" x14ac:dyDescent="0.15">
      <c r="A9" s="186"/>
      <c r="AK9" s="1120" t="s">
        <v>485</v>
      </c>
      <c r="AL9" s="1121"/>
      <c r="AM9" s="1121"/>
      <c r="AN9" s="1122"/>
      <c r="AO9" s="201">
        <v>5826119</v>
      </c>
      <c r="AP9" s="201">
        <v>55926</v>
      </c>
      <c r="AQ9" s="202">
        <v>95899</v>
      </c>
      <c r="AR9" s="203">
        <v>-41.7</v>
      </c>
    </row>
    <row r="10" spans="1:46" ht="13.5" customHeight="1" x14ac:dyDescent="0.15">
      <c r="A10" s="186"/>
      <c r="AK10" s="1120" t="s">
        <v>486</v>
      </c>
      <c r="AL10" s="1121"/>
      <c r="AM10" s="1121"/>
      <c r="AN10" s="1122"/>
      <c r="AO10" s="204">
        <v>24</v>
      </c>
      <c r="AP10" s="204">
        <v>0</v>
      </c>
      <c r="AQ10" s="205">
        <v>7418</v>
      </c>
      <c r="AR10" s="206">
        <v>-100</v>
      </c>
    </row>
    <row r="11" spans="1:46" ht="13.5" customHeight="1" x14ac:dyDescent="0.15">
      <c r="A11" s="186"/>
      <c r="AK11" s="1120" t="s">
        <v>487</v>
      </c>
      <c r="AL11" s="1121"/>
      <c r="AM11" s="1121"/>
      <c r="AN11" s="1122"/>
      <c r="AO11" s="204">
        <v>30438</v>
      </c>
      <c r="AP11" s="204">
        <v>292</v>
      </c>
      <c r="AQ11" s="205">
        <v>1842</v>
      </c>
      <c r="AR11" s="206">
        <v>-84.1</v>
      </c>
    </row>
    <row r="12" spans="1:46" ht="13.5" customHeight="1" x14ac:dyDescent="0.15">
      <c r="A12" s="186"/>
      <c r="AK12" s="1120" t="s">
        <v>488</v>
      </c>
      <c r="AL12" s="1121"/>
      <c r="AM12" s="1121"/>
      <c r="AN12" s="1122"/>
      <c r="AO12" s="204">
        <v>28107</v>
      </c>
      <c r="AP12" s="204">
        <v>270</v>
      </c>
      <c r="AQ12" s="205">
        <v>18</v>
      </c>
      <c r="AR12" s="206">
        <v>1400</v>
      </c>
    </row>
    <row r="13" spans="1:46" ht="13.5" customHeight="1" x14ac:dyDescent="0.15">
      <c r="A13" s="186"/>
      <c r="AK13" s="1120" t="s">
        <v>489</v>
      </c>
      <c r="AL13" s="1121"/>
      <c r="AM13" s="1121"/>
      <c r="AN13" s="1122"/>
      <c r="AO13" s="204">
        <v>364460</v>
      </c>
      <c r="AP13" s="204">
        <v>3499</v>
      </c>
      <c r="AQ13" s="205">
        <v>3674</v>
      </c>
      <c r="AR13" s="206">
        <v>-4.8</v>
      </c>
    </row>
    <row r="14" spans="1:46" ht="13.5" customHeight="1" x14ac:dyDescent="0.15">
      <c r="A14" s="186"/>
      <c r="AK14" s="1120" t="s">
        <v>490</v>
      </c>
      <c r="AL14" s="1121"/>
      <c r="AM14" s="1121"/>
      <c r="AN14" s="1122"/>
      <c r="AO14" s="204">
        <v>107009</v>
      </c>
      <c r="AP14" s="204">
        <v>1027</v>
      </c>
      <c r="AQ14" s="205">
        <v>2040</v>
      </c>
      <c r="AR14" s="206">
        <v>-49.7</v>
      </c>
    </row>
    <row r="15" spans="1:46" ht="13.5" customHeight="1" x14ac:dyDescent="0.15">
      <c r="A15" s="186"/>
      <c r="AK15" s="1123" t="s">
        <v>491</v>
      </c>
      <c r="AL15" s="1124"/>
      <c r="AM15" s="1124"/>
      <c r="AN15" s="1125"/>
      <c r="AO15" s="204">
        <v>-281102</v>
      </c>
      <c r="AP15" s="204">
        <v>-2698</v>
      </c>
      <c r="AQ15" s="205">
        <v>-5724</v>
      </c>
      <c r="AR15" s="206">
        <v>-52.9</v>
      </c>
    </row>
    <row r="16" spans="1:46" x14ac:dyDescent="0.15">
      <c r="A16" s="186"/>
      <c r="AK16" s="1123" t="s">
        <v>177</v>
      </c>
      <c r="AL16" s="1124"/>
      <c r="AM16" s="1124"/>
      <c r="AN16" s="1125"/>
      <c r="AO16" s="204">
        <v>6075055</v>
      </c>
      <c r="AP16" s="204">
        <v>58316</v>
      </c>
      <c r="AQ16" s="205">
        <v>105167</v>
      </c>
      <c r="AR16" s="206">
        <v>-44.5</v>
      </c>
    </row>
    <row r="17" spans="1:46" x14ac:dyDescent="0.15">
      <c r="A17" s="186"/>
    </row>
    <row r="18" spans="1:46" x14ac:dyDescent="0.15">
      <c r="A18" s="186"/>
      <c r="AQ18" s="207"/>
      <c r="AR18" s="207"/>
    </row>
    <row r="19" spans="1:46" x14ac:dyDescent="0.15">
      <c r="A19" s="186"/>
      <c r="AK19" s="182" t="s">
        <v>492</v>
      </c>
    </row>
    <row r="20" spans="1:46" x14ac:dyDescent="0.15">
      <c r="A20" s="186"/>
      <c r="AK20" s="208"/>
      <c r="AL20" s="209"/>
      <c r="AM20" s="209"/>
      <c r="AN20" s="210"/>
      <c r="AO20" s="211" t="s">
        <v>493</v>
      </c>
      <c r="AP20" s="212" t="s">
        <v>494</v>
      </c>
      <c r="AQ20" s="213" t="s">
        <v>495</v>
      </c>
      <c r="AR20" s="214"/>
    </row>
    <row r="21" spans="1:46" s="187" customFormat="1" x14ac:dyDescent="0.15">
      <c r="A21" s="215"/>
      <c r="AK21" s="1126" t="s">
        <v>496</v>
      </c>
      <c r="AL21" s="1127"/>
      <c r="AM21" s="1127"/>
      <c r="AN21" s="1128"/>
      <c r="AO21" s="216">
        <v>4.83</v>
      </c>
      <c r="AP21" s="217">
        <v>8.91</v>
      </c>
      <c r="AQ21" s="218">
        <v>-4.08</v>
      </c>
      <c r="AS21" s="219"/>
      <c r="AT21" s="215"/>
    </row>
    <row r="22" spans="1:46" s="187" customFormat="1" x14ac:dyDescent="0.15">
      <c r="A22" s="215"/>
      <c r="AK22" s="1126" t="s">
        <v>497</v>
      </c>
      <c r="AL22" s="1127"/>
      <c r="AM22" s="1127"/>
      <c r="AN22" s="1128"/>
      <c r="AO22" s="220">
        <v>98.6</v>
      </c>
      <c r="AP22" s="221">
        <v>97.6</v>
      </c>
      <c r="AQ22" s="222">
        <v>1</v>
      </c>
      <c r="AR22" s="207"/>
      <c r="AS22" s="219"/>
      <c r="AT22" s="215"/>
    </row>
    <row r="23" spans="1:46" s="187" customFormat="1" x14ac:dyDescent="0.15">
      <c r="A23" s="215"/>
      <c r="AP23" s="207"/>
      <c r="AQ23" s="207"/>
      <c r="AR23" s="207"/>
      <c r="AS23" s="219"/>
      <c r="AT23" s="215"/>
    </row>
    <row r="24" spans="1:46" s="187" customFormat="1" x14ac:dyDescent="0.15">
      <c r="A24" s="215"/>
      <c r="AP24" s="207"/>
      <c r="AQ24" s="207"/>
      <c r="AR24" s="207"/>
      <c r="AS24" s="219"/>
      <c r="AT24" s="215"/>
    </row>
    <row r="25" spans="1:46" s="187" customFormat="1" x14ac:dyDescent="0.15">
      <c r="A25" s="223"/>
      <c r="B25" s="224"/>
      <c r="C25" s="224"/>
      <c r="D25" s="224"/>
      <c r="E25" s="224"/>
      <c r="F25" s="224"/>
      <c r="G25" s="224"/>
      <c r="H25" s="224"/>
      <c r="I25" s="224"/>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N25" s="224"/>
      <c r="AO25" s="224"/>
      <c r="AP25" s="225"/>
      <c r="AQ25" s="225"/>
      <c r="AR25" s="225"/>
      <c r="AS25" s="226"/>
      <c r="AT25" s="215"/>
    </row>
    <row r="26" spans="1:46" s="187" customFormat="1" x14ac:dyDescent="0.15">
      <c r="A26" s="1119" t="s">
        <v>498</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227"/>
      <c r="AS27" s="182"/>
      <c r="AT27" s="182"/>
    </row>
    <row r="28" spans="1:46" ht="17.25" x14ac:dyDescent="0.15">
      <c r="A28" s="183" t="s">
        <v>499</v>
      </c>
      <c r="B28" s="184"/>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228"/>
    </row>
    <row r="29" spans="1:46" x14ac:dyDescent="0.15">
      <c r="A29" s="186"/>
      <c r="AK29" s="187" t="s">
        <v>500</v>
      </c>
      <c r="AL29" s="187"/>
      <c r="AM29" s="187"/>
      <c r="AN29" s="187"/>
      <c r="AS29" s="229"/>
    </row>
    <row r="30" spans="1:46" ht="13.5" customHeight="1" x14ac:dyDescent="0.15">
      <c r="A30" s="186"/>
      <c r="AK30" s="189"/>
      <c r="AL30" s="190"/>
      <c r="AM30" s="190"/>
      <c r="AN30" s="191"/>
      <c r="AO30" s="1108" t="s">
        <v>480</v>
      </c>
      <c r="AP30" s="192"/>
      <c r="AQ30" s="193" t="s">
        <v>481</v>
      </c>
      <c r="AR30" s="194"/>
    </row>
    <row r="31" spans="1:46" x14ac:dyDescent="0.15">
      <c r="A31" s="186"/>
      <c r="AK31" s="195"/>
      <c r="AL31" s="196"/>
      <c r="AM31" s="196"/>
      <c r="AN31" s="197"/>
      <c r="AO31" s="1109"/>
      <c r="AP31" s="198" t="s">
        <v>482</v>
      </c>
      <c r="AQ31" s="199" t="s">
        <v>483</v>
      </c>
      <c r="AR31" s="200" t="s">
        <v>484</v>
      </c>
    </row>
    <row r="32" spans="1:46" ht="27" customHeight="1" x14ac:dyDescent="0.15">
      <c r="A32" s="186"/>
      <c r="AK32" s="1110" t="s">
        <v>501</v>
      </c>
      <c r="AL32" s="1111"/>
      <c r="AM32" s="1111"/>
      <c r="AN32" s="1112"/>
      <c r="AO32" s="230">
        <v>3123502</v>
      </c>
      <c r="AP32" s="230">
        <v>29983</v>
      </c>
      <c r="AQ32" s="231">
        <v>63956</v>
      </c>
      <c r="AR32" s="232">
        <v>-53.1</v>
      </c>
    </row>
    <row r="33" spans="1:46" ht="13.5" customHeight="1" x14ac:dyDescent="0.15">
      <c r="A33" s="186"/>
      <c r="AK33" s="1110" t="s">
        <v>502</v>
      </c>
      <c r="AL33" s="1111"/>
      <c r="AM33" s="1111"/>
      <c r="AN33" s="1112"/>
      <c r="AO33" s="230" t="s">
        <v>503</v>
      </c>
      <c r="AP33" s="230" t="s">
        <v>503</v>
      </c>
      <c r="AQ33" s="231" t="s">
        <v>503</v>
      </c>
      <c r="AR33" s="232" t="s">
        <v>503</v>
      </c>
    </row>
    <row r="34" spans="1:46" ht="27" customHeight="1" x14ac:dyDescent="0.15">
      <c r="A34" s="186"/>
      <c r="AK34" s="1110" t="s">
        <v>504</v>
      </c>
      <c r="AL34" s="1111"/>
      <c r="AM34" s="1111"/>
      <c r="AN34" s="1112"/>
      <c r="AO34" s="230" t="s">
        <v>503</v>
      </c>
      <c r="AP34" s="230" t="s">
        <v>503</v>
      </c>
      <c r="AQ34" s="231">
        <v>4</v>
      </c>
      <c r="AR34" s="232" t="s">
        <v>503</v>
      </c>
    </row>
    <row r="35" spans="1:46" ht="27" customHeight="1" x14ac:dyDescent="0.15">
      <c r="A35" s="186"/>
      <c r="AK35" s="1110" t="s">
        <v>505</v>
      </c>
      <c r="AL35" s="1111"/>
      <c r="AM35" s="1111"/>
      <c r="AN35" s="1112"/>
      <c r="AO35" s="230">
        <v>581396</v>
      </c>
      <c r="AP35" s="230">
        <v>5581</v>
      </c>
      <c r="AQ35" s="231">
        <v>14498</v>
      </c>
      <c r="AR35" s="232">
        <v>-61.5</v>
      </c>
    </row>
    <row r="36" spans="1:46" ht="27" customHeight="1" x14ac:dyDescent="0.15">
      <c r="A36" s="186"/>
      <c r="AK36" s="1110" t="s">
        <v>506</v>
      </c>
      <c r="AL36" s="1111"/>
      <c r="AM36" s="1111"/>
      <c r="AN36" s="1112"/>
      <c r="AO36" s="230">
        <v>105</v>
      </c>
      <c r="AP36" s="230">
        <v>1</v>
      </c>
      <c r="AQ36" s="231">
        <v>1993</v>
      </c>
      <c r="AR36" s="232">
        <v>-99.9</v>
      </c>
    </row>
    <row r="37" spans="1:46" ht="13.5" customHeight="1" x14ac:dyDescent="0.15">
      <c r="A37" s="186"/>
      <c r="AK37" s="1110" t="s">
        <v>507</v>
      </c>
      <c r="AL37" s="1111"/>
      <c r="AM37" s="1111"/>
      <c r="AN37" s="1112"/>
      <c r="AO37" s="230">
        <v>7740</v>
      </c>
      <c r="AP37" s="230">
        <v>74</v>
      </c>
      <c r="AQ37" s="231">
        <v>407</v>
      </c>
      <c r="AR37" s="232">
        <v>-81.8</v>
      </c>
    </row>
    <row r="38" spans="1:46" ht="27" customHeight="1" x14ac:dyDescent="0.15">
      <c r="A38" s="186"/>
      <c r="AK38" s="1113" t="s">
        <v>508</v>
      </c>
      <c r="AL38" s="1114"/>
      <c r="AM38" s="1114"/>
      <c r="AN38" s="1115"/>
      <c r="AO38" s="233" t="s">
        <v>503</v>
      </c>
      <c r="AP38" s="233" t="s">
        <v>503</v>
      </c>
      <c r="AQ38" s="234">
        <v>1</v>
      </c>
      <c r="AR38" s="222" t="s">
        <v>503</v>
      </c>
      <c r="AS38" s="229"/>
    </row>
    <row r="39" spans="1:46" x14ac:dyDescent="0.15">
      <c r="A39" s="186"/>
      <c r="AK39" s="1113" t="s">
        <v>509</v>
      </c>
      <c r="AL39" s="1114"/>
      <c r="AM39" s="1114"/>
      <c r="AN39" s="1115"/>
      <c r="AO39" s="230">
        <v>-91598</v>
      </c>
      <c r="AP39" s="230">
        <v>-879</v>
      </c>
      <c r="AQ39" s="231">
        <v>-3355</v>
      </c>
      <c r="AR39" s="232">
        <v>-73.8</v>
      </c>
      <c r="AS39" s="229"/>
    </row>
    <row r="40" spans="1:46" ht="27" customHeight="1" x14ac:dyDescent="0.15">
      <c r="A40" s="186"/>
      <c r="AK40" s="1110" t="s">
        <v>510</v>
      </c>
      <c r="AL40" s="1111"/>
      <c r="AM40" s="1111"/>
      <c r="AN40" s="1112"/>
      <c r="AO40" s="230">
        <v>-2310729</v>
      </c>
      <c r="AP40" s="230">
        <v>-22181</v>
      </c>
      <c r="AQ40" s="231">
        <v>-53996</v>
      </c>
      <c r="AR40" s="232">
        <v>-58.9</v>
      </c>
      <c r="AS40" s="229"/>
    </row>
    <row r="41" spans="1:46" x14ac:dyDescent="0.15">
      <c r="A41" s="186"/>
      <c r="AK41" s="1116" t="s">
        <v>287</v>
      </c>
      <c r="AL41" s="1117"/>
      <c r="AM41" s="1117"/>
      <c r="AN41" s="1118"/>
      <c r="AO41" s="230">
        <v>1310416</v>
      </c>
      <c r="AP41" s="230">
        <v>12579</v>
      </c>
      <c r="AQ41" s="231">
        <v>23508</v>
      </c>
      <c r="AR41" s="232">
        <v>-46.5</v>
      </c>
      <c r="AS41" s="229"/>
    </row>
    <row r="42" spans="1:46" x14ac:dyDescent="0.15">
      <c r="A42" s="186"/>
      <c r="AK42" s="235"/>
      <c r="AQ42" s="207"/>
      <c r="AR42" s="207"/>
      <c r="AS42" s="229"/>
    </row>
    <row r="43" spans="1:46" x14ac:dyDescent="0.15">
      <c r="A43" s="186"/>
      <c r="AP43" s="236"/>
      <c r="AQ43" s="207"/>
      <c r="AS43" s="229"/>
    </row>
    <row r="44" spans="1:46" x14ac:dyDescent="0.15">
      <c r="A44" s="186"/>
      <c r="AQ44" s="207"/>
    </row>
    <row r="45" spans="1:46"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237"/>
      <c r="AR45" s="184"/>
      <c r="AS45" s="184"/>
      <c r="AT45" s="182"/>
    </row>
    <row r="46" spans="1:46" x14ac:dyDescent="0.15">
      <c r="A46" s="238"/>
      <c r="B46" s="238"/>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AP46" s="238"/>
      <c r="AQ46" s="238"/>
      <c r="AR46" s="238"/>
      <c r="AS46" s="238"/>
      <c r="AT46" s="182"/>
    </row>
    <row r="47" spans="1:46" ht="17.25" customHeight="1" x14ac:dyDescent="0.15">
      <c r="A47" s="239" t="s">
        <v>511</v>
      </c>
    </row>
    <row r="48" spans="1:46" x14ac:dyDescent="0.15">
      <c r="A48" s="186"/>
      <c r="AK48" s="240" t="s">
        <v>512</v>
      </c>
      <c r="AL48" s="240"/>
      <c r="AM48" s="240"/>
      <c r="AN48" s="240"/>
      <c r="AO48" s="240"/>
      <c r="AP48" s="240"/>
      <c r="AQ48" s="241"/>
      <c r="AR48" s="240"/>
    </row>
    <row r="49" spans="1:44" ht="13.5" customHeight="1" x14ac:dyDescent="0.15">
      <c r="A49" s="186"/>
      <c r="AK49" s="242"/>
      <c r="AL49" s="243"/>
      <c r="AM49" s="1103" t="s">
        <v>480</v>
      </c>
      <c r="AN49" s="1105" t="s">
        <v>513</v>
      </c>
      <c r="AO49" s="1106"/>
      <c r="AP49" s="1106"/>
      <c r="AQ49" s="1106"/>
      <c r="AR49" s="1107"/>
    </row>
    <row r="50" spans="1:44" x14ac:dyDescent="0.15">
      <c r="A50" s="186"/>
      <c r="AK50" s="244"/>
      <c r="AL50" s="245"/>
      <c r="AM50" s="1104"/>
      <c r="AN50" s="246" t="s">
        <v>514</v>
      </c>
      <c r="AO50" s="247" t="s">
        <v>515</v>
      </c>
      <c r="AP50" s="248" t="s">
        <v>516</v>
      </c>
      <c r="AQ50" s="249" t="s">
        <v>517</v>
      </c>
      <c r="AR50" s="250" t="s">
        <v>518</v>
      </c>
    </row>
    <row r="51" spans="1:44" x14ac:dyDescent="0.15">
      <c r="A51" s="186"/>
      <c r="AK51" s="242" t="s">
        <v>519</v>
      </c>
      <c r="AL51" s="243"/>
      <c r="AM51" s="251">
        <v>3883023</v>
      </c>
      <c r="AN51" s="252">
        <v>37866</v>
      </c>
      <c r="AO51" s="253">
        <v>25.1</v>
      </c>
      <c r="AP51" s="254">
        <v>70329</v>
      </c>
      <c r="AQ51" s="255">
        <v>0.2</v>
      </c>
      <c r="AR51" s="256">
        <v>24.9</v>
      </c>
    </row>
    <row r="52" spans="1:44" x14ac:dyDescent="0.15">
      <c r="A52" s="186"/>
      <c r="AK52" s="257"/>
      <c r="AL52" s="258" t="s">
        <v>520</v>
      </c>
      <c r="AM52" s="259">
        <v>2130473</v>
      </c>
      <c r="AN52" s="260">
        <v>20776</v>
      </c>
      <c r="AO52" s="261">
        <v>23.8</v>
      </c>
      <c r="AP52" s="262">
        <v>39403</v>
      </c>
      <c r="AQ52" s="263">
        <v>9.1</v>
      </c>
      <c r="AR52" s="264">
        <v>14.7</v>
      </c>
    </row>
    <row r="53" spans="1:44" x14ac:dyDescent="0.15">
      <c r="A53" s="186"/>
      <c r="AK53" s="242" t="s">
        <v>521</v>
      </c>
      <c r="AL53" s="243"/>
      <c r="AM53" s="251">
        <v>5917565</v>
      </c>
      <c r="AN53" s="252">
        <v>57347</v>
      </c>
      <c r="AO53" s="253">
        <v>51.4</v>
      </c>
      <c r="AP53" s="254">
        <v>71871</v>
      </c>
      <c r="AQ53" s="255">
        <v>2.2000000000000002</v>
      </c>
      <c r="AR53" s="256">
        <v>49.2</v>
      </c>
    </row>
    <row r="54" spans="1:44" x14ac:dyDescent="0.15">
      <c r="A54" s="186"/>
      <c r="AK54" s="257"/>
      <c r="AL54" s="258" t="s">
        <v>520</v>
      </c>
      <c r="AM54" s="259">
        <v>2786636</v>
      </c>
      <c r="AN54" s="260">
        <v>27005</v>
      </c>
      <c r="AO54" s="261">
        <v>30</v>
      </c>
      <c r="AP54" s="262">
        <v>38232</v>
      </c>
      <c r="AQ54" s="263">
        <v>-3</v>
      </c>
      <c r="AR54" s="264">
        <v>33</v>
      </c>
    </row>
    <row r="55" spans="1:44" x14ac:dyDescent="0.15">
      <c r="A55" s="186"/>
      <c r="AK55" s="242" t="s">
        <v>522</v>
      </c>
      <c r="AL55" s="243"/>
      <c r="AM55" s="251">
        <v>8967272</v>
      </c>
      <c r="AN55" s="252">
        <v>86472</v>
      </c>
      <c r="AO55" s="253">
        <v>50.8</v>
      </c>
      <c r="AP55" s="254">
        <v>71807</v>
      </c>
      <c r="AQ55" s="255">
        <v>-0.1</v>
      </c>
      <c r="AR55" s="256">
        <v>50.9</v>
      </c>
    </row>
    <row r="56" spans="1:44" x14ac:dyDescent="0.15">
      <c r="A56" s="186"/>
      <c r="AK56" s="257"/>
      <c r="AL56" s="258" t="s">
        <v>520</v>
      </c>
      <c r="AM56" s="259">
        <v>4344018</v>
      </c>
      <c r="AN56" s="260">
        <v>41889</v>
      </c>
      <c r="AO56" s="261">
        <v>55.1</v>
      </c>
      <c r="AP56" s="262">
        <v>37333</v>
      </c>
      <c r="AQ56" s="263">
        <v>-2.4</v>
      </c>
      <c r="AR56" s="264">
        <v>57.5</v>
      </c>
    </row>
    <row r="57" spans="1:44" x14ac:dyDescent="0.15">
      <c r="A57" s="186"/>
      <c r="AK57" s="242" t="s">
        <v>523</v>
      </c>
      <c r="AL57" s="243"/>
      <c r="AM57" s="251">
        <v>8674359</v>
      </c>
      <c r="AN57" s="252">
        <v>83541</v>
      </c>
      <c r="AO57" s="253">
        <v>-3.4</v>
      </c>
      <c r="AP57" s="254">
        <v>80821</v>
      </c>
      <c r="AQ57" s="255">
        <v>12.6</v>
      </c>
      <c r="AR57" s="256">
        <v>-16</v>
      </c>
    </row>
    <row r="58" spans="1:44" x14ac:dyDescent="0.15">
      <c r="A58" s="186"/>
      <c r="AK58" s="257"/>
      <c r="AL58" s="258" t="s">
        <v>520</v>
      </c>
      <c r="AM58" s="259">
        <v>6594004</v>
      </c>
      <c r="AN58" s="260">
        <v>63506</v>
      </c>
      <c r="AO58" s="261">
        <v>51.6</v>
      </c>
      <c r="AP58" s="262">
        <v>49586</v>
      </c>
      <c r="AQ58" s="263">
        <v>32.799999999999997</v>
      </c>
      <c r="AR58" s="264">
        <v>18.8</v>
      </c>
    </row>
    <row r="59" spans="1:44" x14ac:dyDescent="0.15">
      <c r="A59" s="186"/>
      <c r="AK59" s="242" t="s">
        <v>524</v>
      </c>
      <c r="AL59" s="243"/>
      <c r="AM59" s="251">
        <v>5019153</v>
      </c>
      <c r="AN59" s="252">
        <v>48180</v>
      </c>
      <c r="AO59" s="253">
        <v>-42.3</v>
      </c>
      <c r="AP59" s="254">
        <v>79840</v>
      </c>
      <c r="AQ59" s="255">
        <v>-1.2</v>
      </c>
      <c r="AR59" s="256">
        <v>-41.1</v>
      </c>
    </row>
    <row r="60" spans="1:44" x14ac:dyDescent="0.15">
      <c r="A60" s="186"/>
      <c r="AK60" s="257"/>
      <c r="AL60" s="258" t="s">
        <v>520</v>
      </c>
      <c r="AM60" s="259">
        <v>2750004</v>
      </c>
      <c r="AN60" s="260">
        <v>26398</v>
      </c>
      <c r="AO60" s="261">
        <v>-58.4</v>
      </c>
      <c r="AP60" s="262">
        <v>45238</v>
      </c>
      <c r="AQ60" s="263">
        <v>-8.8000000000000007</v>
      </c>
      <c r="AR60" s="264">
        <v>-49.6</v>
      </c>
    </row>
    <row r="61" spans="1:44" x14ac:dyDescent="0.15">
      <c r="A61" s="186"/>
      <c r="AK61" s="242" t="s">
        <v>525</v>
      </c>
      <c r="AL61" s="265"/>
      <c r="AM61" s="251">
        <v>6492274</v>
      </c>
      <c r="AN61" s="252">
        <v>62681</v>
      </c>
      <c r="AO61" s="253">
        <v>16.3</v>
      </c>
      <c r="AP61" s="254">
        <v>74934</v>
      </c>
      <c r="AQ61" s="266">
        <v>2.7</v>
      </c>
      <c r="AR61" s="256">
        <v>13.6</v>
      </c>
    </row>
    <row r="62" spans="1:44" x14ac:dyDescent="0.15">
      <c r="A62" s="186"/>
      <c r="AK62" s="257"/>
      <c r="AL62" s="258" t="s">
        <v>520</v>
      </c>
      <c r="AM62" s="259">
        <v>3721027</v>
      </c>
      <c r="AN62" s="260">
        <v>35915</v>
      </c>
      <c r="AO62" s="261">
        <v>20.399999999999999</v>
      </c>
      <c r="AP62" s="262">
        <v>41958</v>
      </c>
      <c r="AQ62" s="263">
        <v>5.5</v>
      </c>
      <c r="AR62" s="264">
        <v>14.9</v>
      </c>
    </row>
    <row r="63" spans="1:44" x14ac:dyDescent="0.15">
      <c r="A63" s="186"/>
    </row>
    <row r="64" spans="1:44" x14ac:dyDescent="0.15">
      <c r="A64" s="186"/>
    </row>
    <row r="65" spans="1:46" x14ac:dyDescent="0.15">
      <c r="A65" s="186"/>
    </row>
    <row r="66" spans="1:46" x14ac:dyDescent="0.15">
      <c r="A66" s="267"/>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68"/>
    </row>
    <row r="67" spans="1:46" ht="13.5" hidden="1" customHeight="1" x14ac:dyDescent="0.15">
      <c r="AS67" s="182"/>
      <c r="AT67" s="182"/>
    </row>
    <row r="70" spans="1:46" hidden="1" x14ac:dyDescent="0.15"/>
    <row r="71" spans="1:46" hidden="1" x14ac:dyDescent="0.15"/>
    <row r="72" spans="1:46" hidden="1" x14ac:dyDescent="0.15"/>
    <row r="73" spans="1:46" hidden="1" x14ac:dyDescent="0.15"/>
  </sheetData>
  <sheetProtection algorithmName="SHA-512" hashValue="7qy2jHtPk/B0ZOULuumnj9rlyxn90R+ytr2q/miA6DrTfnIXrs4r78lFLnch9MEkaU0kowtq8XL561VlWrmIsw==" saltValue="XCKxb/eiJ4vCCUFiZHBe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181" customWidth="1"/>
    <col min="126" max="16384" width="9" style="180" hidden="1"/>
  </cols>
  <sheetData>
    <row r="1" spans="2:125" ht="13.5" customHeight="1" x14ac:dyDescent="0.15">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c r="BP1" s="180"/>
      <c r="BQ1" s="180"/>
      <c r="BR1" s="180"/>
      <c r="BS1" s="180"/>
      <c r="BT1" s="180"/>
      <c r="BU1" s="180"/>
      <c r="BV1" s="180"/>
      <c r="BW1" s="180"/>
      <c r="BX1" s="180"/>
      <c r="BY1" s="180"/>
      <c r="BZ1" s="180"/>
      <c r="CA1" s="180"/>
      <c r="CB1" s="18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row>
    <row r="2" spans="2:125" x14ac:dyDescent="0.15">
      <c r="B2" s="180"/>
      <c r="DG2" s="180"/>
    </row>
    <row r="3" spans="2:125" x14ac:dyDescent="0.15">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H3" s="180"/>
      <c r="DI3" s="180"/>
      <c r="DJ3" s="180"/>
      <c r="DK3" s="180"/>
      <c r="DL3" s="180"/>
      <c r="DM3" s="180"/>
      <c r="DN3" s="180"/>
      <c r="DO3" s="180"/>
      <c r="DP3" s="180"/>
      <c r="DQ3" s="180"/>
      <c r="DR3" s="180"/>
      <c r="DS3" s="180"/>
      <c r="DT3" s="180"/>
      <c r="DU3" s="180"/>
    </row>
    <row r="4" spans="2:125" x14ac:dyDescent="0.15"/>
    <row r="5" spans="2:125" x14ac:dyDescent="0.15"/>
    <row r="6" spans="2:125" x14ac:dyDescent="0.15"/>
    <row r="7" spans="2:125" x14ac:dyDescent="0.15"/>
    <row r="8" spans="2:125" x14ac:dyDescent="0.15"/>
    <row r="9" spans="2:125" x14ac:dyDescent="0.15">
      <c r="DU9" s="18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80"/>
    </row>
    <row r="18" spans="125:125" x14ac:dyDescent="0.15"/>
    <row r="19" spans="125:125" x14ac:dyDescent="0.15"/>
    <row r="20" spans="125:125" x14ac:dyDescent="0.15">
      <c r="DU20" s="180"/>
    </row>
    <row r="21" spans="125:125" x14ac:dyDescent="0.15">
      <c r="DU21" s="18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80"/>
    </row>
    <row r="29" spans="125:125" x14ac:dyDescent="0.15"/>
    <row r="30" spans="125:125" x14ac:dyDescent="0.15"/>
    <row r="31" spans="125:125" x14ac:dyDescent="0.15"/>
    <row r="32" spans="125:125" x14ac:dyDescent="0.15"/>
    <row r="33" spans="2:125" x14ac:dyDescent="0.15">
      <c r="B33" s="180"/>
      <c r="G33" s="180"/>
      <c r="I33" s="180"/>
    </row>
    <row r="34" spans="2:125" x14ac:dyDescent="0.15">
      <c r="C34" s="180"/>
      <c r="P34" s="180"/>
      <c r="DE34" s="180"/>
      <c r="DH34" s="180"/>
    </row>
    <row r="35" spans="2:125" x14ac:dyDescent="0.15">
      <c r="D35" s="180"/>
      <c r="E35" s="180"/>
      <c r="DG35" s="180"/>
      <c r="DJ35" s="180"/>
      <c r="DP35" s="180"/>
      <c r="DQ35" s="180"/>
      <c r="DR35" s="180"/>
      <c r="DS35" s="180"/>
      <c r="DT35" s="180"/>
      <c r="DU35" s="180"/>
    </row>
    <row r="36" spans="2:125" x14ac:dyDescent="0.15">
      <c r="F36" s="180"/>
      <c r="H36" s="180"/>
      <c r="J36" s="180"/>
      <c r="K36" s="180"/>
      <c r="L36" s="180"/>
      <c r="M36" s="180"/>
      <c r="N36" s="180"/>
      <c r="O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c r="AN36" s="180"/>
      <c r="AO36" s="180"/>
      <c r="AP36" s="180"/>
      <c r="AQ36" s="180"/>
      <c r="AR36" s="180"/>
      <c r="AS36" s="180"/>
      <c r="AT36" s="180"/>
      <c r="AU36" s="180"/>
      <c r="AV36" s="180"/>
      <c r="AW36" s="180"/>
      <c r="AX36" s="180"/>
      <c r="AY36" s="180"/>
      <c r="AZ36" s="180"/>
      <c r="BA36" s="180"/>
      <c r="BB36" s="180"/>
      <c r="BC36" s="180"/>
      <c r="BD36" s="180"/>
      <c r="BE36" s="180"/>
      <c r="BF36" s="180"/>
      <c r="BG36" s="180"/>
      <c r="BH36" s="180"/>
      <c r="BI36" s="180"/>
      <c r="BJ36" s="180"/>
      <c r="BK36" s="180"/>
      <c r="BL36" s="180"/>
      <c r="BM36" s="180"/>
      <c r="BN36" s="180"/>
      <c r="BO36" s="180"/>
      <c r="BP36" s="180"/>
      <c r="BQ36" s="180"/>
      <c r="BR36" s="180"/>
      <c r="BS36" s="180"/>
      <c r="BT36" s="180"/>
      <c r="BU36" s="180"/>
      <c r="BV36" s="180"/>
      <c r="BW36" s="180"/>
      <c r="BX36" s="180"/>
      <c r="BY36" s="180"/>
      <c r="BZ36" s="180"/>
      <c r="CA36" s="180"/>
      <c r="CB36" s="180"/>
      <c r="CC36" s="180"/>
      <c r="CD36" s="180"/>
      <c r="CE36" s="180"/>
      <c r="CF36" s="180"/>
      <c r="CG36" s="180"/>
      <c r="CH36" s="180"/>
      <c r="CI36" s="180"/>
      <c r="CJ36" s="180"/>
      <c r="CK36" s="180"/>
      <c r="CL36" s="180"/>
      <c r="CM36" s="180"/>
      <c r="CN36" s="180"/>
      <c r="CO36" s="180"/>
      <c r="CP36" s="180"/>
      <c r="CQ36" s="180"/>
      <c r="CR36" s="180"/>
      <c r="CS36" s="180"/>
      <c r="CT36" s="180"/>
      <c r="CU36" s="180"/>
      <c r="CV36" s="180"/>
      <c r="CW36" s="180"/>
      <c r="CX36" s="180"/>
      <c r="CY36" s="180"/>
      <c r="CZ36" s="180"/>
      <c r="DA36" s="180"/>
      <c r="DB36" s="180"/>
      <c r="DC36" s="180"/>
      <c r="DD36" s="180"/>
      <c r="DF36" s="180"/>
      <c r="DI36" s="180"/>
      <c r="DK36" s="180"/>
      <c r="DL36" s="180"/>
      <c r="DM36" s="180"/>
      <c r="DN36" s="180"/>
      <c r="DO36" s="180"/>
      <c r="DP36" s="180"/>
      <c r="DQ36" s="180"/>
      <c r="DR36" s="180"/>
      <c r="DS36" s="180"/>
      <c r="DT36" s="180"/>
      <c r="DU36" s="180"/>
    </row>
    <row r="37" spans="2:125" x14ac:dyDescent="0.15">
      <c r="DU37" s="180"/>
    </row>
    <row r="38" spans="2:125" x14ac:dyDescent="0.15">
      <c r="DT38" s="180"/>
      <c r="DU38" s="180"/>
    </row>
    <row r="39" spans="2:125" x14ac:dyDescent="0.15"/>
    <row r="40" spans="2:125" x14ac:dyDescent="0.15">
      <c r="DH40" s="180"/>
    </row>
    <row r="41" spans="2:125" x14ac:dyDescent="0.15">
      <c r="DE41" s="180"/>
    </row>
    <row r="42" spans="2:125" x14ac:dyDescent="0.15">
      <c r="DG42" s="180"/>
      <c r="DJ42" s="180"/>
    </row>
    <row r="43" spans="2:125" x14ac:dyDescent="0.15">
      <c r="Q43" s="180"/>
      <c r="R43" s="180"/>
      <c r="S43" s="180"/>
      <c r="T43" s="180"/>
      <c r="U43" s="180"/>
      <c r="V43" s="180"/>
      <c r="W43" s="180"/>
      <c r="X43" s="180"/>
      <c r="Y43" s="180"/>
      <c r="Z43" s="180"/>
      <c r="AA43" s="180"/>
      <c r="AB43" s="180"/>
      <c r="AC43" s="180"/>
      <c r="AD43" s="180"/>
      <c r="AE43" s="180"/>
      <c r="AF43" s="180"/>
      <c r="AG43" s="180"/>
      <c r="AH43" s="180"/>
      <c r="AI43" s="180"/>
      <c r="AJ43" s="180"/>
      <c r="AK43" s="180"/>
      <c r="AL43" s="180"/>
      <c r="AM43" s="180"/>
      <c r="AN43" s="180"/>
      <c r="AO43" s="180"/>
      <c r="AP43" s="180"/>
      <c r="AQ43" s="180"/>
      <c r="AR43" s="180"/>
      <c r="AS43" s="180"/>
      <c r="AT43" s="180"/>
      <c r="AU43" s="180"/>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0"/>
      <c r="BS43" s="180"/>
      <c r="BT43" s="180"/>
      <c r="BU43" s="180"/>
      <c r="BV43" s="180"/>
      <c r="BW43" s="180"/>
      <c r="BX43" s="180"/>
      <c r="BY43" s="180"/>
      <c r="BZ43" s="180"/>
      <c r="CA43" s="180"/>
      <c r="CB43" s="180"/>
      <c r="CC43" s="180"/>
      <c r="CD43" s="180"/>
      <c r="CE43" s="180"/>
      <c r="CF43" s="180"/>
      <c r="CG43" s="180"/>
      <c r="CH43" s="180"/>
      <c r="CI43" s="180"/>
      <c r="CJ43" s="180"/>
      <c r="CK43" s="180"/>
      <c r="CL43" s="180"/>
      <c r="CM43" s="180"/>
      <c r="CN43" s="180"/>
      <c r="CO43" s="180"/>
      <c r="CP43" s="180"/>
      <c r="CQ43" s="180"/>
      <c r="CR43" s="180"/>
      <c r="CS43" s="180"/>
      <c r="CT43" s="180"/>
      <c r="CU43" s="180"/>
      <c r="CV43" s="180"/>
      <c r="CW43" s="180"/>
      <c r="CX43" s="180"/>
      <c r="CY43" s="180"/>
      <c r="CZ43" s="180"/>
      <c r="DA43" s="180"/>
      <c r="DB43" s="180"/>
      <c r="DC43" s="180"/>
      <c r="DD43" s="180"/>
      <c r="DF43" s="180"/>
      <c r="DI43" s="180"/>
      <c r="DK43" s="180"/>
      <c r="DL43" s="180"/>
      <c r="DM43" s="180"/>
      <c r="DN43" s="180"/>
      <c r="DO43" s="180"/>
      <c r="DP43" s="180"/>
      <c r="DQ43" s="180"/>
      <c r="DR43" s="180"/>
      <c r="DS43" s="180"/>
      <c r="DT43" s="180"/>
      <c r="DU43" s="180"/>
    </row>
    <row r="44" spans="2:125" x14ac:dyDescent="0.15">
      <c r="DU44" s="180"/>
    </row>
    <row r="45" spans="2:125" x14ac:dyDescent="0.15"/>
    <row r="46" spans="2:125" x14ac:dyDescent="0.15"/>
    <row r="47" spans="2:125" x14ac:dyDescent="0.15"/>
    <row r="48" spans="2:125" x14ac:dyDescent="0.15">
      <c r="DT48" s="180"/>
      <c r="DU48" s="180"/>
    </row>
    <row r="49" spans="120:125" x14ac:dyDescent="0.15">
      <c r="DU49" s="180"/>
    </row>
    <row r="50" spans="120:125" x14ac:dyDescent="0.15">
      <c r="DU50" s="180"/>
    </row>
    <row r="51" spans="120:125" x14ac:dyDescent="0.15">
      <c r="DP51" s="180"/>
      <c r="DQ51" s="180"/>
      <c r="DR51" s="180"/>
      <c r="DS51" s="180"/>
      <c r="DT51" s="180"/>
      <c r="DU51" s="180"/>
    </row>
    <row r="52" spans="120:125" x14ac:dyDescent="0.15"/>
    <row r="53" spans="120:125" x14ac:dyDescent="0.15"/>
    <row r="54" spans="120:125" x14ac:dyDescent="0.15">
      <c r="DU54" s="180"/>
    </row>
    <row r="55" spans="120:125" x14ac:dyDescent="0.15"/>
    <row r="56" spans="120:125" x14ac:dyDescent="0.15"/>
    <row r="57" spans="120:125" x14ac:dyDescent="0.15"/>
    <row r="58" spans="120:125" x14ac:dyDescent="0.15">
      <c r="DU58" s="180"/>
    </row>
    <row r="59" spans="120:125" x14ac:dyDescent="0.15"/>
    <row r="60" spans="120:125" x14ac:dyDescent="0.15"/>
    <row r="61" spans="120:125" x14ac:dyDescent="0.15"/>
    <row r="62" spans="120:125" x14ac:dyDescent="0.15"/>
    <row r="63" spans="120:125" x14ac:dyDescent="0.15">
      <c r="DU63" s="180"/>
    </row>
    <row r="64" spans="120:125" x14ac:dyDescent="0.15">
      <c r="DT64" s="180"/>
      <c r="DU64" s="180"/>
    </row>
    <row r="65" spans="123:125" x14ac:dyDescent="0.15"/>
    <row r="66" spans="123:125" x14ac:dyDescent="0.15"/>
    <row r="67" spans="123:125" x14ac:dyDescent="0.15"/>
    <row r="68" spans="123:125" x14ac:dyDescent="0.15"/>
    <row r="69" spans="123:125" x14ac:dyDescent="0.15">
      <c r="DS69" s="180"/>
      <c r="DT69" s="180"/>
      <c r="DU69" s="18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80"/>
    </row>
    <row r="83" spans="116:125" x14ac:dyDescent="0.15">
      <c r="DM83" s="180"/>
      <c r="DN83" s="180"/>
      <c r="DO83" s="180"/>
      <c r="DP83" s="180"/>
      <c r="DQ83" s="180"/>
      <c r="DR83" s="180"/>
      <c r="DS83" s="180"/>
      <c r="DT83" s="180"/>
      <c r="DU83" s="180"/>
    </row>
    <row r="84" spans="116:125" x14ac:dyDescent="0.15"/>
    <row r="85" spans="116:125" x14ac:dyDescent="0.15"/>
    <row r="86" spans="116:125" x14ac:dyDescent="0.15"/>
    <row r="87" spans="116:125" x14ac:dyDescent="0.15"/>
    <row r="88" spans="116:125" x14ac:dyDescent="0.15">
      <c r="DU88" s="18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80"/>
      <c r="DT94" s="180"/>
      <c r="DU94" s="180"/>
    </row>
    <row r="95" spans="116:125" ht="13.5" customHeight="1" x14ac:dyDescent="0.15">
      <c r="DU95" s="18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80"/>
    </row>
    <row r="102" spans="124:125" ht="13.5" customHeight="1" x14ac:dyDescent="0.15"/>
    <row r="103" spans="124:125" ht="13.5" customHeight="1" x14ac:dyDescent="0.15"/>
    <row r="104" spans="124:125" ht="13.5" customHeight="1" x14ac:dyDescent="0.15">
      <c r="DT104" s="180"/>
      <c r="DU104" s="18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80" t="s">
        <v>477</v>
      </c>
    </row>
    <row r="121" spans="125:125" ht="13.5" hidden="1" customHeight="1" x14ac:dyDescent="0.15">
      <c r="DU121" s="180"/>
    </row>
  </sheetData>
  <sheetProtection algorithmName="SHA-512" hashValue="HYIQhSmamhxSAWfuC2olLtTcLtMlEXhCsDyMM7Th575Jq5DlLoX2nXJXf9axMAgMro6BnW2gocm/x9lwRwzN3A==" saltValue="UGzUoIztdI/KeVl7Ol3e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725B1-3E89-462C-8155-D83CDC8F7C13}">
  <sheetPr>
    <pageSetUpPr fitToPage="1"/>
  </sheetPr>
  <dimension ref="A1:EL116"/>
  <sheetViews>
    <sheetView showGridLines="0" topLeftCell="A106" zoomScaleNormal="100" zoomScaleSheetLayoutView="55" workbookViewId="0">
      <selection activeCell="AF100" sqref="AF100"/>
    </sheetView>
  </sheetViews>
  <sheetFormatPr defaultColWidth="0" defaultRowHeight="13.5" customHeight="1" zeroHeight="1" x14ac:dyDescent="0.15"/>
  <cols>
    <col min="1" max="125" width="2.5" style="181" customWidth="1"/>
    <col min="126" max="142" width="0" style="180" hidden="1" customWidth="1"/>
    <col min="143" max="16384" width="9" style="180" hidden="1"/>
  </cols>
  <sheetData>
    <row r="1" spans="1:125" ht="13.5" customHeight="1" x14ac:dyDescent="0.15">
      <c r="A1" s="180"/>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c r="BP1" s="180"/>
      <c r="BQ1" s="180"/>
      <c r="BR1" s="180"/>
      <c r="BS1" s="180"/>
      <c r="BT1" s="180"/>
      <c r="BU1" s="180"/>
      <c r="BV1" s="180"/>
      <c r="BW1" s="180"/>
      <c r="BX1" s="180"/>
      <c r="BY1" s="180"/>
      <c r="BZ1" s="180"/>
      <c r="CA1" s="180"/>
      <c r="CB1" s="18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row>
    <row r="2" spans="1:125" x14ac:dyDescent="0.15">
      <c r="B2" s="180"/>
      <c r="T2" s="180"/>
    </row>
    <row r="3" spans="1:125" x14ac:dyDescent="0.15">
      <c r="C3" s="180"/>
      <c r="D3" s="180"/>
      <c r="E3" s="180"/>
      <c r="F3" s="180"/>
      <c r="G3" s="180"/>
      <c r="H3" s="180"/>
      <c r="I3" s="180"/>
      <c r="J3" s="180"/>
      <c r="K3" s="180"/>
      <c r="L3" s="180"/>
      <c r="M3" s="180"/>
      <c r="N3" s="180"/>
      <c r="O3" s="180"/>
      <c r="P3" s="180"/>
      <c r="Q3" s="180"/>
      <c r="R3" s="180"/>
      <c r="S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80"/>
      <c r="G33" s="180"/>
      <c r="I33" s="180"/>
    </row>
    <row r="34" spans="2:125" x14ac:dyDescent="0.15">
      <c r="C34" s="180"/>
      <c r="P34" s="180"/>
      <c r="R34" s="180"/>
      <c r="U34" s="180"/>
    </row>
    <row r="35" spans="2:125" x14ac:dyDescent="0.15">
      <c r="D35" s="180"/>
      <c r="E35" s="180"/>
      <c r="T35" s="180"/>
      <c r="W35" s="180"/>
      <c r="X35" s="180"/>
      <c r="Y35" s="180"/>
      <c r="Z35" s="180"/>
      <c r="AA35" s="180"/>
      <c r="AB35" s="180"/>
      <c r="AC35" s="180"/>
      <c r="AD35" s="180"/>
      <c r="AE35" s="180"/>
      <c r="AF35" s="180"/>
      <c r="AG35" s="180"/>
      <c r="AH35" s="180"/>
      <c r="AI35" s="180"/>
      <c r="AJ35" s="180"/>
      <c r="AK35" s="180"/>
      <c r="AL35" s="180"/>
      <c r="AM35" s="180"/>
      <c r="AN35" s="180"/>
      <c r="AO35" s="180"/>
      <c r="AP35" s="180"/>
      <c r="AQ35" s="180"/>
      <c r="AR35" s="180"/>
      <c r="AS35" s="180"/>
      <c r="AT35" s="180"/>
      <c r="AU35" s="180"/>
      <c r="AV35" s="180"/>
      <c r="AW35" s="180"/>
      <c r="AX35" s="180"/>
      <c r="AY35" s="180"/>
      <c r="AZ35" s="180"/>
      <c r="BA35" s="180"/>
      <c r="BB35" s="180"/>
      <c r="BC35" s="180"/>
      <c r="BD35" s="180"/>
      <c r="BE35" s="180"/>
      <c r="BF35" s="180"/>
      <c r="BG35" s="180"/>
      <c r="BH35" s="180"/>
      <c r="BI35" s="180"/>
      <c r="BJ35" s="180"/>
      <c r="BK35" s="180"/>
      <c r="BL35" s="180"/>
      <c r="BM35" s="180"/>
      <c r="BN35" s="180"/>
      <c r="BO35" s="180"/>
      <c r="BP35" s="180"/>
      <c r="BQ35" s="180"/>
      <c r="BR35" s="180"/>
      <c r="BS35" s="180"/>
      <c r="BT35" s="180"/>
      <c r="BU35" s="180"/>
      <c r="BV35" s="180"/>
      <c r="BW35" s="180"/>
      <c r="BX35" s="180"/>
      <c r="BY35" s="180"/>
      <c r="BZ35" s="180"/>
      <c r="CA35" s="180"/>
      <c r="CB35" s="180"/>
      <c r="CC35" s="180"/>
      <c r="CD35" s="180"/>
      <c r="CE35" s="180"/>
      <c r="CF35" s="180"/>
      <c r="CG35" s="180"/>
      <c r="CH35" s="180"/>
      <c r="CI35" s="180"/>
      <c r="CJ35" s="180"/>
      <c r="CK35" s="180"/>
      <c r="CL35" s="180"/>
      <c r="CM35" s="180"/>
      <c r="CN35" s="180"/>
      <c r="CO35" s="180"/>
      <c r="CP35" s="180"/>
      <c r="CQ35" s="180"/>
      <c r="CR35" s="180"/>
      <c r="CS35" s="180"/>
      <c r="CT35" s="180"/>
      <c r="CU35" s="180"/>
      <c r="CV35" s="180"/>
      <c r="CW35" s="180"/>
      <c r="CX35" s="180"/>
      <c r="CY35" s="180"/>
      <c r="CZ35" s="180"/>
      <c r="DA35" s="180"/>
      <c r="DB35" s="180"/>
      <c r="DC35" s="180"/>
      <c r="DD35" s="180"/>
      <c r="DE35" s="180"/>
      <c r="DF35" s="180"/>
      <c r="DG35" s="180"/>
      <c r="DH35" s="180"/>
      <c r="DI35" s="180"/>
      <c r="DJ35" s="180"/>
      <c r="DK35" s="180"/>
      <c r="DL35" s="180"/>
      <c r="DM35" s="180"/>
      <c r="DN35" s="180"/>
      <c r="DO35" s="180"/>
      <c r="DP35" s="180"/>
      <c r="DQ35" s="180"/>
      <c r="DR35" s="180"/>
      <c r="DS35" s="180"/>
      <c r="DT35" s="180"/>
      <c r="DU35" s="180"/>
    </row>
    <row r="36" spans="2:125" x14ac:dyDescent="0.15">
      <c r="F36" s="180"/>
      <c r="H36" s="180"/>
      <c r="J36" s="180"/>
      <c r="K36" s="180"/>
      <c r="L36" s="180"/>
      <c r="M36" s="180"/>
      <c r="N36" s="180"/>
      <c r="O36" s="180"/>
      <c r="Q36" s="180"/>
      <c r="S36" s="180"/>
      <c r="V36" s="180"/>
    </row>
    <row r="37" spans="2:125" x14ac:dyDescent="0.15"/>
    <row r="38" spans="2:125" x14ac:dyDescent="0.15"/>
    <row r="39" spans="2:125" x14ac:dyDescent="0.15"/>
    <row r="40" spans="2:125" x14ac:dyDescent="0.15">
      <c r="U40" s="180"/>
    </row>
    <row r="41" spans="2:125" x14ac:dyDescent="0.15">
      <c r="R41" s="180"/>
    </row>
    <row r="42" spans="2:125" x14ac:dyDescent="0.15">
      <c r="T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180"/>
      <c r="DJ42" s="180"/>
      <c r="DK42" s="180"/>
      <c r="DL42" s="180"/>
      <c r="DM42" s="180"/>
      <c r="DN42" s="180"/>
      <c r="DO42" s="180"/>
      <c r="DP42" s="180"/>
      <c r="DQ42" s="180"/>
      <c r="DR42" s="180"/>
      <c r="DS42" s="180"/>
      <c r="DT42" s="180"/>
      <c r="DU42" s="180"/>
    </row>
    <row r="43" spans="2:125" x14ac:dyDescent="0.15">
      <c r="Q43" s="180"/>
      <c r="S43" s="180"/>
      <c r="V43" s="18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81" t="s">
        <v>477</v>
      </c>
    </row>
  </sheetData>
  <sheetProtection algorithmName="SHA-512" hashValue="S8JhOunV9kkreMWkB5nyJi3HRP02IlhDb+StyFuan+ALnJFozMktLjf0aOaGn7tDs31ff/aYfc1NV1urWFn2Xw==" saltValue="1vkWJxJLpaFREU1d7CaA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71592-2048-4067-B2CE-910010D78AE8}">
  <sheetPr>
    <pageSetUpPr fitToPage="1"/>
  </sheetPr>
  <dimension ref="B1:J50"/>
  <sheetViews>
    <sheetView showGridLines="0" topLeftCell="C37" zoomScale="80" zoomScaleNormal="80" zoomScaleSheetLayoutView="100" workbookViewId="0">
      <selection activeCell="AF100" sqref="AF10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295"/>
      <c r="C47" s="1129" t="s">
        <v>3</v>
      </c>
      <c r="D47" s="1129"/>
      <c r="E47" s="1130"/>
      <c r="F47" s="296">
        <v>28.31</v>
      </c>
      <c r="G47" s="297">
        <v>34.479999999999997</v>
      </c>
      <c r="H47" s="297">
        <v>42.75</v>
      </c>
      <c r="I47" s="297">
        <v>47.47</v>
      </c>
      <c r="J47" s="298">
        <v>47.61</v>
      </c>
    </row>
    <row r="48" spans="2:10" ht="57.75" customHeight="1" x14ac:dyDescent="0.15">
      <c r="B48" s="299"/>
      <c r="C48" s="1131" t="s">
        <v>4</v>
      </c>
      <c r="D48" s="1131"/>
      <c r="E48" s="1132"/>
      <c r="F48" s="300">
        <v>4.21</v>
      </c>
      <c r="G48" s="301">
        <v>6.48</v>
      </c>
      <c r="H48" s="301">
        <v>8.16</v>
      </c>
      <c r="I48" s="301">
        <v>2.83</v>
      </c>
      <c r="J48" s="302">
        <v>5.54</v>
      </c>
    </row>
    <row r="49" spans="2:10" ht="57.75" customHeight="1" thickBot="1" x14ac:dyDescent="0.2">
      <c r="B49" s="303"/>
      <c r="C49" s="1133" t="s">
        <v>5</v>
      </c>
      <c r="D49" s="1133"/>
      <c r="E49" s="1134"/>
      <c r="F49" s="304">
        <v>1.01</v>
      </c>
      <c r="G49" s="305">
        <v>10.4</v>
      </c>
      <c r="H49" s="305">
        <v>9.5</v>
      </c>
      <c r="I49" s="305">
        <v>0.55000000000000004</v>
      </c>
      <c r="J49" s="306">
        <v>4.3099999999999996</v>
      </c>
    </row>
    <row r="50" spans="2:10" x14ac:dyDescent="0.15"/>
  </sheetData>
  <sheetProtection algorithmName="SHA-512" hashValue="ita/nHBRjWAPbffHvZt/n3Frqqkb2Acb14TR2IhA7YMfKs6aiYpiHVtKIw6zQRpG7RIan1c9JUGvGK4EyDUtSg==" saltValue="41GKVRVroO7Z7i0sgPUA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2026-03-13T01:44:42Z</cp:lastPrinted>
  <dcterms:created xsi:type="dcterms:W3CDTF">2026-02-23T09:09:24Z</dcterms:created>
  <dcterms:modified xsi:type="dcterms:W3CDTF">2026-04-01T07:45:10Z</dcterms:modified>
  <cp:category/>
</cp:coreProperties>
</file>