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bznifile1\root\財務課\財政係\行財政支援課\行財政支援課　財政係\財政状況資料集（財政比較分析表）\R05\回答\２回目\"/>
    </mc:Choice>
  </mc:AlternateContent>
  <xr:revisionPtr revIDLastSave="0" documentId="13_ncr:1_{2C5D1578-1216-41A2-8622-29F322D5ECEA}" xr6:coauthVersionLast="43" xr6:coauthVersionMax="46" xr10:uidLastSave="{00000000-0000-0000-0000-000000000000}"/>
  <bookViews>
    <workbookView xWindow="-60" yWindow="-60" windowWidth="20610" windowHeight="1104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U36" i="10"/>
  <c r="BW35" i="10"/>
  <c r="BW36" i="10" s="1"/>
  <c r="BE35" i="10"/>
  <c r="BW34" i="10"/>
  <c r="C34" i="10"/>
  <c r="BW37" i="10" l="1"/>
  <c r="BW38" i="10" s="1"/>
  <c r="BW39" i="10" s="1"/>
  <c r="BW40" i="10" s="1"/>
  <c r="BW41" i="10" s="1"/>
  <c r="BW42" i="10" s="1"/>
  <c r="BW43"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36" i="10"/>
  <c r="C37" i="10" l="1"/>
  <c r="U34" i="10"/>
  <c r="U35" i="10" s="1"/>
  <c r="AM34" i="10" l="1"/>
  <c r="AM35" i="10" s="1"/>
  <c r="AM36" i="10" s="1"/>
  <c r="BE34" i="10"/>
</calcChain>
</file>

<file path=xl/sharedStrings.xml><?xml version="1.0" encoding="utf-8"?>
<sst xmlns="http://schemas.openxmlformats.org/spreadsheetml/2006/main" count="1133" uniqueCount="594">
  <si>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</si>
  <si>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</si>
  <si>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</si>
  <si>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</si>
  <si>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</si>
  <si>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</si>
  <si>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</si>
  <si>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</si>
  <si>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</si>
  <si>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</si>
  <si>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</si>
  <si>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</si>
  <si>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</si>
  <si>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</si>
  <si>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</si>
  <si>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</si>
  <si>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</si>
  <si>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</si>
  <si>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</si>
  <si>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</si>
  <si>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</si>
  <si>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</si>
  <si>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</si>
  <si>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</si>
  <si>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</si>
  <si>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</si>
  <si>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</si>
  <si>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</si>
  <si>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</si>
  <si>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</si>
  <si>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</si>
  <si>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</si>
  <si>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</si>
  <si>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</si>
  <si>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</si>
  <si>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</si>
  <si>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</si>
  <si>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</si>
  <si>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</si>
  <si>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</si>
  <si>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</si>
  <si>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</si>
  <si>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</si>
  <si>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</si>
  <si>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</si>
  <si>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</si>
  <si>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</si>
  <si>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</si>
  <si>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</si>
  <si>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</si>
  <si>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</si>
  <si>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</si>
  <si>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</si>
  <si>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</si>
  <si>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</si>
  <si>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</si>
  <si>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</si>
  <si>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</si>
  <si>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</si>
  <si>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</si>
  <si>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</si>
  <si>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</si>
  <si>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</si>
  <si>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</si>
  <si>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</si>
  <si>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</si>
  <si>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</si>
  <si>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</si>
  <si>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</si>
  <si>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</si>
  <si>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</si>
  <si>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</si>
  <si>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</si>
  <si>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</si>
  <si>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</si>
  <si>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</si>
  <si>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</si>
  <si>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</si>
  <si>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</si>
  <si>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</si>
  <si>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</si>
  <si>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</si>
  <si>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</si>
  <si>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</si>
  <si>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</si>
  <si>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</si>
  <si>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</si>
  <si>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</si>
  <si>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</si>
  <si>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</si>
  <si>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</si>
  <si>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</si>
  <si>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</si>
  <si>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</si>
  <si>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豊前市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</si>
  <si>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</si>
  <si>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</si>
  <si>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</si>
  <si>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</si>
  <si>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</si>
  <si>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</si>
  <si>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</si>
  <si>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</si>
  <si>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</si>
  <si>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</si>
  <si>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</si>
  <si>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</si>
  <si>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</si>
  <si>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</si>
  <si>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</si>
  <si>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</si>
  <si>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</si>
  <si>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</si>
  <si>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</si>
  <si>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</si>
  <si>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</si>
  <si>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</si>
  <si>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</si>
  <si>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</si>
  <si>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</si>
  <si>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</si>
  <si>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</si>
  <si>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</si>
  <si>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</si>
  <si>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</si>
  <si>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</si>
  <si>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</si>
  <si>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</si>
  <si>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</si>
  <si>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</si>
  <si>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</si>
  <si>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</si>
  <si>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</si>
  <si>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</si>
  <si>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</si>
  <si>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</si>
  <si>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</si>
  <si>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</si>
  <si>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</si>
  <si>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</si>
  <si>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</si>
  <si>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</si>
  <si>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</si>
  <si>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</si>
  <si>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</si>
  <si>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</si>
  <si>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</si>
  <si>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</si>
  <si>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</si>
  <si>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</si>
  <si>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</si>
  <si>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</si>
  <si>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</si>
  <si>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</si>
  <si>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</si>
  <si>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</si>
  <si>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</si>
  <si>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</si>
  <si>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</si>
  <si>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</si>
  <si>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</si>
  <si>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</si>
  <si>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</si>
  <si>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</si>
  <si>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</si>
  <si>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</si>
  <si>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</si>
  <si>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</si>
  <si>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</si>
  <si>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</si>
  <si>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</si>
  <si>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</si>
  <si>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</si>
  <si>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</si>
  <si>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</si>
  <si>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</si>
  <si>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</si>
  <si>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</si>
  <si>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</si>
  <si>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</si>
  <si>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</si>
  <si>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</si>
  <si>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</si>
  <si>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</si>
  <si>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</si>
  <si>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</si>
  <si>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</si>
  <si>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</si>
  <si>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</si>
  <si>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</si>
  <si>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</si>
  <si>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</si>
  <si>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</si>
  <si>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</si>
  <si>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</si>
  <si>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</si>
  <si>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</si>
  <si>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</si>
  <si>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</si>
  <si>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</si>
  <si>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</si>
  <si>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</si>
  <si>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</si>
  <si>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</si>
  <si>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福岡県豊前市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</si>
  <si>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</si>
  <si>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</si>
  <si>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</si>
  <si>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</si>
  <si>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</si>
  <si>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</si>
  <si>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</si>
  <si>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</si>
  <si>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</si>
  <si>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</si>
  <si>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</si>
  <si>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</si>
  <si>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</si>
  <si>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</si>
  <si>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</si>
  <si>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</si>
  <si>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</si>
  <si>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</si>
  <si>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</si>
  <si>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</si>
  <si>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</si>
  <si>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</si>
  <si>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</si>
  <si>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</si>
  <si>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</si>
  <si>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</si>
  <si>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</si>
  <si>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</si>
  <si>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</si>
  <si>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</si>
  <si>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</si>
  <si>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</si>
  <si>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</si>
  <si>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</si>
  <si>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</si>
  <si>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</si>
  <si>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</si>
  <si>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</si>
  <si>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</si>
  <si>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</si>
  <si>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</si>
  <si>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</si>
  <si>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</si>
  <si>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</si>
  <si>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</si>
  <si>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</si>
  <si>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</si>
  <si>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</si>
  <si>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</si>
  <si>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</si>
  <si>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</si>
  <si>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</si>
  <si>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</si>
  <si>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</si>
  <si>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</si>
  <si>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</si>
  <si>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</si>
  <si>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</si>
  <si>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</si>
  <si>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</si>
  <si>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</si>
  <si>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</si>
  <si>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</si>
  <si>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</si>
  <si>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</si>
  <si>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</si>
  <si>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</si>
  <si>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</si>
  <si>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</si>
  <si>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</si>
  <si>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</si>
  <si>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</si>
  <si>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</si>
  <si>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</si>
  <si>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</si>
  <si>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</si>
  <si>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</si>
  <si>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</si>
  <si>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</si>
  <si>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</si>
  <si>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</si>
  <si>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</si>
  <si>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</si>
  <si>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</si>
  <si>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</si>
  <si>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</si>
  <si>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</si>
  <si>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</si>
  <si>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</si>
  <si>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</si>
  <si>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</si>
  <si>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</si>
  <si>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</si>
  <si>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</si>
  <si>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</si>
  <si>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</si>
  <si>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</si>
  <si>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</si>
  <si>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</si>
  <si>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</si>
  <si>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</si>
  <si>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</si>
  <si>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</si>
  <si>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</si>
  <si>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</si>
  <si>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</si>
  <si>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</si>
  <si>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</si>
  <si>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</si>
  <si>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</si>
  <si>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</si>
  <si>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</si>
  <si>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</si>
  <si>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</si>
  <si>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</si>
  <si>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</si>
  <si>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</si>
  <si>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</si>
  <si>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</si>
  <si>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</si>
  <si>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</si>
  <si>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</si>
  <si>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</si>
  <si>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</si>
  <si>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</si>
  <si>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</si>
  <si>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</si>
  <si>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</si>
  <si>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</si>
  <si>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</si>
  <si>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</si>
  <si>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</si>
  <si>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</si>
  <si>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</si>
  <si>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</si>
  <si>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</si>
  <si>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</si>
  <si>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</si>
  <si>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</si>
  <si>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</si>
  <si>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</si>
  <si>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</si>
  <si>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</si>
  <si>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</si>
  <si>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</si>
  <si>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</si>
  <si>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</si>
  <si>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</si>
  <si>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</si>
  <si>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</si>
  <si>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福岡県豊前市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</si>
  <si>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</si>
  <si>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</si>
  <si>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</si>
  <si>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</si>
  <si>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</si>
  <si>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</si>
  <si>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</si>
  <si>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</si>
  <si>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</si>
  <si>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</si>
  <si>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</si>
  <si>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</si>
  <si>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</si>
  <si>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</si>
  <si>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</si>
  <si>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</si>
  <si>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</si>
  <si>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</si>
  <si>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</si>
  <si>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</si>
  <si>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</si>
  <si>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市営駐車場事業特別会計</t>
    <phoneticPr fontId="5"/>
  </si>
  <si>
    <t>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</si>
  <si>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</si>
  <si>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</si>
  <si>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</si>
  <si>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</si>
  <si>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</si>
  <si>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</si>
  <si>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</si>
  <si>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</si>
  <si>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</si>
  <si>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</si>
  <si>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</si>
  <si>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</si>
  <si>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</si>
  <si>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</si>
  <si>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</si>
  <si>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</si>
  <si>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</si>
  <si>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東部地区工業用水道事業会計</t>
    <phoneticPr fontId="5"/>
  </si>
  <si>
    <t>公共下水道事業会計</t>
    <phoneticPr fontId="5"/>
  </si>
  <si>
    <t>工業用地造成事業特別会計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</si>
  <si>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</si>
  <si>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</si>
  <si>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</si>
  <si>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</si>
  <si>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</si>
  <si>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</si>
  <si>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</si>
  <si>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</si>
  <si>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</si>
  <si>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</si>
  <si>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</si>
  <si>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</si>
  <si>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</si>
  <si>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</si>
  <si>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</si>
  <si>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</si>
  <si>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</si>
  <si>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</si>
  <si>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</si>
  <si>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</si>
  <si>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</si>
  <si>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</si>
  <si>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</si>
  <si>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</si>
  <si>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</si>
  <si>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</si>
  <si>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</si>
  <si>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</si>
  <si>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</si>
  <si>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</si>
  <si>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</si>
  <si>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</si>
  <si>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</si>
  <si>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</si>
  <si>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</si>
  <si>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</si>
  <si>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</si>
  <si>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</si>
  <si>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</si>
  <si>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</si>
  <si>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</si>
  <si>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</si>
  <si>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</si>
  <si>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</si>
  <si>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</si>
  <si>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</si>
  <si>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</si>
  <si>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</si>
  <si>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</si>
  <si>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</si>
  <si>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</si>
  <si>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</si>
  <si>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</si>
  <si>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</si>
  <si>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</si>
  <si>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</si>
  <si>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</si>
  <si>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</si>
  <si>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</si>
  <si>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</si>
  <si>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</si>
  <si>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</si>
  <si>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</si>
  <si>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</si>
  <si>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</si>
  <si>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</si>
  <si>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</si>
  <si>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</si>
  <si>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</si>
  <si>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</si>
  <si>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</si>
  <si>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</si>
  <si>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</si>
  <si>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</si>
  <si>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</si>
  <si>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</si>
  <si>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</si>
  <si>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</si>
  <si>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</si>
  <si>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</si>
  <si>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</si>
  <si>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</si>
  <si>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</si>
  <si>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</si>
  <si>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</si>
  <si>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</si>
  <si>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</si>
  <si>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</si>
  <si>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</si>
  <si>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</si>
  <si>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</si>
  <si>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</si>
  <si>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</si>
  <si>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</si>
  <si>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</si>
  <si>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</si>
  <si>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</si>
  <si>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</si>
  <si>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</si>
  <si>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</si>
  <si>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</si>
  <si>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</si>
  <si>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</si>
  <si>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</si>
  <si>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</si>
  <si>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</si>
  <si>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</si>
  <si>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</si>
  <si>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</si>
  <si>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</si>
  <si>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</si>
  <si>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</si>
  <si>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</si>
  <si>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</si>
  <si>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</si>
  <si>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</si>
  <si>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</si>
  <si>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</si>
  <si>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</si>
  <si>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</si>
  <si>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</si>
  <si>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</si>
  <si>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</si>
  <si>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</si>
  <si>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</si>
  <si>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</si>
  <si>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</si>
  <si>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</si>
  <si>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</si>
  <si>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</si>
  <si>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</si>
  <si>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</si>
  <si>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</si>
  <si>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</si>
  <si>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</si>
  <si>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</si>
  <si>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1.79</t>
  </si>
  <si>
    <t>▲ 5.49</t>
  </si>
  <si>
    <t>▲ 1.15</t>
  </si>
  <si>
    <t>国民健康保険事業特別会計</t>
  </si>
  <si>
    <t>▲ 0.36</t>
  </si>
  <si>
    <t>▲ 0.45</t>
  </si>
  <si>
    <t>▲ 1.81</t>
  </si>
  <si>
    <t>▲ 1.77</t>
  </si>
  <si>
    <t>一般会計</t>
  </si>
  <si>
    <t>公共下水道事業会計</t>
  </si>
  <si>
    <t>水道事業会計</t>
  </si>
  <si>
    <t>東部地区工業用水道事業会計</t>
  </si>
  <si>
    <t>後期高齢者医療事業特別会計</t>
  </si>
  <si>
    <t>住宅新築資金等貸付事業特別会計</t>
  </si>
  <si>
    <t>▲ 0.05</t>
  </si>
  <si>
    <t>▲ 0.02</t>
  </si>
  <si>
    <t>▲ 0.00</t>
  </si>
  <si>
    <t>市営駐車場事業特別会計</t>
  </si>
  <si>
    <t>その他会計（赤字）</t>
  </si>
  <si>
    <t>その他会計（黒字）</t>
  </si>
  <si>
    <t>R01</t>
    <phoneticPr fontId="5"/>
  </si>
  <si>
    <t>R02</t>
    <phoneticPr fontId="5"/>
  </si>
  <si>
    <t>R03</t>
    <phoneticPr fontId="5"/>
  </si>
  <si>
    <t>R04</t>
    <phoneticPr fontId="5"/>
  </si>
  <si>
    <t>R05</t>
    <phoneticPr fontId="5"/>
  </si>
  <si>
    <t>　公共施設等整備基金</t>
    <phoneticPr fontId="5"/>
  </si>
  <si>
    <t>　退職手当基金</t>
    <rPh sb="1" eb="3">
      <t>タイショク</t>
    </rPh>
    <rPh sb="3" eb="5">
      <t>テアテ</t>
    </rPh>
    <rPh sb="5" eb="7">
      <t>キキン</t>
    </rPh>
    <phoneticPr fontId="5"/>
  </si>
  <si>
    <t>　ふるさとづくり応援基金</t>
  </si>
  <si>
    <t>　し尿処理施設解体基金</t>
  </si>
  <si>
    <t>　総合文化施設整備基金</t>
  </si>
  <si>
    <t>-</t>
    <phoneticPr fontId="2"/>
  </si>
  <si>
    <t>ぶぜん街づくり会社</t>
    <rPh sb="3" eb="4">
      <t>マチ</t>
    </rPh>
    <rPh sb="7" eb="9">
      <t>カイシャ</t>
    </rPh>
    <phoneticPr fontId="11"/>
  </si>
  <si>
    <t>豊前市土地開発公社</t>
    <rPh sb="0" eb="3">
      <t>ブゼンシ</t>
    </rPh>
    <rPh sb="3" eb="5">
      <t>トチ</t>
    </rPh>
    <rPh sb="5" eb="7">
      <t>カイハツ</t>
    </rPh>
    <rPh sb="7" eb="9">
      <t>コウシャ</t>
    </rPh>
    <phoneticPr fontId="11"/>
  </si>
  <si>
    <t>上毛町外一市一町矢方池土木組合</t>
    <rPh sb="0" eb="2">
      <t>コウゲ</t>
    </rPh>
    <rPh sb="2" eb="3">
      <t>マチ</t>
    </rPh>
    <rPh sb="3" eb="4">
      <t>ソト</t>
    </rPh>
    <rPh sb="4" eb="6">
      <t>イッシ</t>
    </rPh>
    <rPh sb="6" eb="7">
      <t>イチ</t>
    </rPh>
    <rPh sb="7" eb="8">
      <t>マチ</t>
    </rPh>
    <rPh sb="8" eb="9">
      <t>ヤ</t>
    </rPh>
    <rPh sb="9" eb="10">
      <t>カタ</t>
    </rPh>
    <rPh sb="10" eb="11">
      <t>イケ</t>
    </rPh>
    <rPh sb="11" eb="13">
      <t>ドボク</t>
    </rPh>
    <rPh sb="13" eb="15">
      <t>クミアイ</t>
    </rPh>
    <phoneticPr fontId="11"/>
  </si>
  <si>
    <t>吉富町外一市中学校組合</t>
    <rPh sb="0" eb="2">
      <t>ヨシトミ</t>
    </rPh>
    <rPh sb="2" eb="3">
      <t>マチ</t>
    </rPh>
    <rPh sb="3" eb="4">
      <t>ソト</t>
    </rPh>
    <rPh sb="4" eb="6">
      <t>イッシ</t>
    </rPh>
    <rPh sb="6" eb="9">
      <t>チュウガッコウ</t>
    </rPh>
    <rPh sb="9" eb="11">
      <t>クミアイ</t>
    </rPh>
    <phoneticPr fontId="11"/>
  </si>
  <si>
    <t>福岡県市町村消防団員等公務災害補償組合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phoneticPr fontId="11"/>
  </si>
  <si>
    <t>豊前市外二町財産組合</t>
    <rPh sb="0" eb="3">
      <t>ブゼンシ</t>
    </rPh>
    <rPh sb="3" eb="4">
      <t>ソト</t>
    </rPh>
    <rPh sb="4" eb="6">
      <t>ニチョウ</t>
    </rPh>
    <rPh sb="6" eb="8">
      <t>ザイサン</t>
    </rPh>
    <rPh sb="8" eb="10">
      <t>クミアイ</t>
    </rPh>
    <phoneticPr fontId="11"/>
  </si>
  <si>
    <t>京築広域市町村圏事務組合</t>
    <rPh sb="0" eb="2">
      <t>ケイチク</t>
    </rPh>
    <rPh sb="2" eb="4">
      <t>コウイキ</t>
    </rPh>
    <rPh sb="4" eb="7">
      <t>シチョウソン</t>
    </rPh>
    <rPh sb="7" eb="8">
      <t>ケン</t>
    </rPh>
    <rPh sb="8" eb="10">
      <t>ジム</t>
    </rPh>
    <rPh sb="10" eb="12">
      <t>クミアイ</t>
    </rPh>
    <phoneticPr fontId="11"/>
  </si>
  <si>
    <t>豊前市外二町清掃施設組合</t>
  </si>
  <si>
    <t>福岡県自治振興組合（一般会計）</t>
    <rPh sb="0" eb="3">
      <t>フクオカケン</t>
    </rPh>
    <rPh sb="3" eb="5">
      <t>ジチ</t>
    </rPh>
    <rPh sb="5" eb="7">
      <t>シンコウ</t>
    </rPh>
    <rPh sb="7" eb="9">
      <t>クミアイ</t>
    </rPh>
    <rPh sb="10" eb="12">
      <t>イッパン</t>
    </rPh>
    <rPh sb="12" eb="14">
      <t>カイケイ</t>
    </rPh>
    <phoneticPr fontId="11"/>
  </si>
  <si>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11"/>
  </si>
  <si>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11"/>
  </si>
  <si>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11"/>
  </si>
  <si>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11"/>
  </si>
  <si>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1"/>
  </si>
  <si>
    <t>京築地区水道企業団</t>
    <rPh sb="0" eb="2">
      <t>ケイチク</t>
    </rPh>
    <rPh sb="2" eb="4">
      <t>チク</t>
    </rPh>
    <rPh sb="4" eb="6">
      <t>スイドウ</t>
    </rPh>
    <rPh sb="6" eb="8">
      <t>キギョウ</t>
    </rPh>
    <rPh sb="8" eb="9">
      <t>ダン</t>
    </rPh>
    <phoneticPr fontId="11"/>
  </si>
  <si>
    <t>〇</t>
    <phoneticPr fontId="2"/>
  </si>
  <si>
    <t>法適用企業</t>
    <rPh sb="0" eb="3">
      <t>ホウテキヨウ</t>
    </rPh>
    <rPh sb="3" eb="5">
      <t>キギョウ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</si>
  <si>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</si>
  <si>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</si>
  <si>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地方債の新規発行を抑制してきた結果、将来負担比率が低下している。有形固定資産減価償却率も類似団体より低くなっている。
老朽化した小中学校を再編し更新する事業が控えており、公共施設等総合管理計画に基づき、今後、老朽化対策に積極的に取り組んでいく。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</si>
  <si>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</si>
  <si>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</si>
  <si>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</si>
  <si>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</si>
  <si>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</si>
  <si>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</si>
  <si>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同数値であるが、将来負担比率は低くなっている。これは、起債額が償還元金を超えないよう継続して地方債現在高を減少させてきたためである。将来負担比率が低下傾向にあるため、実質公債費比率についても、今後も低下してくるものと想定される。</t>
    <rPh sb="13" eb="14">
      <t>ドウ</t>
    </rPh>
    <rPh sb="14" eb="16">
      <t>スウチ</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</si>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</sst>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FEA9BDE-3AC2-4BE0-A294-22D98DA8087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DD2B-4944-985B-D40BC9FCA6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60284</c:v>
                </c:pt>
                <c:pt idx="1">
                  <c:v>43160</c:v>
                </c:pt>
                <c:pt idx="2">
                  <c:v>49967</c:v>
                </c:pt>
                <c:pt idx="3">
                  <c:v>44903</c:v>
                </c:pt>
                <c:pt idx="4">
                  <c:v>33671</c:v>
                </c:pt>
              </c:numCache>
            </c:numRef>
          </c:val>
          <c:smooth val="0"/>
          <c:extLst>
            <c:ext xmlns:c16="http://schemas.microsoft.com/office/drawing/2014/chart" uri="{C3380CC4-5D6E-409C-BE32-E72D297353CC}">
              <c16:uniqueId val="{00000001-DD2B-4944-985B-D40BC9FCA6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1.78</c:v>
                </c:pt>
                <c:pt idx="1">
                  <c:v>2.2599999999999998</c:v>
                </c:pt>
                <c:pt idx="2">
                  <c:v>5.98</c:v>
                </c:pt>
                <c:pt idx="3">
                  <c:v>5.34</c:v>
                </c:pt>
                <c:pt idx="4">
                  <c:v>7.34</c:v>
                </c:pt>
              </c:numCache>
            </c:numRef>
          </c:val>
          <c:extLst>
            <c:ext xmlns:c16="http://schemas.microsoft.com/office/drawing/2014/chart" uri="{C3380CC4-5D6E-409C-BE32-E72D297353CC}">
              <c16:uniqueId val="{00000000-AE15-4786-ADE0-CE0CDF51A7E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22.06</c:v>
                </c:pt>
                <c:pt idx="1">
                  <c:v>21.22</c:v>
                </c:pt>
                <c:pt idx="2">
                  <c:v>21.12</c:v>
                </c:pt>
                <c:pt idx="3">
                  <c:v>20.49</c:v>
                </c:pt>
                <c:pt idx="4">
                  <c:v>19.89</c:v>
                </c:pt>
              </c:numCache>
            </c:numRef>
          </c:val>
          <c:extLst>
            <c:ext xmlns:c16="http://schemas.microsoft.com/office/drawing/2014/chart" uri="{C3380CC4-5D6E-409C-BE32-E72D297353CC}">
              <c16:uniqueId val="{00000001-AE15-4786-ADE0-CE0CDF51A7E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-1.79</c:v>
                </c:pt>
                <c:pt idx="1">
                  <c:v>0.83</c:v>
                </c:pt>
                <c:pt idx="2">
                  <c:v>3.29</c:v>
                </c:pt>
                <c:pt idx="3">
                  <c:v>-5.49</c:v>
                </c:pt>
                <c:pt idx="4">
                  <c:v>-1.1499999999999999</c:v>
                </c:pt>
              </c:numCache>
            </c:numRef>
          </c:val>
          <c:smooth val="0"/>
          <c:extLst>
            <c:ext xmlns:c16="http://schemas.microsoft.com/office/drawing/2014/chart" uri="{C3380CC4-5D6E-409C-BE32-E72D297353CC}">
              <c16:uniqueId val="{00000002-AE15-4786-ADE0-CE0CDF51A7E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C78-4161-B334-D17EB6A880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78-4161-B334-D17EB6A880AC}"/>
            </c:ext>
          </c:extLst>
        </c:ser>
        <c:ser>
          <c:idx val="2"/>
          <c:order val="2"/>
          <c:tx>
            <c:strRef>
              <c:f>データシート!$A$29</c:f>
              <c:strCache>
                <c:ptCount val="1"/>
                <c:pt idx="0">
                  <c:v>市営駐車場事業特別会計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AC78-4161-B334-D17EB6A880AC}"/>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0.05</c:v>
                </c:pt>
                <c:pt idx="1">
                  <c:v>#N/A</c:v>
                </c:pt>
                <c:pt idx="2">
                  <c:v>0.02</c:v>
                </c:pt>
                <c:pt idx="3">
                  <c:v>#N/A</c:v>
                </c:pt>
                <c:pt idx="4">
                  <c:v>#N/A</c:v>
                </c:pt>
                <c:pt idx="5">
                  <c:v>0</c:v>
                </c:pt>
                <c:pt idx="6">
                  <c:v>#N/A</c:v>
                </c:pt>
                <c:pt idx="7">
                  <c:v>0.01</c:v>
                </c:pt>
                <c:pt idx="8">
                  <c:v>#N/A</c:v>
                </c:pt>
                <c:pt idx="9">
                  <c:v>0.02</c:v>
                </c:pt>
              </c:numCache>
            </c:numRef>
          </c:val>
          <c:extLst>
            <c:ext xmlns:c16="http://schemas.microsoft.com/office/drawing/2014/chart" uri="{C3380CC4-5D6E-409C-BE32-E72D297353CC}">
              <c16:uniqueId val="{00000003-AC78-4161-B334-D17EB6A880A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0.25</c:v>
                </c:pt>
                <c:pt idx="2">
                  <c:v>#N/A</c:v>
                </c:pt>
                <c:pt idx="3">
                  <c:v>0.22</c:v>
                </c:pt>
                <c:pt idx="4">
                  <c:v>#N/A</c:v>
                </c:pt>
                <c:pt idx="5">
                  <c:v>0.22</c:v>
                </c:pt>
                <c:pt idx="6">
                  <c:v>#N/A</c:v>
                </c:pt>
                <c:pt idx="7">
                  <c:v>0.25</c:v>
                </c:pt>
                <c:pt idx="8">
                  <c:v>#N/A</c:v>
                </c:pt>
                <c:pt idx="9">
                  <c:v>0.25</c:v>
                </c:pt>
              </c:numCache>
            </c:numRef>
          </c:val>
          <c:extLst>
            <c:ext xmlns:c16="http://schemas.microsoft.com/office/drawing/2014/chart" uri="{C3380CC4-5D6E-409C-BE32-E72D297353CC}">
              <c16:uniqueId val="{00000004-AC78-4161-B334-D17EB6A880AC}"/>
            </c:ext>
          </c:extLst>
        </c:ser>
        <c:ser>
          <c:idx val="5"/>
          <c:order val="5"/>
          <c:tx>
            <c:strRef>
              <c:f>データシート!$A$32</c:f>
              <c:strCache>
                <c:ptCount val="1"/>
                <c:pt idx="0">
                  <c:v>東部地区工業用水道事業会計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c:v>
                </c:pt>
                <c:pt idx="2">
                  <c:v>#N/A</c:v>
                </c:pt>
                <c:pt idx="3">
                  <c:v>1.32</c:v>
                </c:pt>
                <c:pt idx="4">
                  <c:v>#N/A</c:v>
                </c:pt>
                <c:pt idx="5">
                  <c:v>1.33</c:v>
                </c:pt>
                <c:pt idx="6">
                  <c:v>#N/A</c:v>
                </c:pt>
                <c:pt idx="7">
                  <c:v>1.42</c:v>
                </c:pt>
                <c:pt idx="8">
                  <c:v>#N/A</c:v>
                </c:pt>
                <c:pt idx="9">
                  <c:v>1.43</c:v>
                </c:pt>
              </c:numCache>
            </c:numRef>
          </c:val>
          <c:extLst>
            <c:ext xmlns:c16="http://schemas.microsoft.com/office/drawing/2014/chart" uri="{C3380CC4-5D6E-409C-BE32-E72D297353CC}">
              <c16:uniqueId val="{00000005-AC78-4161-B334-D17EB6A880A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3.12</c:v>
                </c:pt>
                <c:pt idx="2">
                  <c:v>#N/A</c:v>
                </c:pt>
                <c:pt idx="3">
                  <c:v>2.7</c:v>
                </c:pt>
                <c:pt idx="4">
                  <c:v>#N/A</c:v>
                </c:pt>
                <c:pt idx="5">
                  <c:v>2.42</c:v>
                </c:pt>
                <c:pt idx="6">
                  <c:v>#N/A</c:v>
                </c:pt>
                <c:pt idx="7">
                  <c:v>2.11</c:v>
                </c:pt>
                <c:pt idx="8">
                  <c:v>#N/A</c:v>
                </c:pt>
                <c:pt idx="9">
                  <c:v>1.8</c:v>
                </c:pt>
              </c:numCache>
            </c:numRef>
          </c:val>
          <c:extLst>
            <c:ext xmlns:c16="http://schemas.microsoft.com/office/drawing/2014/chart" uri="{C3380CC4-5D6E-409C-BE32-E72D297353CC}">
              <c16:uniqueId val="{00000006-AC78-4161-B334-D17EB6A880AC}"/>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6.3</c:v>
                </c:pt>
                <c:pt idx="2">
                  <c:v>#N/A</c:v>
                </c:pt>
                <c:pt idx="3">
                  <c:v>5.79</c:v>
                </c:pt>
                <c:pt idx="4">
                  <c:v>#N/A</c:v>
                </c:pt>
                <c:pt idx="5">
                  <c:v>5.38</c:v>
                </c:pt>
                <c:pt idx="6">
                  <c:v>#N/A</c:v>
                </c:pt>
                <c:pt idx="7">
                  <c:v>5.38</c:v>
                </c:pt>
                <c:pt idx="8">
                  <c:v>#N/A</c:v>
                </c:pt>
                <c:pt idx="9">
                  <c:v>5.41</c:v>
                </c:pt>
              </c:numCache>
            </c:numRef>
          </c:val>
          <c:extLst>
            <c:ext xmlns:c16="http://schemas.microsoft.com/office/drawing/2014/chart" uri="{C3380CC4-5D6E-409C-BE32-E72D297353CC}">
              <c16:uniqueId val="{00000007-AC78-4161-B334-D17EB6A880A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1.83</c:v>
                </c:pt>
                <c:pt idx="2">
                  <c:v>#N/A</c:v>
                </c:pt>
                <c:pt idx="3">
                  <c:v>2.2799999999999998</c:v>
                </c:pt>
                <c:pt idx="4">
                  <c:v>#N/A</c:v>
                </c:pt>
                <c:pt idx="5">
                  <c:v>5.98</c:v>
                </c:pt>
                <c:pt idx="6">
                  <c:v>#N/A</c:v>
                </c:pt>
                <c:pt idx="7">
                  <c:v>5.32</c:v>
                </c:pt>
                <c:pt idx="8">
                  <c:v>#N/A</c:v>
                </c:pt>
                <c:pt idx="9">
                  <c:v>7.3</c:v>
                </c:pt>
              </c:numCache>
            </c:numRef>
          </c:val>
          <c:extLst>
            <c:ext xmlns:c16="http://schemas.microsoft.com/office/drawing/2014/chart" uri="{C3380CC4-5D6E-409C-BE32-E72D297353CC}">
              <c16:uniqueId val="{00000008-AC78-4161-B334-D17EB6A880AC}"/>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0.52</c:v>
                </c:pt>
                <c:pt idx="2">
                  <c:v>0.36</c:v>
                </c:pt>
                <c:pt idx="3">
                  <c:v>#N/A</c:v>
                </c:pt>
                <c:pt idx="4">
                  <c:v>0.45</c:v>
                </c:pt>
                <c:pt idx="5">
                  <c:v>#N/A</c:v>
                </c:pt>
                <c:pt idx="6">
                  <c:v>1.81</c:v>
                </c:pt>
                <c:pt idx="7">
                  <c:v>#N/A</c:v>
                </c:pt>
                <c:pt idx="8">
                  <c:v>1.77</c:v>
                </c:pt>
                <c:pt idx="9">
                  <c:v>#N/A</c:v>
                </c:pt>
              </c:numCache>
            </c:numRef>
          </c:val>
          <c:extLst>
            <c:ext xmlns:c16="http://schemas.microsoft.com/office/drawing/2014/chart" uri="{C3380CC4-5D6E-409C-BE32-E72D297353CC}">
              <c16:uniqueId val="{00000009-AC78-4161-B334-D17EB6A880A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975</c:v>
                </c:pt>
                <c:pt idx="5">
                  <c:v>948</c:v>
                </c:pt>
                <c:pt idx="8">
                  <c:v>927</c:v>
                </c:pt>
                <c:pt idx="11">
                  <c:v>869</c:v>
                </c:pt>
                <c:pt idx="14">
                  <c:v>844</c:v>
                </c:pt>
              </c:numCache>
            </c:numRef>
          </c:val>
          <c:extLst>
            <c:ext xmlns:c16="http://schemas.microsoft.com/office/drawing/2014/chart" uri="{C3380CC4-5D6E-409C-BE32-E72D297353CC}">
              <c16:uniqueId val="{00000000-8FD2-4C38-A136-5F9426E266F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D2-4C38-A136-5F9426E266F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90</c:v>
                </c:pt>
                <c:pt idx="3">
                  <c:v>84</c:v>
                </c:pt>
                <c:pt idx="6">
                  <c:v>72</c:v>
                </c:pt>
                <c:pt idx="9">
                  <c:v>30</c:v>
                </c:pt>
                <c:pt idx="12">
                  <c:v>53</c:v>
                </c:pt>
              </c:numCache>
            </c:numRef>
          </c:val>
          <c:extLst>
            <c:ext xmlns:c16="http://schemas.microsoft.com/office/drawing/2014/chart" uri="{C3380CC4-5D6E-409C-BE32-E72D297353CC}">
              <c16:uniqueId val="{00000002-8FD2-4C38-A136-5F9426E266F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D2-4C38-A136-5F9426E266F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261</c:v>
                </c:pt>
                <c:pt idx="3">
                  <c:v>261</c:v>
                </c:pt>
                <c:pt idx="6">
                  <c:v>257</c:v>
                </c:pt>
                <c:pt idx="9">
                  <c:v>254</c:v>
                </c:pt>
                <c:pt idx="12">
                  <c:v>234</c:v>
                </c:pt>
              </c:numCache>
            </c:numRef>
          </c:val>
          <c:extLst>
            <c:ext xmlns:c16="http://schemas.microsoft.com/office/drawing/2014/chart" uri="{C3380CC4-5D6E-409C-BE32-E72D297353CC}">
              <c16:uniqueId val="{00000004-8FD2-4C38-A136-5F9426E266F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D2-4C38-A136-5F9426E266F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D2-4C38-A136-5F9426E266F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1176</c:v>
                </c:pt>
                <c:pt idx="3">
                  <c:v>1193</c:v>
                </c:pt>
                <c:pt idx="6">
                  <c:v>1173</c:v>
                </c:pt>
                <c:pt idx="9">
                  <c:v>1179</c:v>
                </c:pt>
                <c:pt idx="12">
                  <c:v>1061</c:v>
                </c:pt>
              </c:numCache>
            </c:numRef>
          </c:val>
          <c:extLst>
            <c:ext xmlns:c16="http://schemas.microsoft.com/office/drawing/2014/chart" uri="{C3380CC4-5D6E-409C-BE32-E72D297353CC}">
              <c16:uniqueId val="{00000007-8FD2-4C38-A136-5F9426E266F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552</c:v>
                </c:pt>
                <c:pt idx="2">
                  <c:v>#N/A</c:v>
                </c:pt>
                <c:pt idx="3">
                  <c:v>#N/A</c:v>
                </c:pt>
                <c:pt idx="4">
                  <c:v>590</c:v>
                </c:pt>
                <c:pt idx="5">
                  <c:v>#N/A</c:v>
                </c:pt>
                <c:pt idx="6">
                  <c:v>#N/A</c:v>
                </c:pt>
                <c:pt idx="7">
                  <c:v>575</c:v>
                </c:pt>
                <c:pt idx="8">
                  <c:v>#N/A</c:v>
                </c:pt>
                <c:pt idx="9">
                  <c:v>#N/A</c:v>
                </c:pt>
                <c:pt idx="10">
                  <c:v>594</c:v>
                </c:pt>
                <c:pt idx="11">
                  <c:v>#N/A</c:v>
                </c:pt>
                <c:pt idx="12">
                  <c:v>#N/A</c:v>
                </c:pt>
                <c:pt idx="13">
                  <c:v>504</c:v>
                </c:pt>
                <c:pt idx="14">
                  <c:v>#N/A</c:v>
                </c:pt>
              </c:numCache>
            </c:numRef>
          </c:val>
          <c:smooth val="0"/>
          <c:extLst>
            <c:ext xmlns:c16="http://schemas.microsoft.com/office/drawing/2014/chart" uri="{C3380CC4-5D6E-409C-BE32-E72D297353CC}">
              <c16:uniqueId val="{00000008-8FD2-4C38-A136-5F9426E266F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9091</c:v>
                </c:pt>
                <c:pt idx="5">
                  <c:v>9144</c:v>
                </c:pt>
                <c:pt idx="8">
                  <c:v>8714</c:v>
                </c:pt>
                <c:pt idx="11">
                  <c:v>8160</c:v>
                </c:pt>
                <c:pt idx="14">
                  <c:v>7601</c:v>
                </c:pt>
              </c:numCache>
            </c:numRef>
          </c:val>
          <c:extLst>
            <c:ext xmlns:c16="http://schemas.microsoft.com/office/drawing/2014/chart" uri="{C3380CC4-5D6E-409C-BE32-E72D297353CC}">
              <c16:uniqueId val="{00000000-7137-4BAC-B18D-4796E736F81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513</c:v>
                </c:pt>
                <c:pt idx="5">
                  <c:v>470</c:v>
                </c:pt>
                <c:pt idx="8">
                  <c:v>425</c:v>
                </c:pt>
                <c:pt idx="11">
                  <c:v>384</c:v>
                </c:pt>
                <c:pt idx="14">
                  <c:v>347</c:v>
                </c:pt>
              </c:numCache>
            </c:numRef>
          </c:val>
          <c:extLst>
            <c:ext xmlns:c16="http://schemas.microsoft.com/office/drawing/2014/chart" uri="{C3380CC4-5D6E-409C-BE32-E72D297353CC}">
              <c16:uniqueId val="{00000001-7137-4BAC-B18D-4796E736F81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2704</c:v>
                </c:pt>
                <c:pt idx="5">
                  <c:v>2732</c:v>
                </c:pt>
                <c:pt idx="8">
                  <c:v>3419</c:v>
                </c:pt>
                <c:pt idx="11">
                  <c:v>3716</c:v>
                </c:pt>
                <c:pt idx="14">
                  <c:v>4157</c:v>
                </c:pt>
              </c:numCache>
            </c:numRef>
          </c:val>
          <c:extLst>
            <c:ext xmlns:c16="http://schemas.microsoft.com/office/drawing/2014/chart" uri="{C3380CC4-5D6E-409C-BE32-E72D297353CC}">
              <c16:uniqueId val="{00000002-7137-4BAC-B18D-4796E736F81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37-4BAC-B18D-4796E736F81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37-4BAC-B18D-4796E736F81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37-4BAC-B18D-4796E736F81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1741</c:v>
                </c:pt>
                <c:pt idx="3">
                  <c:v>1833</c:v>
                </c:pt>
                <c:pt idx="6">
                  <c:v>1810</c:v>
                </c:pt>
                <c:pt idx="9">
                  <c:v>1824</c:v>
                </c:pt>
                <c:pt idx="12">
                  <c:v>1851</c:v>
                </c:pt>
              </c:numCache>
            </c:numRef>
          </c:val>
          <c:extLst>
            <c:ext xmlns:c16="http://schemas.microsoft.com/office/drawing/2014/chart" uri="{C3380CC4-5D6E-409C-BE32-E72D297353CC}">
              <c16:uniqueId val="{00000006-7137-4BAC-B18D-4796E736F81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348</c:v>
                </c:pt>
                <c:pt idx="3">
                  <c:v>262</c:v>
                </c:pt>
                <c:pt idx="6">
                  <c:v>195</c:v>
                </c:pt>
                <c:pt idx="9">
                  <c:v>153</c:v>
                </c:pt>
                <c:pt idx="12">
                  <c:v>310</c:v>
                </c:pt>
              </c:numCache>
            </c:numRef>
          </c:val>
          <c:extLst>
            <c:ext xmlns:c16="http://schemas.microsoft.com/office/drawing/2014/chart" uri="{C3380CC4-5D6E-409C-BE32-E72D297353CC}">
              <c16:uniqueId val="{00000007-7137-4BAC-B18D-4796E736F81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2940</c:v>
                </c:pt>
                <c:pt idx="3">
                  <c:v>2659</c:v>
                </c:pt>
                <c:pt idx="6">
                  <c:v>2338</c:v>
                </c:pt>
                <c:pt idx="9">
                  <c:v>2103</c:v>
                </c:pt>
                <c:pt idx="12">
                  <c:v>1867</c:v>
                </c:pt>
              </c:numCache>
            </c:numRef>
          </c:val>
          <c:extLst>
            <c:ext xmlns:c16="http://schemas.microsoft.com/office/drawing/2014/chart" uri="{C3380CC4-5D6E-409C-BE32-E72D297353CC}">
              <c16:uniqueId val="{00000008-7137-4BAC-B18D-4796E736F81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145</c:v>
                </c:pt>
                <c:pt idx="3">
                  <c:v>145</c:v>
                </c:pt>
                <c:pt idx="6">
                  <c:v>145</c:v>
                </c:pt>
                <c:pt idx="9">
                  <c:v>145</c:v>
                </c:pt>
                <c:pt idx="12">
                  <c:v>144</c:v>
                </c:pt>
              </c:numCache>
            </c:numRef>
          </c:val>
          <c:extLst>
            <c:ext xmlns:c16="http://schemas.microsoft.com/office/drawing/2014/chart" uri="{C3380CC4-5D6E-409C-BE32-E72D297353CC}">
              <c16:uniqueId val="{00000009-7137-4BAC-B18D-4796E736F81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10137</c:v>
                </c:pt>
                <c:pt idx="3">
                  <c:v>9705</c:v>
                </c:pt>
                <c:pt idx="6">
                  <c:v>9422</c:v>
                </c:pt>
                <c:pt idx="9">
                  <c:v>8677</c:v>
                </c:pt>
                <c:pt idx="12">
                  <c:v>7581</c:v>
                </c:pt>
              </c:numCache>
            </c:numRef>
          </c:val>
          <c:extLst>
            <c:ext xmlns:c16="http://schemas.microsoft.com/office/drawing/2014/chart" uri="{C3380CC4-5D6E-409C-BE32-E72D297353CC}">
              <c16:uniqueId val="{0000000A-7137-4BAC-B18D-4796E736F81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3001</c:v>
                </c:pt>
                <c:pt idx="2">
                  <c:v>#N/A</c:v>
                </c:pt>
                <c:pt idx="3">
                  <c:v>#N/A</c:v>
                </c:pt>
                <c:pt idx="4">
                  <c:v>2258</c:v>
                </c:pt>
                <c:pt idx="5">
                  <c:v>#N/A</c:v>
                </c:pt>
                <c:pt idx="6">
                  <c:v>#N/A</c:v>
                </c:pt>
                <c:pt idx="7">
                  <c:v>1351</c:v>
                </c:pt>
                <c:pt idx="8">
                  <c:v>#N/A</c:v>
                </c:pt>
                <c:pt idx="9">
                  <c:v>#N/A</c:v>
                </c:pt>
                <c:pt idx="10">
                  <c:v>642</c:v>
                </c:pt>
                <c:pt idx="11">
                  <c:v>#N/A</c:v>
                </c:pt>
                <c:pt idx="12">
                  <c:v>#N/A</c:v>
                </c:pt>
                <c:pt idx="13">
                  <c:v>0</c:v>
                </c:pt>
                <c:pt idx="14">
                  <c:v>#N/A</c:v>
                </c:pt>
              </c:numCache>
            </c:numRef>
          </c:val>
          <c:smooth val="0"/>
          <c:extLst>
            <c:ext xmlns:c16="http://schemas.microsoft.com/office/drawing/2014/chart" uri="{C3380CC4-5D6E-409C-BE32-E72D297353CC}">
              <c16:uniqueId val="{0000000B-7137-4BAC-B18D-4796E736F81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1563</c:v>
                </c:pt>
                <c:pt idx="1">
                  <c:v>1463</c:v>
                </c:pt>
                <c:pt idx="2">
                  <c:v>1432</c:v>
                </c:pt>
              </c:numCache>
            </c:numRef>
          </c:val>
          <c:extLst>
            <c:ext xmlns:c16="http://schemas.microsoft.com/office/drawing/2014/chart" uri="{C3380CC4-5D6E-409C-BE32-E72D297353CC}">
              <c16:uniqueId val="{00000000-0C57-4CCD-A131-65F0D456A7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475</c:v>
                </c:pt>
                <c:pt idx="1">
                  <c:v>475</c:v>
                </c:pt>
                <c:pt idx="2">
                  <c:v>507</c:v>
                </c:pt>
              </c:numCache>
            </c:numRef>
          </c:val>
          <c:extLst>
            <c:ext xmlns:c16="http://schemas.microsoft.com/office/drawing/2014/chart" uri="{C3380CC4-5D6E-409C-BE32-E72D297353CC}">
              <c16:uniqueId val="{00000001-0C57-4CCD-A131-65F0D456A7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1183</c:v>
                </c:pt>
                <c:pt idx="1">
                  <c:v>1584</c:v>
                </c:pt>
                <c:pt idx="2">
                  <c:v>2028</c:v>
                </c:pt>
              </c:numCache>
            </c:numRef>
          </c:val>
          <c:extLst>
            <c:ext xmlns:c16="http://schemas.microsoft.com/office/drawing/2014/chart" uri="{C3380CC4-5D6E-409C-BE32-E72D297353CC}">
              <c16:uniqueId val="{00000002-0C57-4CCD-A131-65F0D456A7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{8BE9228D-6D3D-4180-8FE8-8B729D4513DD}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E94-42A5-B6F0-208D004A9B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{0CE69AAC-906D-4040-AC80-A359AF38A0CE}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94-42A5-B6F0-208D004A9B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{98B2355A-D650-4756-8348-B1F9E913D3A1}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94-42A5-B6F0-208D004A9B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{17C00A30-D73C-4658-BACE-2EC46CAA3242}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94-42A5-B6F0-208D004A9B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{768C429A-6D49-40DA-A3BE-4CA7FB7C414E}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94-42A5-B6F0-208D004A9B88}"/>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{92A03F49-7A61-48D0-A8C9-C322D4F5FE18}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E94-42A5-B6F0-208D004A9B8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{36C4CA7B-55A1-4DB2-93D9-2EAD5FB1A01D}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E94-42A5-B6F0-208D004A9B88}"/>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{0CB0CA40-1034-4D17-B68C-6C04FB575E49}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E94-42A5-B6F0-208D004A9B8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{22C7BD70-4277-4C25-B9C3-5C1C59DC5E38}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E94-42A5-B6F0-208D004A9B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56.8</c:v>
                </c:pt>
                <c:pt idx="16">
                  <c:v>57.5</c:v>
                </c:pt>
                <c:pt idx="24">
                  <c:v>58.9</c:v>
                </c:pt>
                <c:pt idx="32">
                  <c:v>61.2</c:v>
                </c:pt>
              </c:numCache>
            </c:numRef>
          </c:xVal>
          <c:yVal>
            <c:numRef>
              <c:f>公会計指標分析・財政指標組合せ分析表!$BP$51:$DC$51</c:f>
              <c:numCache>
                <c:formatCode>#,##0.0;"▲ "#,##0.0</c:formatCode>
                <c:ptCount val="40"/>
                <c:pt idx="8">
                  <c:v>36.200000000000003</c:v>
                </c:pt>
                <c:pt idx="16">
                  <c:v>20.6</c:v>
                </c:pt>
                <c:pt idx="24">
                  <c:v>10.1</c:v>
                </c:pt>
              </c:numCache>
            </c:numRef>
          </c:yVal>
          <c:smooth val="0"/>
          <c:extLst>
            <c:ext xmlns:c16="http://schemas.microsoft.com/office/drawing/2014/chart" uri="{C3380CC4-5D6E-409C-BE32-E72D297353CC}">
              <c16:uniqueId val="{00000009-AE94-42A5-B6F0-208D004A9B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{E7C20019-F3B5-48BF-884C-0AD0237DE3ED}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E94-42A5-B6F0-208D004A9B8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{C1291617-AF56-4D46-BE62-68F0B5D4D40F}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94-42A5-B6F0-208D004A9B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{A2E5FDCA-500A-4AAB-B856-8FCBD2096D8E}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94-42A5-B6F0-208D004A9B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{EE12C514-8A43-4FE2-9D38-24E08C34352E}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94-42A5-B6F0-208D004A9B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{986B85D0-D28B-483F-B998-1338B81BE1AD}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94-42A5-B6F0-208D004A9B8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{9A176F22-3036-4D32-ACD5-FDBF68C353CC}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E94-42A5-B6F0-208D004A9B8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{813881C8-D5FE-49C0-93E5-55865F83AE4E}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E94-42A5-B6F0-208D004A9B8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{3F085206-21E6-4CBF-B08C-ACBB5A9C433E}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E94-42A5-B6F0-208D004A9B8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{7F03A889-742D-4E9D-9E17-A1AE5763D0F6}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E94-42A5-B6F0-208D004A9B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62</c:v>
                </c:pt>
                <c:pt idx="16">
                  <c:v>63.2</c:v>
                </c:pt>
                <c:pt idx="24">
                  <c:v>65.3</c:v>
                </c:pt>
                <c:pt idx="32">
                  <c:v>66.900000000000006</c:v>
                </c:pt>
              </c:numCache>
            </c:numRef>
          </c:xVal>
          <c:yVal>
            <c:numRef>
              <c:f>公会計指標分析・財政指標組合せ分析表!$BP$55:$DC$55</c:f>
              <c:numCache>
                <c:formatCode>#,##0.0;"▲ "#,##0.0</c:formatCode>
                <c:ptCount val="40"/>
                <c:pt idx="8">
                  <c:v>37.299999999999997</c:v>
                </c:pt>
                <c:pt idx="16">
                  <c:v>25.4</c:v>
                </c:pt>
                <c:pt idx="24">
                  <c:v>17.600000000000001</c:v>
                </c:pt>
                <c:pt idx="32">
                  <c:v>17.2</c:v>
                </c:pt>
              </c:numCache>
            </c:numRef>
          </c:yVal>
          <c:smooth val="0"/>
          <c:extLst>
            <c:ext xmlns:c16="http://schemas.microsoft.com/office/drawing/2014/chart" uri="{C3380CC4-5D6E-409C-BE32-E72D297353CC}">
              <c16:uniqueId val="{00000013-AE94-42A5-B6F0-208D004A9B88}"/>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{12696B05-636F-4F44-9FBA-91EE3D471C90}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5AF-4E3A-A78F-1878639269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{3D471277-5B53-4EEC-854A-BDFBC0F744F0}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AF-4E3A-A78F-1878639269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{D705E041-A22D-4E8F-AA7A-DA3AFE4EF2BF}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AF-4E3A-A78F-1878639269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{65D9D068-8A3A-477B-9DBD-00501741CEFD}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AF-4E3A-A78F-1878639269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{300B7023-5EEF-4A1E-A7DE-54D84149784B}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AF-4E3A-A78F-18786392699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{576108B6-9948-44EC-A6A6-C89EBCF1FD5E}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5AF-4E3A-A78F-18786392699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{29267A4B-D353-4B55-B2EC-881B3C9C0F5A}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5AF-4E3A-A78F-18786392699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{72FCC757-C1E2-4D29-A814-83E4AE65826E}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5AF-4E3A-A78F-18786392699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{F02846DA-78F4-4259-84A8-3F7ECADA7F02}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5AF-4E3A-A78F-1878639269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9.4</c:v>
                </c:pt>
                <c:pt idx="16">
                  <c:v>9.1</c:v>
                </c:pt>
                <c:pt idx="24">
                  <c:v>9.1999999999999993</c:v>
                </c:pt>
                <c:pt idx="32">
                  <c:v>8.6</c:v>
                </c:pt>
              </c:numCache>
            </c:numRef>
          </c:xVal>
          <c:yVal>
            <c:numRef>
              <c:f>公会計指標分析・財政指標組合せ分析表!$BP$73:$DC$73</c:f>
              <c:numCache>
                <c:formatCode>#,##0.0;"▲ "#,##0.0</c:formatCode>
                <c:ptCount val="40"/>
                <c:pt idx="0">
                  <c:v>50.4</c:v>
                </c:pt>
                <c:pt idx="8">
                  <c:v>36.200000000000003</c:v>
                </c:pt>
                <c:pt idx="16">
                  <c:v>20.6</c:v>
                </c:pt>
                <c:pt idx="24">
                  <c:v>10.1</c:v>
                </c:pt>
              </c:numCache>
            </c:numRef>
          </c:yVal>
          <c:smooth val="0"/>
          <c:extLst>
            <c:ext xmlns:c16="http://schemas.microsoft.com/office/drawing/2014/chart" uri="{C3380CC4-5D6E-409C-BE32-E72D297353CC}">
              <c16:uniqueId val="{00000009-E5AF-4E3A-A78F-1878639269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{D6687F60-29F0-42F2-8D35-47FE1F1C049D}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5AF-4E3A-A78F-1878639269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{62EEF449-3957-4A51-831A-5961513DFF5D}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AF-4E3A-A78F-1878639269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{6748DCC7-0287-45E9-BDA3-8C9D6CF7B6CD}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AF-4E3A-A78F-1878639269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{0ECBFFF4-CAF6-46A8-A74D-1D02CF11AACE}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AF-4E3A-A78F-1878639269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{92110CBE-C82C-4043-A369-7DBF7F2C99EE}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AF-4E3A-A78F-18786392699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{4A5FEEF5-1366-4D4A-9B95-BF11820B1571}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5AF-4E3A-A78F-18786392699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{4198FE1E-2820-41BC-9C5B-8538BD3FF1E4}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5AF-4E3A-A78F-18786392699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{A9E59148-B8E2-4780-86A0-548EC65D89B9}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5AF-4E3A-A78F-18786392699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{4093A384-A63D-4AA3-B3F9-2CAA582183C6}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5AF-4E3A-A78F-1878639269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E5AF-4E3A-A78F-187863926996}"/>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平成２６年度以降、地方債の元利償還金は１１億円台と</a:t>
          </a:r>
          <a:r>
            <a:rPr kumimoji="1" lang="ja-JP" altLang="en-US" sz="1100">
              <a:solidFill>
                <a:schemeClr val="dk1"/>
              </a:solidFill>
              <a:effectLst/>
              <a:latin typeface="+mn-lt"/>
              <a:ea typeface="+mn-ea"/>
              <a:cs typeface="+mn-cs"/>
            </a:rPr>
            <a:t>なった。</a:t>
          </a:r>
          <a:r>
            <a:rPr kumimoji="1" lang="ja-JP" altLang="ja-JP" sz="1100">
              <a:solidFill>
                <a:schemeClr val="dk1"/>
              </a:solidFill>
              <a:effectLst/>
              <a:latin typeface="+mn-lt"/>
              <a:ea typeface="+mn-ea"/>
              <a:cs typeface="+mn-cs"/>
            </a:rPr>
            <a:t>近年据置期間を圧縮した借入を実施していることにより元利償還金</a:t>
          </a:r>
          <a:r>
            <a:rPr kumimoji="1" lang="ja-JP" altLang="en-US" sz="1100">
              <a:solidFill>
                <a:schemeClr val="dk1"/>
              </a:solidFill>
              <a:effectLst/>
              <a:latin typeface="+mn-lt"/>
              <a:ea typeface="+mn-ea"/>
              <a:cs typeface="+mn-cs"/>
            </a:rPr>
            <a:t>は減少傾向にある。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今後数年は</a:t>
          </a:r>
          <a:r>
            <a:rPr kumimoji="1" lang="ja-JP" altLang="en-US" sz="1100">
              <a:solidFill>
                <a:schemeClr val="dk1"/>
              </a:solidFill>
              <a:effectLst/>
              <a:latin typeface="+mn-lt"/>
              <a:ea typeface="+mn-ea"/>
              <a:cs typeface="+mn-cs"/>
            </a:rPr>
            <a:t>減少傾向</a:t>
          </a:r>
          <a:r>
            <a:rPr kumimoji="1" lang="ja-JP" altLang="ja-JP" sz="1100">
              <a:solidFill>
                <a:schemeClr val="dk1"/>
              </a:solidFill>
              <a:effectLst/>
              <a:latin typeface="+mn-lt"/>
              <a:ea typeface="+mn-ea"/>
              <a:cs typeface="+mn-cs"/>
            </a:rPr>
            <a:t>に推移すると思われるが、学校再編成事業が予定されており地方債残高が大きく増加する見込みである。事業実施に備え計画的に地方債残高を減少させ公債費の縮減に努める。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満期一括償還地方債がないため基金への積立なし。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将来負担比率は、令和５年度から充当可能財源等が将来負担額を上回ったため算出されなかった。</a:t>
          </a:r>
          <a:endParaRPr lang="ja-JP" altLang="ja-JP" sz="1400">
            <a:effectLst/>
          </a:endParaRPr>
        </a:p>
        <a:p>
          <a:r>
            <a:rPr kumimoji="1" lang="ja-JP" altLang="ja-JP" sz="1100">
              <a:solidFill>
                <a:schemeClr val="dk1"/>
              </a:solidFill>
              <a:effectLst/>
              <a:latin typeface="+mn-lt"/>
              <a:ea typeface="+mn-ea"/>
              <a:cs typeface="+mn-cs"/>
            </a:rPr>
            <a:t>今後数年は同程度に推移すると思われるが、学校再編成事業が予定されており地方債残高が大きく増加する見込みである。事業実施に伴い将来負担比率も高くなる見込みである。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福岡県豊前市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公共施設等整備基金及び退職手当基金の積み立てにより、基金全体としては</a:t>
          </a:r>
          <a:r>
            <a:rPr kumimoji="1" lang="ja-JP" altLang="en-US" sz="1100">
              <a:solidFill>
                <a:schemeClr val="dk1"/>
              </a:solidFill>
              <a:effectLst/>
              <a:latin typeface="+mn-lt"/>
              <a:ea typeface="+mn-ea"/>
              <a:cs typeface="+mn-cs"/>
            </a:rPr>
            <a:t>４４５</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退職手当の財源を原則退職手当基金繰入金より充当することとし、今後短期間で多数の退職者が見込まれているため、財源確保のために継続して退職手当基金を積み立てる。また、学校再編成事業等公共施設の更新に備えて公共施設等整備基金を継続して積み立てて行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公共施設等整備基金・・・・・将来の庁舎建替え等に必要な資金を積立てる。</a:t>
          </a:r>
          <a:endParaRPr lang="ja-JP" altLang="ja-JP" sz="1400">
            <a:effectLst/>
          </a:endParaRPr>
        </a:p>
        <a:p>
          <a:r>
            <a:rPr kumimoji="1" lang="ja-JP" altLang="ja-JP" sz="1100">
              <a:solidFill>
                <a:schemeClr val="dk1"/>
              </a:solidFill>
              <a:effectLst/>
              <a:latin typeface="+mn-lt"/>
              <a:ea typeface="+mn-ea"/>
              <a:cs typeface="+mn-cs"/>
            </a:rPr>
            <a:t>退職手当基金・・・・・・・・職員の退職手当を必要に応じて安定的に確保する。</a:t>
          </a:r>
          <a:endParaRPr lang="ja-JP" altLang="ja-JP" sz="1400">
            <a:effectLst/>
          </a:endParaRPr>
        </a:p>
        <a:p>
          <a:r>
            <a:rPr kumimoji="1" lang="ja-JP" altLang="ja-JP" sz="1100">
              <a:solidFill>
                <a:schemeClr val="dk1"/>
              </a:solidFill>
              <a:effectLst/>
              <a:latin typeface="+mn-lt"/>
              <a:ea typeface="+mn-ea"/>
              <a:cs typeface="+mn-cs"/>
            </a:rPr>
            <a:t>し尿処理施設解体基金・・・・豊前広域環境施設組合解散に伴い一部事務組合の財政調整基金を積立て、し尿処理施設の解体に充てること</a:t>
          </a:r>
          <a:endParaRPr lang="ja-JP" altLang="ja-JP" sz="1400">
            <a:effectLst/>
          </a:endParaRPr>
        </a:p>
        <a:p>
          <a:r>
            <a:rPr kumimoji="1" lang="ja-JP" altLang="ja-JP" sz="1100">
              <a:solidFill>
                <a:schemeClr val="dk1"/>
              </a:solidFill>
              <a:effectLst/>
              <a:latin typeface="+mn-lt"/>
              <a:ea typeface="+mn-ea"/>
              <a:cs typeface="+mn-cs"/>
            </a:rPr>
            <a:t>　　　　　　　　　　　　　　を目的とする。</a:t>
          </a:r>
          <a:endParaRPr lang="ja-JP" altLang="ja-JP" sz="1400">
            <a:effectLst/>
          </a:endParaRPr>
        </a:p>
        <a:p>
          <a:r>
            <a:rPr kumimoji="1" lang="ja-JP" altLang="ja-JP" sz="1100">
              <a:solidFill>
                <a:schemeClr val="dk1"/>
              </a:solidFill>
              <a:effectLst/>
              <a:latin typeface="+mn-lt"/>
              <a:ea typeface="+mn-ea"/>
              <a:cs typeface="+mn-cs"/>
            </a:rPr>
            <a:t>総合文化施設整備基金・・・・総合文化施設整備事業に必要な資金を積立てる。</a:t>
          </a:r>
          <a:endParaRPr lang="ja-JP" altLang="ja-JP" sz="1400">
            <a:effectLst/>
          </a:endParaRPr>
        </a:p>
        <a:p>
          <a:r>
            <a:rPr kumimoji="1" lang="ja-JP" altLang="ja-JP" sz="1100">
              <a:solidFill>
                <a:schemeClr val="dk1"/>
              </a:solidFill>
              <a:effectLst/>
              <a:latin typeface="+mn-lt"/>
              <a:ea typeface="+mn-ea"/>
              <a:cs typeface="+mn-cs"/>
            </a:rPr>
            <a:t>ふるさとづくり応援基金・・・活力ある地域社会の実現のための事業、地域資源や文化の保全・継承を図ること等を目的とする。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公共施設等整備基金・・・・・将来の公共施設の更新等に備えて</a:t>
          </a:r>
          <a:r>
            <a:rPr kumimoji="1" lang="ja-JP" altLang="en-US" sz="1100">
              <a:solidFill>
                <a:schemeClr val="dk1"/>
              </a:solidFill>
              <a:effectLst/>
              <a:latin typeface="+mn-lt"/>
              <a:ea typeface="+mn-ea"/>
              <a:cs typeface="+mn-cs"/>
            </a:rPr>
            <a:t>３０９</a:t>
          </a:r>
          <a:r>
            <a:rPr kumimoji="1" lang="ja-JP" altLang="ja-JP" sz="1100">
              <a:solidFill>
                <a:schemeClr val="dk1"/>
              </a:solidFill>
              <a:effectLst/>
              <a:latin typeface="+mn-lt"/>
              <a:ea typeface="+mn-ea"/>
              <a:cs typeface="+mn-cs"/>
            </a:rPr>
            <a:t>百万円積み立てたことによる増加</a:t>
          </a:r>
          <a:endParaRPr lang="ja-JP" altLang="ja-JP" sz="1400">
            <a:effectLst/>
          </a:endParaRPr>
        </a:p>
        <a:p>
          <a:r>
            <a:rPr kumimoji="1" lang="ja-JP" altLang="ja-JP" sz="1100">
              <a:solidFill>
                <a:schemeClr val="dk1"/>
              </a:solidFill>
              <a:effectLst/>
              <a:latin typeface="+mn-lt"/>
              <a:ea typeface="+mn-ea"/>
              <a:cs typeface="+mn-cs"/>
            </a:rPr>
            <a:t>退職手当基金・・・・・・・・将来の退職者に備えて</a:t>
          </a:r>
          <a:r>
            <a:rPr kumimoji="1" lang="ja-JP" altLang="en-US" sz="1100">
              <a:solidFill>
                <a:schemeClr val="dk1"/>
              </a:solidFill>
              <a:effectLst/>
              <a:latin typeface="+mn-lt"/>
              <a:ea typeface="+mn-ea"/>
              <a:cs typeface="+mn-cs"/>
            </a:rPr>
            <a:t>４９</a:t>
          </a:r>
          <a:r>
            <a:rPr kumimoji="1" lang="ja-JP" altLang="ja-JP" sz="1100">
              <a:solidFill>
                <a:schemeClr val="dk1"/>
              </a:solidFill>
              <a:effectLst/>
              <a:latin typeface="+mn-lt"/>
              <a:ea typeface="+mn-ea"/>
              <a:cs typeface="+mn-cs"/>
            </a:rPr>
            <a:t>百万円積み立てたことによる増加</a:t>
          </a:r>
          <a:endParaRPr lang="ja-JP" altLang="ja-JP" sz="1400">
            <a:effectLst/>
          </a:endParaRPr>
        </a:p>
        <a:p>
          <a:r>
            <a:rPr kumimoji="1" lang="ja-JP" altLang="ja-JP" sz="1100">
              <a:solidFill>
                <a:schemeClr val="dk1"/>
              </a:solidFill>
              <a:effectLst/>
              <a:latin typeface="+mn-lt"/>
              <a:ea typeface="+mn-ea"/>
              <a:cs typeface="+mn-cs"/>
            </a:rPr>
            <a:t>ふるさとづくり応援基金・・・ふるさと納税</a:t>
          </a:r>
          <a:r>
            <a:rPr kumimoji="1" lang="ja-JP" altLang="en-US" sz="1100">
              <a:solidFill>
                <a:schemeClr val="dk1"/>
              </a:solidFill>
              <a:effectLst/>
              <a:latin typeface="+mn-lt"/>
              <a:ea typeface="+mn-ea"/>
              <a:cs typeface="+mn-cs"/>
            </a:rPr>
            <a:t>寄附金</a:t>
          </a:r>
          <a:r>
            <a:rPr kumimoji="1" lang="ja-JP" altLang="ja-JP" sz="1100">
              <a:solidFill>
                <a:schemeClr val="dk1"/>
              </a:solidFill>
              <a:effectLst/>
              <a:latin typeface="+mn-lt"/>
              <a:ea typeface="+mn-ea"/>
              <a:cs typeface="+mn-cs"/>
            </a:rPr>
            <a:t>による積立額８４百万円</a:t>
          </a:r>
          <a:r>
            <a:rPr kumimoji="1" lang="ja-JP" altLang="en-US" sz="1100">
              <a:solidFill>
                <a:schemeClr val="dk1"/>
              </a:solidFill>
              <a:effectLst/>
              <a:latin typeface="+mn-lt"/>
              <a:ea typeface="+mn-ea"/>
              <a:cs typeface="+mn-cs"/>
            </a:rPr>
            <a:t>積み立てたことによる増加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公共施設等整備基金・・・・・将来の学校再編成等公共施設の更新に必要な資金を計画的に積立てる予定</a:t>
          </a:r>
          <a:endParaRPr lang="ja-JP" altLang="ja-JP" sz="1400">
            <a:effectLst/>
          </a:endParaRPr>
        </a:p>
        <a:p>
          <a:r>
            <a:rPr kumimoji="1" lang="ja-JP" altLang="ja-JP" sz="1100">
              <a:solidFill>
                <a:schemeClr val="dk1"/>
              </a:solidFill>
              <a:effectLst/>
              <a:latin typeface="+mn-lt"/>
              <a:ea typeface="+mn-ea"/>
              <a:cs typeface="+mn-cs"/>
            </a:rPr>
            <a:t>退職手当基金・・・・・・・・将来の退職者に必要な資金を計画的に積立てる予定</a:t>
          </a:r>
          <a:endParaRPr lang="ja-JP" altLang="ja-JP" sz="1400">
            <a:effectLst/>
          </a:endParaRPr>
        </a:p>
        <a:p>
          <a:r>
            <a:rPr kumimoji="1" lang="ja-JP" altLang="ja-JP" sz="1100">
              <a:solidFill>
                <a:schemeClr val="dk1"/>
              </a:solidFill>
              <a:effectLst/>
              <a:latin typeface="+mn-lt"/>
              <a:ea typeface="+mn-ea"/>
              <a:cs typeface="+mn-cs"/>
            </a:rPr>
            <a:t>し尿処理施設解体基金・・・・解散した一部事務組合の精算のため、し尿処理施設の解体費用として取り崩す予定</a:t>
          </a:r>
          <a:endParaRPr lang="ja-JP" altLang="ja-JP" sz="1400">
            <a:effectLst/>
          </a:endParaRPr>
        </a:p>
        <a:p>
          <a:r>
            <a:rPr kumimoji="1" lang="ja-JP" altLang="ja-JP" sz="1100">
              <a:solidFill>
                <a:schemeClr val="dk1"/>
              </a:solidFill>
              <a:effectLst/>
              <a:latin typeface="+mn-lt"/>
              <a:ea typeface="+mn-ea"/>
              <a:cs typeface="+mn-cs"/>
            </a:rPr>
            <a:t>総合文化施設整備基金・・・・基金積立金の利子を積立てる予定</a:t>
          </a:r>
          <a:endParaRPr lang="ja-JP" altLang="ja-JP" sz="1400">
            <a:effectLst/>
          </a:endParaRPr>
        </a:p>
        <a:p>
          <a:r>
            <a:rPr kumimoji="1" lang="ja-JP" altLang="ja-JP" sz="1100">
              <a:solidFill>
                <a:schemeClr val="dk1"/>
              </a:solidFill>
              <a:effectLst/>
              <a:latin typeface="+mn-lt"/>
              <a:ea typeface="+mn-ea"/>
              <a:cs typeface="+mn-cs"/>
            </a:rPr>
            <a:t>ふるさとづくり応援基金・・・今後もいただいたふるさと納税寄附金を積み立て取り崩す予定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決算剰余金を</a:t>
          </a:r>
          <a:r>
            <a:rPr kumimoji="1" lang="ja-JP" altLang="en-US" sz="1100">
              <a:solidFill>
                <a:schemeClr val="dk1"/>
              </a:solidFill>
              <a:effectLst/>
              <a:latin typeface="+mn-lt"/>
              <a:ea typeface="+mn-ea"/>
              <a:cs typeface="+mn-cs"/>
            </a:rPr>
            <a:t>２００</a:t>
          </a:r>
          <a:r>
            <a:rPr kumimoji="1" lang="ja-JP" altLang="ja-JP" sz="1100">
              <a:solidFill>
                <a:schemeClr val="dk1"/>
              </a:solidFill>
              <a:effectLst/>
              <a:latin typeface="+mn-lt"/>
              <a:ea typeface="+mn-ea"/>
              <a:cs typeface="+mn-cs"/>
            </a:rPr>
            <a:t>百万円積み立てたことによる増加</a:t>
          </a:r>
          <a:endParaRPr lang="ja-JP" altLang="ja-JP" sz="1400">
            <a:effectLst/>
          </a:endParaRPr>
        </a:p>
        <a:p>
          <a:r>
            <a:rPr kumimoji="1" lang="ja-JP" altLang="ja-JP" sz="1100">
              <a:solidFill>
                <a:schemeClr val="dk1"/>
              </a:solidFill>
              <a:effectLst/>
              <a:latin typeface="+mn-lt"/>
              <a:ea typeface="+mn-ea"/>
              <a:cs typeface="+mn-cs"/>
            </a:rPr>
            <a:t>基金利子・貸付金返還金分を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百万円積み立てたことによる増加</a:t>
          </a:r>
          <a:endParaRPr lang="ja-JP" altLang="ja-JP" sz="1400">
            <a:effectLst/>
          </a:endParaRPr>
        </a:p>
        <a:p>
          <a:r>
            <a:rPr kumimoji="1" lang="ja-JP" altLang="ja-JP" sz="1100">
              <a:solidFill>
                <a:schemeClr val="dk1"/>
              </a:solidFill>
              <a:effectLst/>
              <a:latin typeface="+mn-lt"/>
              <a:ea typeface="+mn-ea"/>
              <a:cs typeface="+mn-cs"/>
            </a:rPr>
            <a:t>歳入不足に伴い△</a:t>
          </a:r>
          <a:r>
            <a:rPr kumimoji="1" lang="ja-JP" altLang="en-US" sz="1100">
              <a:solidFill>
                <a:schemeClr val="dk1"/>
              </a:solidFill>
              <a:effectLst/>
              <a:latin typeface="+mn-lt"/>
              <a:ea typeface="+mn-ea"/>
              <a:cs typeface="+mn-cs"/>
            </a:rPr>
            <a:t>２４０</a:t>
          </a:r>
          <a:r>
            <a:rPr kumimoji="1" lang="ja-JP" altLang="ja-JP" sz="1100">
              <a:solidFill>
                <a:schemeClr val="dk1"/>
              </a:solidFill>
              <a:effectLst/>
              <a:latin typeface="+mn-lt"/>
              <a:ea typeface="+mn-ea"/>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学校再編成等大型事業を近年実施予定であり、取り崩して対応していく予定。</a:t>
          </a:r>
          <a:endParaRPr lang="ja-JP" altLang="ja-JP" sz="1400">
            <a:effectLst/>
          </a:endParaRPr>
        </a:p>
        <a:p>
          <a:r>
            <a:rPr kumimoji="1" lang="ja-JP" altLang="ja-JP" sz="1100">
              <a:solidFill>
                <a:schemeClr val="dk1"/>
              </a:solidFill>
              <a:effectLst/>
              <a:latin typeface="+mn-lt"/>
              <a:ea typeface="+mn-ea"/>
              <a:cs typeface="+mn-cs"/>
            </a:rPr>
            <a:t>基金残高については、景気後退による市税の大幅な減収や、大規模災害の発生など不測の事態に備えるため、毎年度１５億円程度の残高を引き続き確保していく。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普通交付税、臨時財政対策債償還基金費を３１百万円積み立てたことによる増加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地方債の償還予定額を踏まえ今後も利子分を積立て、繰上償還等を行う予定</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99CBE57-2986-4C06-A0CF-66E2AC1121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07E6460-693F-42B9-9EB0-43ECAF4068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CA0F5557-52E5-4FF6-8A60-14CE17F5CD4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4B21D0AC-A001-40F7-A936-CE3031A3741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57EC3A3A-1E38-42CB-A22B-38653B0085A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8E87946F-DF8A-4648-97CD-33BA9F4919B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4E075D80-9DE5-4E45-AF6C-58FFC929F48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43726428-A211-4FCB-8BE2-7886FA705E2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3B41DF51-734E-48D2-B525-F16040BB49D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6F366DD7-ACBB-464E-9D21-96390FD146B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4644E943-1858-4ADA-80E6-76DF212A184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775B9998-FC63-4C5A-A52A-EDC0D143853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CBCE51AD-1999-41F1-8087-0CC7CC44015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1416883C-BEED-4F4B-B1F6-40F22FE1D45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23,853
23,379
111.01
13,839,504
13,297,641
528,746
7,200,310
7,581,324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90ED6314-9F8E-4BD6-A0DB-20FC662D278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CE6AB6F5-5A22-4E0B-A086-A655A50C16C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95823E86-BD16-42A5-A459-6926E99DF49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814CB1BA-BF8E-4E5D-B134-4061D52C16F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A5A93FAC-E858-48CF-8AE9-8043E6FEA16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CD4D84FB-9D05-4DC0-9D00-24EE64BBF37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F7FDD0A7-1127-44FC-B614-8B8B41D696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FA0484B7-01BA-4938-90B1-BC37400FE45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1AF92023-D8E3-4DBB-8AB7-5F4DD25F454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5701BA0F-5476-41D7-9743-44E9E286557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B8DED185-0AF5-4A7E-9AE4-9641F5F814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1EF43BB1-0B1B-4F8E-9726-868ADD079DE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A128159B-8333-47D6-B29B-999FADDF637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A924F340-7452-4046-800D-7B3396E083A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E55EDF0D-E94E-4462-AF87-A08F4830ABD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10CE2968-93E7-4FD1-A896-EEF28979602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5768F396-5F9A-4C0E-B1C4-3A5E088CA92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513B192D-D3DF-43F1-97E2-FBB2AE4A4FE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ADC789A1-5E1B-49B7-899E-EAFD13C6676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46FAFFD9-FC81-4F2A-A20F-15357CA9DB8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CC28490D-E9CA-4CD8-A9EF-D78A9AD0B49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F228BB9E-CEEA-4428-A0AA-8C975980031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8776049B-473B-4583-8C2D-5AB2FFFC818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BE1BA120-1406-41EE-B80D-20EF92095C6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6A0E55C5-23AA-426F-82C5-C65A81B452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8E33ED6A-9C38-4A62-8ED7-A094BB23964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3AC6EB76-CFF7-44D9-9248-B95773CF042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858453F-3F1E-47DA-898B-541FFB51C1F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FBE011E0-E9C4-42BA-A0C6-6BFBEA9EDE6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331940F6-B34E-411C-BFE0-CEB6AD01FE2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B2F0588F-AC3F-4A46-8286-AECFE69D22B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3C90C214-219D-4B12-A7EB-8DC08658305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A6683145-1058-47A8-B47D-9078E99B1A4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F5E9E614-FDFF-49B7-8130-F936443E0E2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835A94F0-8D2D-42FD-B7C4-AA2FEF554BA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effectLst/>
              <a:latin typeface="+mn-lt"/>
              <a:ea typeface="+mn-ea"/>
              <a:cs typeface="+mn-cs"/>
            </a:rPr>
            <a:t>R5</a:t>
          </a:r>
          <a:r>
            <a:rPr lang="ja-JP" altLang="ja-JP" sz="1100">
              <a:solidFill>
                <a:schemeClr val="dk1"/>
              </a:solidFill>
              <a:effectLst/>
              <a:latin typeface="+mn-lt"/>
              <a:ea typeface="+mn-ea"/>
              <a:cs typeface="+mn-cs"/>
            </a:rPr>
            <a:t>年度は、</a:t>
          </a:r>
          <a:r>
            <a:rPr lang="en-US" altLang="ja-JP" sz="1100">
              <a:solidFill>
                <a:schemeClr val="dk1"/>
              </a:solidFill>
              <a:effectLst/>
              <a:latin typeface="+mn-lt"/>
              <a:ea typeface="+mn-ea"/>
              <a:cs typeface="+mn-cs"/>
            </a:rPr>
            <a:t>61.2</a:t>
          </a:r>
          <a:r>
            <a:rPr lang="ja-JP" altLang="ja-JP" sz="1100">
              <a:solidFill>
                <a:schemeClr val="dk1"/>
              </a:solidFill>
              <a:effectLst/>
              <a:latin typeface="+mn-lt"/>
              <a:ea typeface="+mn-ea"/>
              <a:cs typeface="+mn-cs"/>
            </a:rPr>
            <a:t>％で類似団体内平均値</a:t>
          </a:r>
          <a:r>
            <a:rPr lang="en-US" altLang="ja-JP" sz="1100">
              <a:solidFill>
                <a:schemeClr val="dk1"/>
              </a:solidFill>
              <a:effectLst/>
              <a:latin typeface="+mn-lt"/>
              <a:ea typeface="+mn-ea"/>
              <a:cs typeface="+mn-cs"/>
            </a:rPr>
            <a:t>66.9</a:t>
          </a:r>
          <a:r>
            <a:rPr lang="ja-JP" altLang="ja-JP" sz="1100">
              <a:solidFill>
                <a:schemeClr val="dk1"/>
              </a:solidFill>
              <a:effectLst/>
              <a:latin typeface="+mn-lt"/>
              <a:ea typeface="+mn-ea"/>
              <a:cs typeface="+mn-cs"/>
            </a:rPr>
            <a:t>％と比べ</a:t>
          </a:r>
          <a:r>
            <a:rPr lang="en-US" altLang="ja-JP" sz="1100">
              <a:solidFill>
                <a:schemeClr val="dk1"/>
              </a:solidFill>
              <a:effectLst/>
              <a:latin typeface="+mn-lt"/>
              <a:ea typeface="+mn-ea"/>
              <a:cs typeface="+mn-cs"/>
            </a:rPr>
            <a:t>5.7</a:t>
          </a:r>
          <a:r>
            <a:rPr lang="ja-JP" altLang="ja-JP" sz="1100">
              <a:solidFill>
                <a:schemeClr val="dk1"/>
              </a:solidFill>
              <a:effectLst/>
              <a:latin typeface="+mn-lt"/>
              <a:ea typeface="+mn-ea"/>
              <a:cs typeface="+mn-cs"/>
            </a:rPr>
            <a:t>％低くなっている。</a:t>
          </a:r>
          <a:endParaRPr lang="ja-JP" altLang="ja-JP">
            <a:effectLst/>
          </a:endParaRPr>
        </a:p>
        <a:p>
          <a:r>
            <a:rPr lang="ja-JP" altLang="ja-JP" sz="1100">
              <a:solidFill>
                <a:schemeClr val="dk1"/>
              </a:solidFill>
              <a:effectLst/>
              <a:latin typeface="+mn-lt"/>
              <a:ea typeface="+mn-ea"/>
              <a:cs typeface="+mn-cs"/>
            </a:rPr>
            <a:t>全国平均</a:t>
          </a:r>
          <a:r>
            <a:rPr lang="en-US" altLang="ja-JP" sz="1100">
              <a:solidFill>
                <a:schemeClr val="dk1"/>
              </a:solidFill>
              <a:effectLst/>
              <a:latin typeface="+mn-lt"/>
              <a:ea typeface="+mn-ea"/>
              <a:cs typeface="+mn-cs"/>
            </a:rPr>
            <a:t>64.8</a:t>
          </a:r>
          <a:r>
            <a:rPr lang="ja-JP" altLang="ja-JP" sz="1100">
              <a:solidFill>
                <a:schemeClr val="dk1"/>
              </a:solidFill>
              <a:effectLst/>
              <a:latin typeface="+mn-lt"/>
              <a:ea typeface="+mn-ea"/>
              <a:cs typeface="+mn-cs"/>
            </a:rPr>
            <a:t>％と比べても</a:t>
          </a:r>
          <a:r>
            <a:rPr lang="en-US" altLang="ja-JP" sz="1100">
              <a:solidFill>
                <a:schemeClr val="dk1"/>
              </a:solidFill>
              <a:effectLst/>
              <a:latin typeface="+mn-lt"/>
              <a:ea typeface="+mn-ea"/>
              <a:cs typeface="+mn-cs"/>
            </a:rPr>
            <a:t>3.6</a:t>
          </a:r>
          <a:r>
            <a:rPr lang="ja-JP" altLang="ja-JP" sz="1100">
              <a:solidFill>
                <a:schemeClr val="dk1"/>
              </a:solidFill>
              <a:effectLst/>
              <a:latin typeface="+mn-lt"/>
              <a:ea typeface="+mn-ea"/>
              <a:cs typeface="+mn-cs"/>
            </a:rPr>
            <a:t>％低くなっている。</a:t>
          </a:r>
          <a:endParaRPr lang="ja-JP" altLang="ja-JP">
            <a:effectLst/>
          </a:endParaRPr>
        </a:p>
        <a:p>
          <a:r>
            <a:rPr lang="ja-JP" altLang="ja-JP" sz="1100">
              <a:solidFill>
                <a:schemeClr val="dk1"/>
              </a:solidFill>
              <a:effectLst/>
              <a:latin typeface="+mn-lt"/>
              <a:ea typeface="+mn-ea"/>
              <a:cs typeface="+mn-cs"/>
            </a:rPr>
            <a:t>老朽化した公共施設等も多くなっており、小中学校の再編成も今後控えている。今後は、公共施設等の老朽化を的確に把握し、公共施設等総合管理計画に基づき計画的な管理を図っていく。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874CA377-4662-437F-90F7-BCBFBFA6E41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CA973C9D-0DEE-4A96-80F8-94D94B86B2E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F30E2D1-F4F4-4B1C-960C-AA0122D9196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0A8B5C4E-7130-463A-B314-CF11D73A06C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432D580B-0F3F-4794-B5FF-A6EDF617B58C}"/>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999E3739-F843-4601-90B0-03AB59E7B6BF}"/>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16A60112-5019-48C0-9DBF-6BE5AD4190BE}"/>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998B0C84-D4BD-460A-89E6-CA07A3C3698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7BAE3975-02B3-45AC-8EC5-ABEF7E7D21B8}"/>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15F8C175-19B2-4DA5-8BAD-9E004ECD84D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FACCBF3D-9D3D-4B91-B2F2-F13DAA18AE6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DFB7762E-4787-41B0-A380-CE1BD968BB62}"/>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F93FA1FC-3546-4169-90BA-9562D4EF2B0D}"/>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E08A6C76-8271-40D2-83A1-ABA1448C8EF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08762E5F-FD2F-4540-92CC-6BBA39ECE8C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F55CCF7A-3553-4E74-954A-CDEF9EC746D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72002E9D-35B2-4797-9D23-B6111998BB7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48CB3679-C2F0-46AB-BD4F-8BE95BA5C9E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9" name="直線コネクタ 68">
          <a:extLst>
            <a:ext uri="{FF2B5EF4-FFF2-40B4-BE49-F238E27FC236}">
              <a16:creationId xmlns:a16="http://schemas.microsoft.com/office/drawing/2014/main" id="{EA5B708D-8BF4-49AF-83F6-62111D508757}"/>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0" name="有形固定資産減価償却率最小値テキスト">
          <a:extLst>
            <a:ext uri="{FF2B5EF4-FFF2-40B4-BE49-F238E27FC236}">
              <a16:creationId xmlns:a16="http://schemas.microsoft.com/office/drawing/2014/main" id="{18C015C0-97FD-4D9F-8664-60073A22C368}"/>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1" name="直線コネクタ 70">
          <a:extLst>
            <a:ext uri="{FF2B5EF4-FFF2-40B4-BE49-F238E27FC236}">
              <a16:creationId xmlns:a16="http://schemas.microsoft.com/office/drawing/2014/main" id="{D99B479D-F98C-4480-B5AC-6F854EB5FAD8}"/>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2" name="有形固定資産減価償却率最大値テキスト">
          <a:extLst>
            <a:ext uri="{FF2B5EF4-FFF2-40B4-BE49-F238E27FC236}">
              <a16:creationId xmlns:a16="http://schemas.microsoft.com/office/drawing/2014/main" id="{90143E58-1E99-4333-ABE0-00AEC09B3EE5}"/>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3" name="直線コネクタ 72">
          <a:extLst>
            <a:ext uri="{FF2B5EF4-FFF2-40B4-BE49-F238E27FC236}">
              <a16:creationId xmlns:a16="http://schemas.microsoft.com/office/drawing/2014/main" id="{4D735D07-4F80-4C8C-8959-BEBFC29E8AA2}"/>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4" name="有形固定資産減価償却率平均値テキスト">
          <a:extLst>
            <a:ext uri="{FF2B5EF4-FFF2-40B4-BE49-F238E27FC236}">
              <a16:creationId xmlns:a16="http://schemas.microsoft.com/office/drawing/2014/main" id="{3089CBF3-8BFD-4BFE-96F9-8545A7A432AC}"/>
            </a:ext>
          </a:extLst>
        </xdr:cNvPr>
        <xdr:cNvSpPr txBox="1"/>
      </xdr:nvSpPr>
      <xdr:spPr>
        <a:xfrm>
          <a:off x="4813300" y="6018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5" name="フローチャート: 判断 74">
          <a:extLst>
            <a:ext uri="{FF2B5EF4-FFF2-40B4-BE49-F238E27FC236}">
              <a16:creationId xmlns:a16="http://schemas.microsoft.com/office/drawing/2014/main" id="{E719318E-5105-4CAC-960A-CDD500B93F37}"/>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6" name="フローチャート: 判断 75">
          <a:extLst>
            <a:ext uri="{FF2B5EF4-FFF2-40B4-BE49-F238E27FC236}">
              <a16:creationId xmlns:a16="http://schemas.microsoft.com/office/drawing/2014/main" id="{63DB25E2-F817-4594-9F22-7305E6986D7C}"/>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7" name="フローチャート: 判断 76">
          <a:extLst>
            <a:ext uri="{FF2B5EF4-FFF2-40B4-BE49-F238E27FC236}">
              <a16:creationId xmlns:a16="http://schemas.microsoft.com/office/drawing/2014/main" id="{EA10379F-C630-4DD9-97A8-DB6E8C0E134A}"/>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8" name="フローチャート: 判断 77">
          <a:extLst>
            <a:ext uri="{FF2B5EF4-FFF2-40B4-BE49-F238E27FC236}">
              <a16:creationId xmlns:a16="http://schemas.microsoft.com/office/drawing/2014/main" id="{BA484E23-2CE3-4267-9581-43178AD0F4D5}"/>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9" name="フローチャート: 判断 78">
          <a:extLst>
            <a:ext uri="{FF2B5EF4-FFF2-40B4-BE49-F238E27FC236}">
              <a16:creationId xmlns:a16="http://schemas.microsoft.com/office/drawing/2014/main" id="{533008BC-AFD9-43D5-A2DD-B2AE58BF44AF}"/>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DAAEB0A-F6FB-4231-AC9D-99C372F9546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274C6F5-B1B3-4EC1-B360-5101D1E8F37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1B999F6-22B0-4387-BCD0-48C5D8036E5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CBDCDEDC-E4CE-4F88-8B89-CD7F0E9A535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44BE07E-2571-4C8E-8B84-6C92A8932D9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120922</xdr:rowOff>
    </xdr:from>
    <xdr:to>
      <xdr:col>23</xdr:col>
      <xdr:colOff>136525</xdr:colOff>
      <xdr:row>30</xdr:row>
      <xdr:rowOff>51072</xdr:rowOff>
    </xdr:to>
    <xdr:sp macro="" textlink="">
      <xdr:nvSpPr>
        <xdr:cNvPr id="85" name="楕円 84">
          <a:extLst>
            <a:ext uri="{FF2B5EF4-FFF2-40B4-BE49-F238E27FC236}">
              <a16:creationId xmlns:a16="http://schemas.microsoft.com/office/drawing/2014/main" id="{6C1A51CF-29EA-4315-BD22-8731D1B5956C}"/>
            </a:ext>
          </a:extLst>
        </xdr:cNvPr>
        <xdr:cNvSpPr/>
      </xdr:nvSpPr>
      <xdr:spPr>
        <a:xfrm>
          <a:off x="47117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143799</xdr:rowOff>
    </xdr:from>
    <xdr:ext cx="405111" cy="259045"/>
    <xdr:sp macro="" textlink="">
      <xdr:nvSpPr>
        <xdr:cNvPr id="86" name="有形固定資産減価償却率該当値テキスト">
          <a:extLst>
            <a:ext uri="{FF2B5EF4-FFF2-40B4-BE49-F238E27FC236}">
              <a16:creationId xmlns:a16="http://schemas.microsoft.com/office/drawing/2014/main" id="{9696697F-2169-4EEB-8DA3-6BED8E1F6B50}"/>
            </a:ext>
          </a:extLst>
        </xdr:cNvPr>
        <xdr:cNvSpPr txBox="1"/>
      </xdr:nvSpPr>
      <xdr:spPr>
        <a:xfrm>
          <a:off x="4813300" y="571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49983</xdr:rowOff>
    </xdr:from>
    <xdr:to>
      <xdr:col>19</xdr:col>
      <xdr:colOff>187325</xdr:colOff>
      <xdr:row>29</xdr:row>
      <xdr:rowOff>151583</xdr:rowOff>
    </xdr:to>
    <xdr:sp macro="" textlink="">
      <xdr:nvSpPr>
        <xdr:cNvPr id="87" name="楕円 86">
          <a:extLst>
            <a:ext uri="{FF2B5EF4-FFF2-40B4-BE49-F238E27FC236}">
              <a16:creationId xmlns:a16="http://schemas.microsoft.com/office/drawing/2014/main" id="{5B73949A-2856-419E-B463-75B39EFAA1F7}"/>
            </a:ext>
          </a:extLst>
        </xdr:cNvPr>
        <xdr:cNvSpPr/>
      </xdr:nvSpPr>
      <xdr:spPr>
        <a:xfrm>
          <a:off x="4000500" y="579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100783</xdr:rowOff>
    </xdr:from>
    <xdr:to>
      <xdr:col>23</xdr:col>
      <xdr:colOff>85725</xdr:colOff>
      <xdr:row>30</xdr:row>
      <xdr:rowOff>272</xdr:rowOff>
    </xdr:to>
    <xdr:cxnSp macro="">
      <xdr:nvCxnSpPr>
        <xdr:cNvPr id="88" name="直線コネクタ 87">
          <a:extLst>
            <a:ext uri="{FF2B5EF4-FFF2-40B4-BE49-F238E27FC236}">
              <a16:creationId xmlns:a16="http://schemas.microsoft.com/office/drawing/2014/main" id="{063FF8C3-8A58-477A-AE24-EF708348F7AB}"/>
            </a:ext>
          </a:extLst>
        </xdr:cNvPr>
        <xdr:cNvCxnSpPr/>
      </xdr:nvCxnSpPr>
      <xdr:spPr>
        <a:xfrm>
          <a:off x="4051300" y="5844358"/>
          <a:ext cx="711200" cy="7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6803</xdr:rowOff>
    </xdr:from>
    <xdr:to>
      <xdr:col>15</xdr:col>
      <xdr:colOff>187325</xdr:colOff>
      <xdr:row>29</xdr:row>
      <xdr:rowOff>108403</xdr:rowOff>
    </xdr:to>
    <xdr:sp macro="" textlink="">
      <xdr:nvSpPr>
        <xdr:cNvPr id="89" name="楕円 88">
          <a:extLst>
            <a:ext uri="{FF2B5EF4-FFF2-40B4-BE49-F238E27FC236}">
              <a16:creationId xmlns:a16="http://schemas.microsoft.com/office/drawing/2014/main" id="{DF1B35BF-B583-4005-8333-84C50A28E479}"/>
            </a:ext>
          </a:extLst>
        </xdr:cNvPr>
        <xdr:cNvSpPr/>
      </xdr:nvSpPr>
      <xdr:spPr>
        <a:xfrm>
          <a:off x="3238500" y="5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57603</xdr:rowOff>
    </xdr:from>
    <xdr:to>
      <xdr:col>19</xdr:col>
      <xdr:colOff>136525</xdr:colOff>
      <xdr:row>29</xdr:row>
      <xdr:rowOff>100783</xdr:rowOff>
    </xdr:to>
    <xdr:cxnSp macro="">
      <xdr:nvCxnSpPr>
        <xdr:cNvPr id="90" name="直線コネクタ 89">
          <a:extLst>
            <a:ext uri="{FF2B5EF4-FFF2-40B4-BE49-F238E27FC236}">
              <a16:creationId xmlns:a16="http://schemas.microsoft.com/office/drawing/2014/main" id="{7E4E9DDB-6146-4090-BE0F-9E4AD2CCC264}"/>
            </a:ext>
          </a:extLst>
        </xdr:cNvPr>
        <xdr:cNvCxnSpPr/>
      </xdr:nvCxnSpPr>
      <xdr:spPr>
        <a:xfrm>
          <a:off x="3289300" y="580117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156664</xdr:rowOff>
    </xdr:from>
    <xdr:to>
      <xdr:col>11</xdr:col>
      <xdr:colOff>187325</xdr:colOff>
      <xdr:row>29</xdr:row>
      <xdr:rowOff>86814</xdr:rowOff>
    </xdr:to>
    <xdr:sp macro="" textlink="">
      <xdr:nvSpPr>
        <xdr:cNvPr id="91" name="楕円 90">
          <a:extLst>
            <a:ext uri="{FF2B5EF4-FFF2-40B4-BE49-F238E27FC236}">
              <a16:creationId xmlns:a16="http://schemas.microsoft.com/office/drawing/2014/main" id="{FB6857D3-EB64-4174-8F61-A6C2FDEFCCF0}"/>
            </a:ext>
          </a:extLst>
        </xdr:cNvPr>
        <xdr:cNvSpPr/>
      </xdr:nvSpPr>
      <xdr:spPr>
        <a:xfrm>
          <a:off x="2476500" y="57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36014</xdr:rowOff>
    </xdr:from>
    <xdr:to>
      <xdr:col>15</xdr:col>
      <xdr:colOff>136525</xdr:colOff>
      <xdr:row>29</xdr:row>
      <xdr:rowOff>57603</xdr:rowOff>
    </xdr:to>
    <xdr:cxnSp macro="">
      <xdr:nvCxnSpPr>
        <xdr:cNvPr id="92" name="直線コネクタ 91">
          <a:extLst>
            <a:ext uri="{FF2B5EF4-FFF2-40B4-BE49-F238E27FC236}">
              <a16:creationId xmlns:a16="http://schemas.microsoft.com/office/drawing/2014/main" id="{E88805E6-051B-45CC-9CBB-80FC65D3BA60}"/>
            </a:ext>
          </a:extLst>
        </xdr:cNvPr>
        <xdr:cNvCxnSpPr/>
      </xdr:nvCxnSpPr>
      <xdr:spPr>
        <a:xfrm>
          <a:off x="2527300" y="5779589"/>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3" name="n_1aveValue有形固定資産減価償却率">
          <a:extLst>
            <a:ext uri="{FF2B5EF4-FFF2-40B4-BE49-F238E27FC236}">
              <a16:creationId xmlns:a16="http://schemas.microsoft.com/office/drawing/2014/main" id="{EE0A3E97-D17F-43FA-8F72-F0BB3845D17E}"/>
            </a:ext>
          </a:extLst>
        </xdr:cNvPr>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4" name="n_2aveValue有形固定資産減価償却率">
          <a:extLst>
            <a:ext uri="{FF2B5EF4-FFF2-40B4-BE49-F238E27FC236}">
              <a16:creationId xmlns:a16="http://schemas.microsoft.com/office/drawing/2014/main" id="{927E676A-1FD6-4C55-A3F8-C36B9341D286}"/>
            </a:ext>
          </a:extLst>
        </xdr:cNvPr>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95" name="n_3aveValue有形固定資産減価償却率">
          <a:extLst>
            <a:ext uri="{FF2B5EF4-FFF2-40B4-BE49-F238E27FC236}">
              <a16:creationId xmlns:a16="http://schemas.microsoft.com/office/drawing/2014/main" id="{4B504D96-058A-448D-A8D6-69C6DAAFA38D}"/>
            </a:ext>
          </a:extLst>
        </xdr:cNvPr>
        <xdr:cNvSpPr txBox="1"/>
      </xdr:nvSpPr>
      <xdr:spPr>
        <a:xfrm>
          <a:off x="23247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6" name="n_4aveValue有形固定資産減価償却率">
          <a:extLst>
            <a:ext uri="{FF2B5EF4-FFF2-40B4-BE49-F238E27FC236}">
              <a16:creationId xmlns:a16="http://schemas.microsoft.com/office/drawing/2014/main" id="{67F01FAB-1D9B-4606-9BB2-34A0799EACAE}"/>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168110</xdr:rowOff>
    </xdr:from>
    <xdr:ext cx="405111" cy="259045"/>
    <xdr:sp macro="" textlink="">
      <xdr:nvSpPr>
        <xdr:cNvPr id="97" name="n_1mainValue有形固定資産減価償却率">
          <a:extLst>
            <a:ext uri="{FF2B5EF4-FFF2-40B4-BE49-F238E27FC236}">
              <a16:creationId xmlns:a16="http://schemas.microsoft.com/office/drawing/2014/main" id="{B1F30BD9-8205-4BEB-A28B-E29C940B04E8}"/>
            </a:ext>
          </a:extLst>
        </xdr:cNvPr>
        <xdr:cNvSpPr txBox="1"/>
      </xdr:nvSpPr>
      <xdr:spPr>
        <a:xfrm>
          <a:off x="3836044"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124930</xdr:rowOff>
    </xdr:from>
    <xdr:ext cx="405111" cy="259045"/>
    <xdr:sp macro="" textlink="">
      <xdr:nvSpPr>
        <xdr:cNvPr id="98" name="n_2mainValue有形固定資産減価償却率">
          <a:extLst>
            <a:ext uri="{FF2B5EF4-FFF2-40B4-BE49-F238E27FC236}">
              <a16:creationId xmlns:a16="http://schemas.microsoft.com/office/drawing/2014/main" id="{0FF36A06-C7C1-465C-AD48-294A2265F805}"/>
            </a:ext>
          </a:extLst>
        </xdr:cNvPr>
        <xdr:cNvSpPr txBox="1"/>
      </xdr:nvSpPr>
      <xdr:spPr>
        <a:xfrm>
          <a:off x="3086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103341</xdr:rowOff>
    </xdr:from>
    <xdr:ext cx="405111" cy="259045"/>
    <xdr:sp macro="" textlink="">
      <xdr:nvSpPr>
        <xdr:cNvPr id="99" name="n_3mainValue有形固定資産減価償却率">
          <a:extLst>
            <a:ext uri="{FF2B5EF4-FFF2-40B4-BE49-F238E27FC236}">
              <a16:creationId xmlns:a16="http://schemas.microsoft.com/office/drawing/2014/main" id="{418E950A-EDC1-430F-B97F-5B4ED33D4FB5}"/>
            </a:ext>
          </a:extLst>
        </xdr:cNvPr>
        <xdr:cNvSpPr txBox="1"/>
      </xdr:nvSpPr>
      <xdr:spPr>
        <a:xfrm>
          <a:off x="2324744" y="550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03EBB349-D455-4BAE-BCBA-477CF00E2A4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a16="http://schemas.microsoft.com/office/drawing/2014/main" id="{7C62259A-B862-4DB9-9D6B-71D0339B7B4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a:extLst>
            <a:ext uri="{FF2B5EF4-FFF2-40B4-BE49-F238E27FC236}">
              <a16:creationId xmlns:a16="http://schemas.microsoft.com/office/drawing/2014/main" id="{803554B0-0235-4E10-9857-D1FF1BB621F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D9E51995-59C9-40F2-A244-917163EF346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762E3C15-DC0E-4E32-9B3B-F1A7D309394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D95BA921-A75B-4059-8FED-DCD52CAA56B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60A5C484-8632-4960-BAC7-778C1D89256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F34ED4AD-42C8-477D-B505-238AB369B9A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CF9E797C-12FA-4AB6-91FE-09D2DDE6808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F51D4F8B-4807-4A8C-BFFD-A0BA9A6229E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C66A693C-79A9-49D7-A157-9775ED309F8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5FB0CCB4-F834-4DF3-800E-947FD4A6130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AC768E9D-73BD-419C-948C-2E7F405C96D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403.4</a:t>
          </a:r>
          <a:r>
            <a:rPr kumimoji="1" lang="ja-JP" altLang="ja-JP" sz="1100">
              <a:solidFill>
                <a:schemeClr val="dk1"/>
              </a:solidFill>
              <a:effectLst/>
              <a:latin typeface="+mn-lt"/>
              <a:ea typeface="+mn-ea"/>
              <a:cs typeface="+mn-cs"/>
            </a:rPr>
            <a:t>％で類似団体内平均値</a:t>
          </a:r>
          <a:r>
            <a:rPr kumimoji="1" lang="en-US" altLang="ja-JP" sz="1100">
              <a:solidFill>
                <a:schemeClr val="dk1"/>
              </a:solidFill>
              <a:effectLst/>
              <a:latin typeface="+mn-lt"/>
              <a:ea typeface="+mn-ea"/>
              <a:cs typeface="+mn-cs"/>
            </a:rPr>
            <a:t>556.4</a:t>
          </a:r>
          <a:r>
            <a:rPr kumimoji="1" lang="ja-JP" altLang="ja-JP" sz="1100">
              <a:solidFill>
                <a:schemeClr val="dk1"/>
              </a:solidFill>
              <a:effectLst/>
              <a:latin typeface="+mn-lt"/>
              <a:ea typeface="+mn-ea"/>
              <a:cs typeface="+mn-cs"/>
            </a:rPr>
            <a:t>％と比べ</a:t>
          </a:r>
          <a:r>
            <a:rPr kumimoji="1" lang="en-US" altLang="ja-JP" sz="1100">
              <a:solidFill>
                <a:schemeClr val="dk1"/>
              </a:solidFill>
              <a:effectLst/>
              <a:latin typeface="+mn-lt"/>
              <a:ea typeface="+mn-ea"/>
              <a:cs typeface="+mn-cs"/>
            </a:rPr>
            <a:t>153.0</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なっている。</a:t>
          </a:r>
          <a:endParaRPr lang="ja-JP" altLang="ja-JP">
            <a:effectLst/>
          </a:endParaRPr>
        </a:p>
        <a:p>
          <a:r>
            <a:rPr kumimoji="1" lang="ja-JP" altLang="ja-JP" sz="1100">
              <a:solidFill>
                <a:schemeClr val="dk1"/>
              </a:solidFill>
              <a:effectLst/>
              <a:latin typeface="+mn-lt"/>
              <a:ea typeface="+mn-ea"/>
              <a:cs typeface="+mn-cs"/>
            </a:rPr>
            <a:t>全国平均</a:t>
          </a:r>
          <a:r>
            <a:rPr kumimoji="1" lang="en-US" altLang="ja-JP" sz="1100">
              <a:solidFill>
                <a:schemeClr val="dk1"/>
              </a:solidFill>
              <a:effectLst/>
              <a:latin typeface="+mn-lt"/>
              <a:ea typeface="+mn-ea"/>
              <a:cs typeface="+mn-cs"/>
            </a:rPr>
            <a:t>509.7</a:t>
          </a:r>
          <a:r>
            <a:rPr kumimoji="1" lang="ja-JP" altLang="ja-JP" sz="1100">
              <a:solidFill>
                <a:schemeClr val="dk1"/>
              </a:solidFill>
              <a:effectLst/>
              <a:latin typeface="+mn-lt"/>
              <a:ea typeface="+mn-ea"/>
              <a:cs typeface="+mn-cs"/>
            </a:rPr>
            <a:t>％と比べて</a:t>
          </a:r>
          <a:r>
            <a:rPr kumimoji="1" lang="ja-JP" altLang="en-US" sz="1100">
              <a:solidFill>
                <a:schemeClr val="dk1"/>
              </a:solidFill>
              <a:effectLst/>
              <a:latin typeface="+mn-lt"/>
              <a:ea typeface="+mn-ea"/>
              <a:cs typeface="+mn-cs"/>
            </a:rPr>
            <a:t>も低い</a:t>
          </a:r>
          <a:r>
            <a:rPr kumimoji="1" lang="ja-JP" altLang="ja-JP" sz="1100">
              <a:solidFill>
                <a:schemeClr val="dk1"/>
              </a:solidFill>
              <a:effectLst/>
              <a:latin typeface="+mn-lt"/>
              <a:ea typeface="+mn-ea"/>
              <a:cs typeface="+mn-cs"/>
            </a:rPr>
            <a:t>水準となっているが、今後も分子である将来負担額（地方債の現在高等）の減少及び分母となる経常一般財源等（地方税等）の増加を図っていく。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497420A7-57BC-4B82-89C0-B5E5238C592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8E3D2A6E-0F51-4841-A657-E605A8DA51C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5" name="テキスト ボックス 114">
          <a:extLst>
            <a:ext uri="{FF2B5EF4-FFF2-40B4-BE49-F238E27FC236}">
              <a16:creationId xmlns:a16="http://schemas.microsoft.com/office/drawing/2014/main" id="{5653C221-FB10-4974-A1A2-78AD19CC7A6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6" name="直線コネクタ 115">
          <a:extLst>
            <a:ext uri="{FF2B5EF4-FFF2-40B4-BE49-F238E27FC236}">
              <a16:creationId xmlns:a16="http://schemas.microsoft.com/office/drawing/2014/main" id="{7C74ECEE-4F51-4B21-90B7-42D6F846E44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7" name="テキスト ボックス 116">
          <a:extLst>
            <a:ext uri="{FF2B5EF4-FFF2-40B4-BE49-F238E27FC236}">
              <a16:creationId xmlns:a16="http://schemas.microsoft.com/office/drawing/2014/main" id="{EED8CE10-723E-475C-AA83-6DB75D3F3A7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8" name="直線コネクタ 117">
          <a:extLst>
            <a:ext uri="{FF2B5EF4-FFF2-40B4-BE49-F238E27FC236}">
              <a16:creationId xmlns:a16="http://schemas.microsoft.com/office/drawing/2014/main" id="{65C16DFA-64E7-42BD-BDAC-27FC5C1B86B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9" name="テキスト ボックス 118">
          <a:extLst>
            <a:ext uri="{FF2B5EF4-FFF2-40B4-BE49-F238E27FC236}">
              <a16:creationId xmlns:a16="http://schemas.microsoft.com/office/drawing/2014/main" id="{419BEC63-0167-4904-8239-0B88B98E6F51}"/>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0" name="直線コネクタ 119">
          <a:extLst>
            <a:ext uri="{FF2B5EF4-FFF2-40B4-BE49-F238E27FC236}">
              <a16:creationId xmlns:a16="http://schemas.microsoft.com/office/drawing/2014/main" id="{3F70ABA4-32C8-4082-845D-2A39023B1F5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1" name="テキスト ボックス 120">
          <a:extLst>
            <a:ext uri="{FF2B5EF4-FFF2-40B4-BE49-F238E27FC236}">
              <a16:creationId xmlns:a16="http://schemas.microsoft.com/office/drawing/2014/main" id="{FBE1E5DF-86E4-41AF-9905-7EA9757DCF5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2" name="直線コネクタ 121">
          <a:extLst>
            <a:ext uri="{FF2B5EF4-FFF2-40B4-BE49-F238E27FC236}">
              <a16:creationId xmlns:a16="http://schemas.microsoft.com/office/drawing/2014/main" id="{6710AADF-952E-4820-8093-855BC3CFC5E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3" name="テキスト ボックス 122">
          <a:extLst>
            <a:ext uri="{FF2B5EF4-FFF2-40B4-BE49-F238E27FC236}">
              <a16:creationId xmlns:a16="http://schemas.microsoft.com/office/drawing/2014/main" id="{43E2166E-650A-41B4-98D8-F6B7015C4B0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4" name="直線コネクタ 123">
          <a:extLst>
            <a:ext uri="{FF2B5EF4-FFF2-40B4-BE49-F238E27FC236}">
              <a16:creationId xmlns:a16="http://schemas.microsoft.com/office/drawing/2014/main" id="{3A00331C-6F9A-4C11-9AD6-31A24FACB65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5" name="テキスト ボックス 124">
          <a:extLst>
            <a:ext uri="{FF2B5EF4-FFF2-40B4-BE49-F238E27FC236}">
              <a16:creationId xmlns:a16="http://schemas.microsoft.com/office/drawing/2014/main" id="{C68BD0DA-5915-452E-8FBB-72705B6A525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6" name="直線コネクタ 125">
          <a:extLst>
            <a:ext uri="{FF2B5EF4-FFF2-40B4-BE49-F238E27FC236}">
              <a16:creationId xmlns:a16="http://schemas.microsoft.com/office/drawing/2014/main" id="{F25B7F07-A9D9-4D22-8F87-D9FED0FCAACB}"/>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7" name="テキスト ボックス 126">
          <a:extLst>
            <a:ext uri="{FF2B5EF4-FFF2-40B4-BE49-F238E27FC236}">
              <a16:creationId xmlns:a16="http://schemas.microsoft.com/office/drawing/2014/main" id="{74F93031-C3AD-4213-8282-34EC97C3E2D1}"/>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a:extLst>
            <a:ext uri="{FF2B5EF4-FFF2-40B4-BE49-F238E27FC236}">
              <a16:creationId xmlns:a16="http://schemas.microsoft.com/office/drawing/2014/main" id="{E672AFDC-EAC6-4082-A372-2F3FF661F9B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9" name="テキスト ボックス 128">
          <a:extLst>
            <a:ext uri="{FF2B5EF4-FFF2-40B4-BE49-F238E27FC236}">
              <a16:creationId xmlns:a16="http://schemas.microsoft.com/office/drawing/2014/main" id="{A6F86447-7162-4047-81F8-2351358BD6A1}"/>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4D494DCD-A84B-4E97-8F8A-06CC9FD599F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1" name="直線コネクタ 130">
          <a:extLst>
            <a:ext uri="{FF2B5EF4-FFF2-40B4-BE49-F238E27FC236}">
              <a16:creationId xmlns:a16="http://schemas.microsoft.com/office/drawing/2014/main" id="{A854559D-AD59-498E-BA63-F8500096EA00}"/>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2" name="債務償還比率最小値テキスト">
          <a:extLst>
            <a:ext uri="{FF2B5EF4-FFF2-40B4-BE49-F238E27FC236}">
              <a16:creationId xmlns:a16="http://schemas.microsoft.com/office/drawing/2014/main" id="{ECC2924B-E328-440B-89A4-334FD4EB986C}"/>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3" name="直線コネクタ 132">
          <a:extLst>
            <a:ext uri="{FF2B5EF4-FFF2-40B4-BE49-F238E27FC236}">
              <a16:creationId xmlns:a16="http://schemas.microsoft.com/office/drawing/2014/main" id="{72AA3335-4081-4842-954D-7EBA6DF61EC4}"/>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4" name="債務償還比率最大値テキスト">
          <a:extLst>
            <a:ext uri="{FF2B5EF4-FFF2-40B4-BE49-F238E27FC236}">
              <a16:creationId xmlns:a16="http://schemas.microsoft.com/office/drawing/2014/main" id="{90D171AD-584F-4029-8DB1-3FB38B292DC6}"/>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5" name="直線コネクタ 134">
          <a:extLst>
            <a:ext uri="{FF2B5EF4-FFF2-40B4-BE49-F238E27FC236}">
              <a16:creationId xmlns:a16="http://schemas.microsoft.com/office/drawing/2014/main" id="{62157511-C353-48DB-91BE-37BCD6A3B394}"/>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36" name="債務償還比率平均値テキスト">
          <a:extLst>
            <a:ext uri="{FF2B5EF4-FFF2-40B4-BE49-F238E27FC236}">
              <a16:creationId xmlns:a16="http://schemas.microsoft.com/office/drawing/2014/main" id="{9E13A3C0-D974-4759-9DBC-84C355A21724}"/>
            </a:ext>
          </a:extLst>
        </xdr:cNvPr>
        <xdr:cNvSpPr txBox="1"/>
      </xdr:nvSpPr>
      <xdr:spPr>
        <a:xfrm>
          <a:off x="14846300" y="573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7" name="フローチャート: 判断 136">
          <a:extLst>
            <a:ext uri="{FF2B5EF4-FFF2-40B4-BE49-F238E27FC236}">
              <a16:creationId xmlns:a16="http://schemas.microsoft.com/office/drawing/2014/main" id="{191D2AF7-198B-45B6-8591-E1E4DEB61129}"/>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8" name="フローチャート: 判断 137">
          <a:extLst>
            <a:ext uri="{FF2B5EF4-FFF2-40B4-BE49-F238E27FC236}">
              <a16:creationId xmlns:a16="http://schemas.microsoft.com/office/drawing/2014/main" id="{479CE41C-A0F3-4EBE-80A5-E11BE76D2198}"/>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39" name="フローチャート: 判断 138">
          <a:extLst>
            <a:ext uri="{FF2B5EF4-FFF2-40B4-BE49-F238E27FC236}">
              <a16:creationId xmlns:a16="http://schemas.microsoft.com/office/drawing/2014/main" id="{C700FDB0-63DE-4545-B5E5-6FDF533B2CD6}"/>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0" name="フローチャート: 判断 139">
          <a:extLst>
            <a:ext uri="{FF2B5EF4-FFF2-40B4-BE49-F238E27FC236}">
              <a16:creationId xmlns:a16="http://schemas.microsoft.com/office/drawing/2014/main" id="{E1DA45E5-1FEC-4814-91AC-15C9ECAEF27D}"/>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1" name="フローチャート: 判断 140">
          <a:extLst>
            <a:ext uri="{FF2B5EF4-FFF2-40B4-BE49-F238E27FC236}">
              <a16:creationId xmlns:a16="http://schemas.microsoft.com/office/drawing/2014/main" id="{6C0B8A44-D411-4569-9CB5-34992CBD8B95}"/>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579DDD15-BE75-42B7-801E-99F3D2D700C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8A71194-E18D-4961-ACBA-9EF03A6721C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F19C917-D2A3-4F75-AF9C-AAA60E933A1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E699E5E-5A24-4B79-9442-5E445E57A5C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44BF8B66-CB38-4D9A-B81E-8888B70988F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123625</xdr:rowOff>
    </xdr:from>
    <xdr:to>
      <xdr:col>76</xdr:col>
      <xdr:colOff>73025</xdr:colOff>
      <xdr:row>28</xdr:row>
      <xdr:rowOff>53775</xdr:rowOff>
    </xdr:to>
    <xdr:sp macro="" textlink="">
      <xdr:nvSpPr>
        <xdr:cNvPr id="147" name="楕円 146">
          <a:extLst>
            <a:ext uri="{FF2B5EF4-FFF2-40B4-BE49-F238E27FC236}">
              <a16:creationId xmlns:a16="http://schemas.microsoft.com/office/drawing/2014/main" id="{0FA628EA-E507-47E4-A259-5343B35220D4}"/>
            </a:ext>
          </a:extLst>
        </xdr:cNvPr>
        <xdr:cNvSpPr/>
      </xdr:nvSpPr>
      <xdr:spPr>
        <a:xfrm>
          <a:off x="14744700" y="55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146502</xdr:rowOff>
    </xdr:from>
    <xdr:ext cx="469744" cy="259045"/>
    <xdr:sp macro="" textlink="">
      <xdr:nvSpPr>
        <xdr:cNvPr id="148" name="債務償還比率該当値テキスト">
          <a:extLst>
            <a:ext uri="{FF2B5EF4-FFF2-40B4-BE49-F238E27FC236}">
              <a16:creationId xmlns:a16="http://schemas.microsoft.com/office/drawing/2014/main" id="{3E38092F-BCF6-48FE-B98F-DE7FF5A10114}"/>
            </a:ext>
          </a:extLst>
        </xdr:cNvPr>
        <xdr:cNvSpPr txBox="1"/>
      </xdr:nvSpPr>
      <xdr:spPr>
        <a:xfrm>
          <a:off x="14846300" y="537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56769</xdr:rowOff>
    </xdr:from>
    <xdr:to>
      <xdr:col>72</xdr:col>
      <xdr:colOff>123825</xdr:colOff>
      <xdr:row>29</xdr:row>
      <xdr:rowOff>158369</xdr:rowOff>
    </xdr:to>
    <xdr:sp macro="" textlink="">
      <xdr:nvSpPr>
        <xdr:cNvPr id="149" name="楕円 148">
          <a:extLst>
            <a:ext uri="{FF2B5EF4-FFF2-40B4-BE49-F238E27FC236}">
              <a16:creationId xmlns:a16="http://schemas.microsoft.com/office/drawing/2014/main" id="{DBF5F3F7-5554-42AD-AE4E-3953AB5E1918}"/>
            </a:ext>
          </a:extLst>
        </xdr:cNvPr>
        <xdr:cNvSpPr/>
      </xdr:nvSpPr>
      <xdr:spPr>
        <a:xfrm>
          <a:off x="140335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2975</xdr:rowOff>
    </xdr:from>
    <xdr:to>
      <xdr:col>76</xdr:col>
      <xdr:colOff>22225</xdr:colOff>
      <xdr:row>29</xdr:row>
      <xdr:rowOff>107569</xdr:rowOff>
    </xdr:to>
    <xdr:cxnSp macro="">
      <xdr:nvCxnSpPr>
        <xdr:cNvPr id="150" name="直線コネクタ 149">
          <a:extLst>
            <a:ext uri="{FF2B5EF4-FFF2-40B4-BE49-F238E27FC236}">
              <a16:creationId xmlns:a16="http://schemas.microsoft.com/office/drawing/2014/main" id="{A3D008D8-FC6D-4139-A377-95D534EDD55E}"/>
            </a:ext>
          </a:extLst>
        </xdr:cNvPr>
        <xdr:cNvCxnSpPr/>
      </xdr:nvCxnSpPr>
      <xdr:spPr>
        <a:xfrm flipV="1">
          <a:off x="14084300" y="5575100"/>
          <a:ext cx="711200" cy="27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61513</xdr:rowOff>
    </xdr:from>
    <xdr:to>
      <xdr:col>68</xdr:col>
      <xdr:colOff>123825</xdr:colOff>
      <xdr:row>28</xdr:row>
      <xdr:rowOff>163113</xdr:rowOff>
    </xdr:to>
    <xdr:sp macro="" textlink="">
      <xdr:nvSpPr>
        <xdr:cNvPr id="151" name="楕円 150">
          <a:extLst>
            <a:ext uri="{FF2B5EF4-FFF2-40B4-BE49-F238E27FC236}">
              <a16:creationId xmlns:a16="http://schemas.microsoft.com/office/drawing/2014/main" id="{7972011A-267A-4626-9E10-2681BC872A8C}"/>
            </a:ext>
          </a:extLst>
        </xdr:cNvPr>
        <xdr:cNvSpPr/>
      </xdr:nvSpPr>
      <xdr:spPr>
        <a:xfrm>
          <a:off x="13271500" y="563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112313</xdr:rowOff>
    </xdr:from>
    <xdr:to>
      <xdr:col>72</xdr:col>
      <xdr:colOff>73025</xdr:colOff>
      <xdr:row>29</xdr:row>
      <xdr:rowOff>107569</xdr:rowOff>
    </xdr:to>
    <xdr:cxnSp macro="">
      <xdr:nvCxnSpPr>
        <xdr:cNvPr id="152" name="直線コネクタ 151">
          <a:extLst>
            <a:ext uri="{FF2B5EF4-FFF2-40B4-BE49-F238E27FC236}">
              <a16:creationId xmlns:a16="http://schemas.microsoft.com/office/drawing/2014/main" id="{E08AD1CD-E7A2-4664-AAB8-52CE6F2D2AF0}"/>
            </a:ext>
          </a:extLst>
        </xdr:cNvPr>
        <xdr:cNvCxnSpPr/>
      </xdr:nvCxnSpPr>
      <xdr:spPr>
        <a:xfrm>
          <a:off x="13322300" y="5684438"/>
          <a:ext cx="762000" cy="16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55571</xdr:rowOff>
    </xdr:from>
    <xdr:to>
      <xdr:col>64</xdr:col>
      <xdr:colOff>123825</xdr:colOff>
      <xdr:row>30</xdr:row>
      <xdr:rowOff>157171</xdr:rowOff>
    </xdr:to>
    <xdr:sp macro="" textlink="">
      <xdr:nvSpPr>
        <xdr:cNvPr id="153" name="楕円 152">
          <a:extLst>
            <a:ext uri="{FF2B5EF4-FFF2-40B4-BE49-F238E27FC236}">
              <a16:creationId xmlns:a16="http://schemas.microsoft.com/office/drawing/2014/main" id="{74E9057B-FD74-4B88-BB2C-BDD043BC5F8F}"/>
            </a:ext>
          </a:extLst>
        </xdr:cNvPr>
        <xdr:cNvSpPr/>
      </xdr:nvSpPr>
      <xdr:spPr>
        <a:xfrm>
          <a:off x="12509500" y="597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112313</xdr:rowOff>
    </xdr:from>
    <xdr:to>
      <xdr:col>68</xdr:col>
      <xdr:colOff>73025</xdr:colOff>
      <xdr:row>30</xdr:row>
      <xdr:rowOff>106371</xdr:rowOff>
    </xdr:to>
    <xdr:cxnSp macro="">
      <xdr:nvCxnSpPr>
        <xdr:cNvPr id="154" name="直線コネクタ 153">
          <a:extLst>
            <a:ext uri="{FF2B5EF4-FFF2-40B4-BE49-F238E27FC236}">
              <a16:creationId xmlns:a16="http://schemas.microsoft.com/office/drawing/2014/main" id="{E4339D0E-7668-4E19-AD09-28BBBE1716FC}"/>
            </a:ext>
          </a:extLst>
        </xdr:cNvPr>
        <xdr:cNvCxnSpPr/>
      </xdr:nvCxnSpPr>
      <xdr:spPr>
        <a:xfrm flipV="1">
          <a:off x="12560300" y="5684438"/>
          <a:ext cx="762000" cy="33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119144</xdr:rowOff>
    </xdr:from>
    <xdr:to>
      <xdr:col>60</xdr:col>
      <xdr:colOff>123825</xdr:colOff>
      <xdr:row>32</xdr:row>
      <xdr:rowOff>49294</xdr:rowOff>
    </xdr:to>
    <xdr:sp macro="" textlink="">
      <xdr:nvSpPr>
        <xdr:cNvPr id="155" name="楕円 154">
          <a:extLst>
            <a:ext uri="{FF2B5EF4-FFF2-40B4-BE49-F238E27FC236}">
              <a16:creationId xmlns:a16="http://schemas.microsoft.com/office/drawing/2014/main" id="{3ECB9A95-73C8-4426-A143-730647EA8AD6}"/>
            </a:ext>
          </a:extLst>
        </xdr:cNvPr>
        <xdr:cNvSpPr/>
      </xdr:nvSpPr>
      <xdr:spPr>
        <a:xfrm>
          <a:off x="11747500" y="62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106371</xdr:rowOff>
    </xdr:from>
    <xdr:to>
      <xdr:col>64</xdr:col>
      <xdr:colOff>73025</xdr:colOff>
      <xdr:row>31</xdr:row>
      <xdr:rowOff>169944</xdr:rowOff>
    </xdr:to>
    <xdr:cxnSp macro="">
      <xdr:nvCxnSpPr>
        <xdr:cNvPr id="156" name="直線コネクタ 155">
          <a:extLst>
            <a:ext uri="{FF2B5EF4-FFF2-40B4-BE49-F238E27FC236}">
              <a16:creationId xmlns:a16="http://schemas.microsoft.com/office/drawing/2014/main" id="{11137145-7792-44B1-AB20-795A01381422}"/>
            </a:ext>
          </a:extLst>
        </xdr:cNvPr>
        <xdr:cNvCxnSpPr/>
      </xdr:nvCxnSpPr>
      <xdr:spPr>
        <a:xfrm flipV="1">
          <a:off x="11798300" y="6021396"/>
          <a:ext cx="762000" cy="23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7" name="n_1aveValue債務償還比率">
          <a:extLst>
            <a:ext uri="{FF2B5EF4-FFF2-40B4-BE49-F238E27FC236}">
              <a16:creationId xmlns:a16="http://schemas.microsoft.com/office/drawing/2014/main" id="{2418268E-DCC4-40AD-8DAD-33894F034D3C}"/>
            </a:ext>
          </a:extLst>
        </xdr:cNvPr>
        <xdr:cNvSpPr txBox="1"/>
      </xdr:nvSpPr>
      <xdr:spPr>
        <a:xfrm>
          <a:off x="13836727" y="55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58" name="n_2aveValue債務償還比率">
          <a:extLst>
            <a:ext uri="{FF2B5EF4-FFF2-40B4-BE49-F238E27FC236}">
              <a16:creationId xmlns:a16="http://schemas.microsoft.com/office/drawing/2014/main" id="{F08B64D0-BB90-44A4-935C-E64E90F9BE3D}"/>
            </a:ext>
          </a:extLst>
        </xdr:cNvPr>
        <xdr:cNvSpPr txBox="1"/>
      </xdr:nvSpPr>
      <xdr:spPr>
        <a:xfrm>
          <a:off x="13087427" y="57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59" name="n_3aveValue債務償還比率">
          <a:extLst>
            <a:ext uri="{FF2B5EF4-FFF2-40B4-BE49-F238E27FC236}">
              <a16:creationId xmlns:a16="http://schemas.microsoft.com/office/drawing/2014/main" id="{30C33B90-5180-405B-8C63-6F4713C2408F}"/>
            </a:ext>
          </a:extLst>
        </xdr:cNvPr>
        <xdr:cNvSpPr txBox="1"/>
      </xdr:nvSpPr>
      <xdr:spPr>
        <a:xfrm>
          <a:off x="12325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27077</xdr:rowOff>
    </xdr:from>
    <xdr:ext cx="469744" cy="259045"/>
    <xdr:sp macro="" textlink="">
      <xdr:nvSpPr>
        <xdr:cNvPr id="160" name="n_4aveValue債務償還比率">
          <a:extLst>
            <a:ext uri="{FF2B5EF4-FFF2-40B4-BE49-F238E27FC236}">
              <a16:creationId xmlns:a16="http://schemas.microsoft.com/office/drawing/2014/main" id="{E569CE35-F65E-43D1-9562-03846A9D3EE5}"/>
            </a:ext>
          </a:extLst>
        </xdr:cNvPr>
        <xdr:cNvSpPr txBox="1"/>
      </xdr:nvSpPr>
      <xdr:spPr>
        <a:xfrm>
          <a:off x="11563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149496</xdr:rowOff>
    </xdr:from>
    <xdr:ext cx="469744" cy="259045"/>
    <xdr:sp macro="" textlink="">
      <xdr:nvSpPr>
        <xdr:cNvPr id="161" name="n_1mainValue債務償還比率">
          <a:extLst>
            <a:ext uri="{FF2B5EF4-FFF2-40B4-BE49-F238E27FC236}">
              <a16:creationId xmlns:a16="http://schemas.microsoft.com/office/drawing/2014/main" id="{4CDAC264-25C8-4D9E-A9FA-7E7B7D91734F}"/>
            </a:ext>
          </a:extLst>
        </xdr:cNvPr>
        <xdr:cNvSpPr txBox="1"/>
      </xdr:nvSpPr>
      <xdr:spPr>
        <a:xfrm>
          <a:off x="13836727" y="589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8190</xdr:rowOff>
    </xdr:from>
    <xdr:ext cx="469744" cy="259045"/>
    <xdr:sp macro="" textlink="">
      <xdr:nvSpPr>
        <xdr:cNvPr id="162" name="n_2mainValue債務償還比率">
          <a:extLst>
            <a:ext uri="{FF2B5EF4-FFF2-40B4-BE49-F238E27FC236}">
              <a16:creationId xmlns:a16="http://schemas.microsoft.com/office/drawing/2014/main" id="{460EA995-C8DE-4EAC-8621-D41551398E09}"/>
            </a:ext>
          </a:extLst>
        </xdr:cNvPr>
        <xdr:cNvSpPr txBox="1"/>
      </xdr:nvSpPr>
      <xdr:spPr>
        <a:xfrm>
          <a:off x="13087427" y="540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148298</xdr:rowOff>
    </xdr:from>
    <xdr:ext cx="469744" cy="259045"/>
    <xdr:sp macro="" textlink="">
      <xdr:nvSpPr>
        <xdr:cNvPr id="163" name="n_3mainValue債務償還比率">
          <a:extLst>
            <a:ext uri="{FF2B5EF4-FFF2-40B4-BE49-F238E27FC236}">
              <a16:creationId xmlns:a16="http://schemas.microsoft.com/office/drawing/2014/main" id="{161DEB78-2E29-418B-B358-43C9576F47F3}"/>
            </a:ext>
          </a:extLst>
        </xdr:cNvPr>
        <xdr:cNvSpPr txBox="1"/>
      </xdr:nvSpPr>
      <xdr:spPr>
        <a:xfrm>
          <a:off x="12325427" y="606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40421</xdr:rowOff>
    </xdr:from>
    <xdr:ext cx="469744" cy="259045"/>
    <xdr:sp macro="" textlink="">
      <xdr:nvSpPr>
        <xdr:cNvPr id="164" name="n_4mainValue債務償還比率">
          <a:extLst>
            <a:ext uri="{FF2B5EF4-FFF2-40B4-BE49-F238E27FC236}">
              <a16:creationId xmlns:a16="http://schemas.microsoft.com/office/drawing/2014/main" id="{BA9FF373-1252-4C31-AD5C-1F4E9D4BBE37}"/>
            </a:ext>
          </a:extLst>
        </xdr:cNvPr>
        <xdr:cNvSpPr txBox="1"/>
      </xdr:nvSpPr>
      <xdr:spPr>
        <a:xfrm>
          <a:off x="11563427" y="6298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73680411-694F-450B-B847-42013D9720A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7DD99C26-8431-465B-8D80-B4CAE3C761A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AAFA8EBB-4DC5-4229-83C8-84ADC42AD6C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EDED12DA-A14C-4146-8AFC-94CAEABD41E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5E2C0F5C-3EB6-471B-8CF5-58F59AAA82B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16FD30DC-F3D4-42E5-A07E-E10F563A2E1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73F5853-A0AA-495C-BE49-458EB48FEEE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8E274C8-F683-40D7-ACB4-0D781D9C5B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CC6D67A-E6BA-484F-9647-D64FA82C3EB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F39918-71C5-4149-A82A-8F9C820CAA5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343AD1-4916-43D1-9A61-87DFE494324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C11A36C-20C6-485D-AE79-19766D5C689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E8217E5-D283-4A39-9B5E-593A9535FA5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7DBA59-DC3D-45CE-9319-1C28949114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31FBD0-445B-4620-8DEB-1F42C7B7A02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76DC764-FF40-4A7E-8CE4-7CC6869D016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23,853
23,379
111.01
13,839,504
13,297,641
528,746
7,200,310
7,581,324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AB8F0BE-DC0E-4D47-A4F1-AF369BE207C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81E3E33-4231-4290-AD9C-3F04056219F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35A940D-D981-4E52-B3B6-73689E0DB8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525FA84-BA85-4927-9F9D-602401DD609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223E5B7-8F0C-475A-B77F-43CF52DE139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748041D-4DA6-4900-B016-CD37BFAE62F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D2D0E43D-72C7-40F6-AC81-B259FCB7B41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C39F18C0-02B9-4131-9731-520303DCA49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67A75AA2-8862-4028-A636-31F99F95BA8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852EED0D-1D95-4671-9B79-C15A3B2A6DD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a16="http://schemas.microsoft.com/office/drawing/2014/main" id="{DA5FC8B3-4B81-454F-9EDC-C4A925DF1AA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a16="http://schemas.microsoft.com/office/drawing/2014/main" id="{984B85D9-90CE-4643-B0D4-08F7876E5C0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a16="http://schemas.microsoft.com/office/drawing/2014/main" id="{750A4E72-607B-4316-A14D-D9D3306009C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a16="http://schemas.microsoft.com/office/drawing/2014/main" id="{1AA1637C-E945-412D-A89D-FE8A9BC987C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a16="http://schemas.microsoft.com/office/drawing/2014/main" id="{EEF45600-B816-4666-A375-84577D064F9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a16="http://schemas.microsoft.com/office/drawing/2014/main" id="{CCED82C3-BD3D-4A37-8310-994AF526814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a16="http://schemas.microsoft.com/office/drawing/2014/main" id="{0698C1D7-4406-47E3-83A0-11DDCD07E7D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id="{22CE7F48-E239-475B-9944-D52690567B5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id="{6C6FB59A-32B6-4764-B547-3D9CDC84993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a16="http://schemas.microsoft.com/office/drawing/2014/main" id="{18F30DC2-DFAB-41B4-BD7B-042EED07357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a16="http://schemas.microsoft.com/office/drawing/2014/main" id="{1A0DEF77-F7EE-419D-B13F-21AC23BEA9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a16="http://schemas.microsoft.com/office/drawing/2014/main" id="{4568FE5E-A1A6-409C-90A6-9BD5297A45C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a16="http://schemas.microsoft.com/office/drawing/2014/main" id="{299D351B-8EEC-489D-8780-9FA56960782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a16="http://schemas.microsoft.com/office/drawing/2014/main" id="{5405342B-63F2-47E0-9B34-59630AAA112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a16="http://schemas.microsoft.com/office/drawing/2014/main" id="{D5335AC1-9DF5-4C15-BC68-37832B571DB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a16="http://schemas.microsoft.com/office/drawing/2014/main" id="{C923F376-9782-432F-B68F-249A9421FF8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a16="http://schemas.microsoft.com/office/drawing/2014/main" id="{91ADACA2-135C-4E2B-B248-89AC2E4BCA1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id="{C268B40E-23E7-48F3-9DDA-74D5FB02C0B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a16="http://schemas.microsoft.com/office/drawing/2014/main" id="{5EFFC709-32DD-46D7-9A36-C6EEDBE5F61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id="{A6ED8837-FE5F-4FF3-A5A4-CD9670B31B9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a16="http://schemas.microsoft.com/office/drawing/2014/main" id="{5F60F336-878D-460C-9202-FB06864EAA8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id="{6F0BF723-2CA2-4804-B431-15254F8D762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a16="http://schemas.microsoft.com/office/drawing/2014/main" id="{A1BAE9E9-4A17-42A3-93CD-EE89A98E581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id="{88250153-69BD-4C69-864E-E934C5684E8A}"/>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a16="http://schemas.microsoft.com/office/drawing/2014/main" id="{C02CFEC3-5A55-46BD-A1D5-3431153D2C5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id="{0A04B11A-AF75-44C3-AC74-3430B99AB70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a16="http://schemas.microsoft.com/office/drawing/2014/main" id="{3EF51C32-7B24-4CDC-857E-6BD72A019D3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id="{9A79DF7F-3BC9-4E84-8BA8-4433C39A6F6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a16="http://schemas.microsoft.com/office/drawing/2014/main" id="{F4969A2A-5349-45F7-B28C-881DB5277C5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id="{6007B460-97BA-4A65-B865-DE5072AE248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a16="http://schemas.microsoft.com/office/drawing/2014/main" id="{51FB184C-337B-4521-A531-02B61C2D56B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a16="http://schemas.microsoft.com/office/drawing/2014/main" id="{4BDDF506-28C8-473D-940D-F9D73070FD5C}"/>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a16="http://schemas.microsoft.com/office/drawing/2014/main" id="{BCAF984F-48F3-49C1-8857-981C2ED0CD8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a16="http://schemas.microsoft.com/office/drawing/2014/main" id="{9E4E1B71-5FF8-48D2-8C4E-6CA30F1D25E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a16="http://schemas.microsoft.com/office/drawing/2014/main" id="{73FBD007-1A6E-4342-BA00-F973B4A723F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a16="http://schemas.microsoft.com/office/drawing/2014/main" id="{61DBBA98-BB73-406E-BEF4-5431E9FA1FC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a16="http://schemas.microsoft.com/office/drawing/2014/main" id="{9D97560F-214D-4B34-9977-C82FC2B2826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a16="http://schemas.microsoft.com/office/drawing/2014/main" id="{CF479F24-8F74-47ED-8E36-3FB4BCB8A38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a16="http://schemas.microsoft.com/office/drawing/2014/main" id="{7F36B855-1FF4-420E-AC02-8F365E20079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a16="http://schemas.microsoft.com/office/drawing/2014/main" id="{B78E72E6-1CAB-43C4-A2DA-03738D41CDA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a16="http://schemas.microsoft.com/office/drawing/2014/main" id="{603E5349-4A44-408F-8022-3BADFA0126A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a16="http://schemas.microsoft.com/office/drawing/2014/main" id="{09043951-81D1-4182-8D36-A9BDB43582C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a16="http://schemas.microsoft.com/office/drawing/2014/main" id="{82917734-D718-4C48-9C03-3CB8CBC85C0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a16="http://schemas.microsoft.com/office/drawing/2014/main" id="{D535072C-DD16-4FDB-B9A9-868CA9C7BCF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a16="http://schemas.microsoft.com/office/drawing/2014/main" id="{E160C213-7B8F-491D-9067-B63D833FCD5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a16="http://schemas.microsoft.com/office/drawing/2014/main" id="{40343A9D-19A9-47A9-8963-38B8A96E982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a16="http://schemas.microsoft.com/office/drawing/2014/main" id="{D8927155-F330-41B5-933F-485C15E6CAE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a16="http://schemas.microsoft.com/office/drawing/2014/main" id="{396D8E3B-4CB3-4754-B142-493863E89E4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id="{971B943C-631E-4488-A41E-F29AD15E0F0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id="{76B092D6-2DEE-4588-9EAF-0E5F328BE3A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id="{08902D9F-891C-4D4E-95F9-2AF6DA9055D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id="{D41D3225-9F63-48CA-B437-273D26AC148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id="{A6EAB9C2-5C98-41CB-BF1D-88A9239D902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id="{654FC1ED-3F91-4A2B-9343-13B9E3985D5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id="{641804C5-8642-4E51-A898-4157C120BED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id="{7E577125-00C1-4CA1-B694-1DD3505417D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id="{F65234F9-C3FA-4BA7-B08C-0D18348233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id="{01A8A28F-B326-4CD1-9917-5CF1F616B8D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id="{A1AC1380-7F79-402F-8BDE-156EEAFA22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id="{2ACAFC8A-E888-4AA2-A6C7-E6411B6162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id="{2E791317-77D8-4EC1-BC6E-448E9AAAFBA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id="{EC7B8ED1-950B-4B09-B24C-728ADA9620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id="{942C4F2C-BC6D-4072-95D7-B79A6C010BD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id="{9911EEBE-EDD9-4330-ADAC-CC44BB5C80D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a16="http://schemas.microsoft.com/office/drawing/2014/main" id="{3B9C9E4D-C461-4A7D-AF91-D1937D29A9E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a16="http://schemas.microsoft.com/office/drawing/2014/main" id="{4F6B198C-2D8C-4294-BB9C-4ED8B45F8E2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a16="http://schemas.microsoft.com/office/drawing/2014/main" id="{ECF0F5AE-D7C5-4E82-96CD-5C032F72FBF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a16="http://schemas.microsoft.com/office/drawing/2014/main" id="{DC3E8E34-2A7D-4F1B-8177-05DE024B3B3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a16="http://schemas.microsoft.com/office/drawing/2014/main" id="{274D1B09-3AB3-43D7-A4DA-3FCBE095A7A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a16="http://schemas.microsoft.com/office/drawing/2014/main" id="{A52A192B-21A7-469F-8067-44739774FE3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a16="http://schemas.microsoft.com/office/drawing/2014/main" id="{F92CBCB5-8D25-498D-933E-D4685C8C17E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a16="http://schemas.microsoft.com/office/drawing/2014/main" id="{6B62039D-7632-49DA-A9DB-FBF9A8C589F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a16="http://schemas.microsoft.com/office/drawing/2014/main" id="{8150E04D-319C-41E9-B91D-68C682ADD33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a16="http://schemas.microsoft.com/office/drawing/2014/main" id="{8CD09AE1-75D1-4E67-A300-A84E24655BC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a16="http://schemas.microsoft.com/office/drawing/2014/main" id="{13547595-D194-4311-8E2D-C7D4CDAF418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a16="http://schemas.microsoft.com/office/drawing/2014/main" id="{9A92C023-785C-4B3D-A241-BB08B990638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a16="http://schemas.microsoft.com/office/drawing/2014/main" id="{AA07CFA3-A699-4205-B50B-1CEBBDFE3C2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a16="http://schemas.microsoft.com/office/drawing/2014/main" id="{7D4A9021-24B5-414B-B0D9-F5D9506EC76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a16="http://schemas.microsoft.com/office/drawing/2014/main" id="{54C71A8B-94F0-4FB3-87AF-5AB7E4FAA9F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a16="http://schemas.microsoft.com/office/drawing/2014/main" id="{0670DBE0-A216-4A33-8865-AFD0FF16631D}"/>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a16="http://schemas.microsoft.com/office/drawing/2014/main" id="{B5A431A1-92FA-4DB0-BB30-CA281E8D511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id="{4211F642-8886-4002-A5AB-B37C4A18154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a16="http://schemas.microsoft.com/office/drawing/2014/main" id="{CD0E0860-A650-42B3-B40A-65035C65BD3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id="{65F47416-EA96-43EE-9F23-F4C50572B4A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a16="http://schemas.microsoft.com/office/drawing/2014/main" id="{57EA549F-B31B-4DD4-8CBC-80B619ACB5F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id="{22E0B95D-8C15-47B4-B707-1B955562A9E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a16="http://schemas.microsoft.com/office/drawing/2014/main" id="{480F9E87-188C-444A-89A3-DABC09D8A5D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a16="http://schemas.microsoft.com/office/drawing/2014/main" id="{DA075E90-D468-4F5E-8082-8DF81C33233F}"/>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a16="http://schemas.microsoft.com/office/drawing/2014/main" id="{75EEE3FF-F457-483B-9D01-E205CA3BFED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id="{8EE9AE8E-80E9-45E3-A4E9-DD80E702095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a16="http://schemas.microsoft.com/office/drawing/2014/main" id="{9B3F5379-A164-40C7-A829-15109E24900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id="{16F451C5-71AA-4777-87FE-1A2886A4B48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a16="http://schemas.microsoft.com/office/drawing/2014/main" id="{FF640871-3322-473C-A796-270E9F1E1DD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id="{B9C38BC8-3743-4D8D-9BB5-BD74F9F930C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a16="http://schemas.microsoft.com/office/drawing/2014/main" id="{2BF6B019-C36C-48BA-9816-6B052A1C4C0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a16="http://schemas.microsoft.com/office/drawing/2014/main" id="{CDAD7AFD-1C5C-4E79-9B18-7907A118EBE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a16="http://schemas.microsoft.com/office/drawing/2014/main" id="{F608F557-8544-4C9E-AE00-9A13F781315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a16="http://schemas.microsoft.com/office/drawing/2014/main" id="{4E0FD3BB-C524-462B-AAB0-93D2F3CD1E5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a16="http://schemas.microsoft.com/office/drawing/2014/main" id="{79F5BB4E-E122-47BA-A25D-41593C6F96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a16="http://schemas.microsoft.com/office/drawing/2014/main" id="{683F407B-C5FD-414E-9E40-773FFBECB2A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a16="http://schemas.microsoft.com/office/drawing/2014/main" id="{16C54EC6-F572-4E78-821C-437FB23FD51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a16="http://schemas.microsoft.com/office/drawing/2014/main" id="{F1CE1D89-E073-4B82-ADD9-658175CF409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a16="http://schemas.microsoft.com/office/drawing/2014/main" id="{FBD404AB-D2D9-412A-94C7-456DA43E8D8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a16="http://schemas.microsoft.com/office/drawing/2014/main" id="{34F712E0-4962-419C-B789-78E98D82943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a16="http://schemas.microsoft.com/office/drawing/2014/main" id="{85CAE11F-7AF3-4C6C-8483-81E9E03F838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a16="http://schemas.microsoft.com/office/drawing/2014/main" id="{801B1533-1120-4FD6-902A-A9C2A9E6C00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a16="http://schemas.microsoft.com/office/drawing/2014/main" id="{E1256058-1E34-48EC-A977-816F64FBBA9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a16="http://schemas.microsoft.com/office/drawing/2014/main" id="{D38CBCA7-9A61-4F05-8DFB-7C8526982F5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a16="http://schemas.microsoft.com/office/drawing/2014/main" id="{F3F4A1FF-F9A4-4A03-B9BB-FDC1D6F3276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a16="http://schemas.microsoft.com/office/drawing/2014/main" id="{93CA77FD-B5F9-4F43-AE3B-8D1CFDEEB8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a16="http://schemas.microsoft.com/office/drawing/2014/main" id="{6AC72C12-51E6-4C97-B451-9F0A36DF4B8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a16="http://schemas.microsoft.com/office/drawing/2014/main" id="{87DD3FB7-8537-40A8-B679-70D67E6C94C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id="{A7085F6B-905D-4F21-9BD1-7873B35C155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id="{DF759287-0EF2-485E-ADEE-00E0175ECDB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id="{8CDA77E6-D41F-4A74-9424-F879ACBFC23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id="{36490AE9-782E-41DE-A15C-0746F72041F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id="{A84483EB-CDA6-4C5E-9B38-72C879882EC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id="{DB1B1A04-95E5-4DEC-B007-1A4FEF6BEF1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id="{330C2EFB-1B69-4265-AC38-DB8F9E28218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id="{9EE25C1B-E781-431E-83D1-236E77225861}"/>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id="{78AED0A0-859A-41F4-B806-82954C12394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id="{D86E9B5E-1846-4A50-83D0-E69F1A525BD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id="{26C5C64D-699C-4D1A-8E77-6E26843BE74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id="{4A9F1209-EBAD-431E-8FB0-BF64A9F8610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id="{6F3CF5BD-FB11-4898-839F-B6BE54AB5C1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id="{222D06D7-3B67-4E74-90F3-18D2075C54E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id="{00AD7785-7082-44CB-BE97-2DA5A8E1788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id="{3C889B46-A364-46E8-9D1A-632FB40FCD4F}"/>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id="{7A8E4CB1-7840-463A-827B-998A4736DFE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id="{3911C598-2B58-45F3-8BEE-33FB4EF30E4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id="{83368BE1-E733-496E-B5DC-9B32EB79FE9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年度より台帳未整備です。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27FB617-9D9F-4ABC-A687-4D4EC087C60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E1B1A53-80DC-4F80-AB97-BA5DEEC20E4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773F961-E914-4A83-92CA-2259B53DEDA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93D59A5-748C-4288-A2D1-F4A6588D96A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336208C-52FB-480E-B537-9AA9437DF68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44ED0A-175A-4DD2-9CF6-5BCAC043B23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6FA835A-E2F3-4439-84EF-F432A516E3E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5DC3DD1-312D-457F-B5EB-3740D8F98B1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CA1E7EE-B4FA-4C93-B2F8-D5D74792BA4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F6D7BD6-DE7D-418C-BA46-0C128110767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23,853
23,379
111.01
13,839,504
13,297,641
528,746
7,200,310
7,581,324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6578A94-D77D-47B7-8CA3-D4E1DFC566F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0B1F820-ECCA-48A1-BF0F-D9D67AAD701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E1B91D-7B73-4702-A73F-C0EB630540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B9239A6-C5E0-459B-938A-57CF5534972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0D26270-5DB6-40C0-A8EC-067C365B8A4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7D1D586-23E9-4514-B7C2-69FE2C2E36C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a:extLst>
            <a:ext uri="{FF2B5EF4-FFF2-40B4-BE49-F238E27FC236}">
              <a16:creationId xmlns:a16="http://schemas.microsoft.com/office/drawing/2014/main" id="{A64EEC4C-3C0E-4376-99B6-0C5FC65F160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a:extLst>
            <a:ext uri="{FF2B5EF4-FFF2-40B4-BE49-F238E27FC236}">
              <a16:creationId xmlns:a16="http://schemas.microsoft.com/office/drawing/2014/main" id="{407ACE3F-0FDD-45BE-8983-F7AAF52AB09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a:extLst>
            <a:ext uri="{FF2B5EF4-FFF2-40B4-BE49-F238E27FC236}">
              <a16:creationId xmlns:a16="http://schemas.microsoft.com/office/drawing/2014/main" id="{34C93FEC-0EBD-46DF-8E61-D65E11DC8EE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a:extLst>
            <a:ext uri="{FF2B5EF4-FFF2-40B4-BE49-F238E27FC236}">
              <a16:creationId xmlns:a16="http://schemas.microsoft.com/office/drawing/2014/main" id="{5BE0CBC3-5FBE-49B6-B539-C037F27AA99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22" name="正方形/長方形 21">
          <a:extLst>
            <a:ext uri="{FF2B5EF4-FFF2-40B4-BE49-F238E27FC236}">
              <a16:creationId xmlns:a16="http://schemas.microsoft.com/office/drawing/2014/main" id="{FD654037-A956-486C-AE69-6FA8FB5A66F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23" name="正方形/長方形 22">
          <a:extLst>
            <a:ext uri="{FF2B5EF4-FFF2-40B4-BE49-F238E27FC236}">
              <a16:creationId xmlns:a16="http://schemas.microsoft.com/office/drawing/2014/main" id="{CEC99A61-4107-4C0F-BDE0-96A1E5EBD01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24" name="正方形/長方形 23">
          <a:extLst>
            <a:ext uri="{FF2B5EF4-FFF2-40B4-BE49-F238E27FC236}">
              <a16:creationId xmlns:a16="http://schemas.microsoft.com/office/drawing/2014/main" id="{43537FD7-BB1D-4759-9822-64B8FE1484D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25" name="正方形/長方形 24">
          <a:extLst>
            <a:ext uri="{FF2B5EF4-FFF2-40B4-BE49-F238E27FC236}">
              <a16:creationId xmlns:a16="http://schemas.microsoft.com/office/drawing/2014/main" id="{40940766-F4A0-4666-9D93-08A6DD140FA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26" name="正方形/長方形 25">
          <a:extLst>
            <a:ext uri="{FF2B5EF4-FFF2-40B4-BE49-F238E27FC236}">
              <a16:creationId xmlns:a16="http://schemas.microsoft.com/office/drawing/2014/main" id="{7FA84EE6-9286-40B2-90B7-052F8B46D80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27" name="正方形/長方形 26">
          <a:extLst>
            <a:ext uri="{FF2B5EF4-FFF2-40B4-BE49-F238E27FC236}">
              <a16:creationId xmlns:a16="http://schemas.microsoft.com/office/drawing/2014/main" id="{C7774DA2-E183-438D-AC63-1313BFDC45B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28" name="正方形/長方形 27">
          <a:extLst>
            <a:ext uri="{FF2B5EF4-FFF2-40B4-BE49-F238E27FC236}">
              <a16:creationId xmlns:a16="http://schemas.microsoft.com/office/drawing/2014/main" id="{2538D5C5-A38A-40A0-809E-86E8CCCADF9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29" name="正方形/長方形 28">
          <a:extLst>
            <a:ext uri="{FF2B5EF4-FFF2-40B4-BE49-F238E27FC236}">
              <a16:creationId xmlns:a16="http://schemas.microsoft.com/office/drawing/2014/main" id="{03FB5946-623C-4423-BFF2-1E0936F05F4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30" name="正方形/長方形 29">
          <a:extLst>
            <a:ext uri="{FF2B5EF4-FFF2-40B4-BE49-F238E27FC236}">
              <a16:creationId xmlns:a16="http://schemas.microsoft.com/office/drawing/2014/main" id="{29C9D194-C8F6-4BC7-932E-2A415FD3466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31" name="正方形/長方形 30">
          <a:extLst>
            <a:ext uri="{FF2B5EF4-FFF2-40B4-BE49-F238E27FC236}">
              <a16:creationId xmlns:a16="http://schemas.microsoft.com/office/drawing/2014/main" id="{137425EA-83B5-4359-9B4F-09D61836F4D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32" name="正方形/長方形 31">
          <a:extLst>
            <a:ext uri="{FF2B5EF4-FFF2-40B4-BE49-F238E27FC236}">
              <a16:creationId xmlns:a16="http://schemas.microsoft.com/office/drawing/2014/main" id="{E0F59346-D8E8-4A1B-9AA1-263B4F24441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33" name="正方形/長方形 32">
          <a:extLst>
            <a:ext uri="{FF2B5EF4-FFF2-40B4-BE49-F238E27FC236}">
              <a16:creationId xmlns:a16="http://schemas.microsoft.com/office/drawing/2014/main" id="{2BCE025F-81E8-4C18-B4C3-CF36FECF78C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34" name="正方形/長方形 33">
          <a:extLst>
            <a:ext uri="{FF2B5EF4-FFF2-40B4-BE49-F238E27FC236}">
              <a16:creationId xmlns:a16="http://schemas.microsoft.com/office/drawing/2014/main" id="{E4DED84C-F297-4AD4-B8AD-ADDCD5E522F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35" name="正方形/長方形 34">
          <a:extLst>
            <a:ext uri="{FF2B5EF4-FFF2-40B4-BE49-F238E27FC236}">
              <a16:creationId xmlns:a16="http://schemas.microsoft.com/office/drawing/2014/main" id="{129D5308-BDB7-40E5-97EB-EB3E22E1E93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36" name="正方形/長方形 35">
          <a:extLst>
            <a:ext uri="{FF2B5EF4-FFF2-40B4-BE49-F238E27FC236}">
              <a16:creationId xmlns:a16="http://schemas.microsoft.com/office/drawing/2014/main" id="{E6B2C2E4-A479-4390-B77C-1D8A610EC18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37" name="正方形/長方形 36">
          <a:extLst>
            <a:ext uri="{FF2B5EF4-FFF2-40B4-BE49-F238E27FC236}">
              <a16:creationId xmlns:a16="http://schemas.microsoft.com/office/drawing/2014/main" id="{764A54DD-5DF4-44A4-A04B-9597A76BC2A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38" name="正方形/長方形 37">
          <a:extLst>
            <a:ext uri="{FF2B5EF4-FFF2-40B4-BE49-F238E27FC236}">
              <a16:creationId xmlns:a16="http://schemas.microsoft.com/office/drawing/2014/main" id="{46F6CBAF-7A8C-44C3-AB8D-04C3C7DD47C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39" name="正方形/長方形 38">
          <a:extLst>
            <a:ext uri="{FF2B5EF4-FFF2-40B4-BE49-F238E27FC236}">
              <a16:creationId xmlns:a16="http://schemas.microsoft.com/office/drawing/2014/main" id="{5F4C7D62-8BAE-4637-BD89-67DF647E17B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40" name="正方形/長方形 39">
          <a:extLst>
            <a:ext uri="{FF2B5EF4-FFF2-40B4-BE49-F238E27FC236}">
              <a16:creationId xmlns:a16="http://schemas.microsoft.com/office/drawing/2014/main" id="{C7760759-ACE3-41F4-84CD-862AA281B9C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41" name="正方形/長方形 40">
          <a:extLst>
            <a:ext uri="{FF2B5EF4-FFF2-40B4-BE49-F238E27FC236}">
              <a16:creationId xmlns:a16="http://schemas.microsoft.com/office/drawing/2014/main" id="{F9D01848-C8AE-4A27-9B76-61DAC32E4A9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42" name="正方形/長方形 41">
          <a:extLst>
            <a:ext uri="{FF2B5EF4-FFF2-40B4-BE49-F238E27FC236}">
              <a16:creationId xmlns:a16="http://schemas.microsoft.com/office/drawing/2014/main" id="{109D0EEE-0FC4-4C89-AACC-E5CDE9EC2F6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43" name="正方形/長方形 42">
          <a:extLst>
            <a:ext uri="{FF2B5EF4-FFF2-40B4-BE49-F238E27FC236}">
              <a16:creationId xmlns:a16="http://schemas.microsoft.com/office/drawing/2014/main" id="{0C36C4A1-F2CD-4126-AEF8-CEC5F5E56E2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44" name="正方形/長方形 43">
          <a:extLst>
            <a:ext uri="{FF2B5EF4-FFF2-40B4-BE49-F238E27FC236}">
              <a16:creationId xmlns:a16="http://schemas.microsoft.com/office/drawing/2014/main" id="{BD486DD0-D907-420E-A98B-8379BAE07C6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45" name="正方形/長方形 44">
          <a:extLst>
            <a:ext uri="{FF2B5EF4-FFF2-40B4-BE49-F238E27FC236}">
              <a16:creationId xmlns:a16="http://schemas.microsoft.com/office/drawing/2014/main" id="{81146870-0ADD-48CA-8AFC-2942EDDA2E6B}"/>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46" name="正方形/長方形 45">
          <a:extLst>
            <a:ext uri="{FF2B5EF4-FFF2-40B4-BE49-F238E27FC236}">
              <a16:creationId xmlns:a16="http://schemas.microsoft.com/office/drawing/2014/main" id="{70EB4140-5526-4BFD-8400-C341C07C9B5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47" name="正方形/長方形 46">
          <a:extLst>
            <a:ext uri="{FF2B5EF4-FFF2-40B4-BE49-F238E27FC236}">
              <a16:creationId xmlns:a16="http://schemas.microsoft.com/office/drawing/2014/main" id="{2F1B4509-B4E2-402C-A3EB-12CD0551475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48" name="正方形/長方形 47">
          <a:extLst>
            <a:ext uri="{FF2B5EF4-FFF2-40B4-BE49-F238E27FC236}">
              <a16:creationId xmlns:a16="http://schemas.microsoft.com/office/drawing/2014/main" id="{076D2C87-C31E-4468-8EF3-FCF3E869910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49" name="正方形/長方形 48">
          <a:extLst>
            <a:ext uri="{FF2B5EF4-FFF2-40B4-BE49-F238E27FC236}">
              <a16:creationId xmlns:a16="http://schemas.microsoft.com/office/drawing/2014/main" id="{9574D686-2004-4FC0-A754-B29FBDB30B0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50" name="正方形/長方形 49">
          <a:extLst>
            <a:ext uri="{FF2B5EF4-FFF2-40B4-BE49-F238E27FC236}">
              <a16:creationId xmlns:a16="http://schemas.microsoft.com/office/drawing/2014/main" id="{9086344D-CC37-40AC-963E-EC632CD4B46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51" name="正方形/長方形 50">
          <a:extLst>
            <a:ext uri="{FF2B5EF4-FFF2-40B4-BE49-F238E27FC236}">
              <a16:creationId xmlns:a16="http://schemas.microsoft.com/office/drawing/2014/main" id="{A05DDB5A-482D-4935-A717-CE1EDA44E82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52" name="正方形/長方形 51">
          <a:extLst>
            <a:ext uri="{FF2B5EF4-FFF2-40B4-BE49-F238E27FC236}">
              <a16:creationId xmlns:a16="http://schemas.microsoft.com/office/drawing/2014/main" id="{6E6B587C-2653-47FE-B7C9-7DD53F3B393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53" name="正方形/長方形 52">
          <a:extLst>
            <a:ext uri="{FF2B5EF4-FFF2-40B4-BE49-F238E27FC236}">
              <a16:creationId xmlns:a16="http://schemas.microsoft.com/office/drawing/2014/main" id="{C037C067-5DF8-47B2-9720-BB29FECFCD58}"/>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54" name="正方形/長方形 53">
          <a:extLst>
            <a:ext uri="{FF2B5EF4-FFF2-40B4-BE49-F238E27FC236}">
              <a16:creationId xmlns:a16="http://schemas.microsoft.com/office/drawing/2014/main" id="{3D8E86A3-9452-4900-BF89-1CFF882ABFD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55" name="正方形/長方形 54">
          <a:extLst>
            <a:ext uri="{FF2B5EF4-FFF2-40B4-BE49-F238E27FC236}">
              <a16:creationId xmlns:a16="http://schemas.microsoft.com/office/drawing/2014/main" id="{C62B1AAF-8132-4C15-816C-21C335E3C3A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56" name="正方形/長方形 55">
          <a:extLst>
            <a:ext uri="{FF2B5EF4-FFF2-40B4-BE49-F238E27FC236}">
              <a16:creationId xmlns:a16="http://schemas.microsoft.com/office/drawing/2014/main" id="{F1FC78B1-7303-483E-9808-717EE2FB545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57" name="正方形/長方形 56">
          <a:extLst>
            <a:ext uri="{FF2B5EF4-FFF2-40B4-BE49-F238E27FC236}">
              <a16:creationId xmlns:a16="http://schemas.microsoft.com/office/drawing/2014/main" id="{778EAFD7-4D35-488B-BFF6-6632BF27F5A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58" name="正方形/長方形 57">
          <a:extLst>
            <a:ext uri="{FF2B5EF4-FFF2-40B4-BE49-F238E27FC236}">
              <a16:creationId xmlns:a16="http://schemas.microsoft.com/office/drawing/2014/main" id="{8EDFFDA4-A5DE-427F-8C43-DA53BD1A519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59" name="正方形/長方形 58">
          <a:extLst>
            <a:ext uri="{FF2B5EF4-FFF2-40B4-BE49-F238E27FC236}">
              <a16:creationId xmlns:a16="http://schemas.microsoft.com/office/drawing/2014/main" id="{5583BA0A-41D1-446F-8832-9A6E18FE3BA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60" name="正方形/長方形 59">
          <a:extLst>
            <a:ext uri="{FF2B5EF4-FFF2-40B4-BE49-F238E27FC236}">
              <a16:creationId xmlns:a16="http://schemas.microsoft.com/office/drawing/2014/main" id="{4ABDD3D5-2E5E-4D01-925F-52E4886AC6F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61" name="正方形/長方形 60">
          <a:extLst>
            <a:ext uri="{FF2B5EF4-FFF2-40B4-BE49-F238E27FC236}">
              <a16:creationId xmlns:a16="http://schemas.microsoft.com/office/drawing/2014/main" id="{49EA595D-59D9-4BB1-9B54-F7FFA0ED27E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62" name="正方形/長方形 61">
          <a:extLst>
            <a:ext uri="{FF2B5EF4-FFF2-40B4-BE49-F238E27FC236}">
              <a16:creationId xmlns:a16="http://schemas.microsoft.com/office/drawing/2014/main" id="{58C3F5D9-111B-435E-8130-AF682858952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63" name="正方形/長方形 62">
          <a:extLst>
            <a:ext uri="{FF2B5EF4-FFF2-40B4-BE49-F238E27FC236}">
              <a16:creationId xmlns:a16="http://schemas.microsoft.com/office/drawing/2014/main" id="{467D240F-CE2F-448B-A43A-7A520A08644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64" name="正方形/長方形 63">
          <a:extLst>
            <a:ext uri="{FF2B5EF4-FFF2-40B4-BE49-F238E27FC236}">
              <a16:creationId xmlns:a16="http://schemas.microsoft.com/office/drawing/2014/main" id="{E5CFEA95-91A2-44FC-9C62-B2E206781E7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65" name="正方形/長方形 64">
          <a:extLst>
            <a:ext uri="{FF2B5EF4-FFF2-40B4-BE49-F238E27FC236}">
              <a16:creationId xmlns:a16="http://schemas.microsoft.com/office/drawing/2014/main" id="{48958C53-AA35-4C2B-8246-4902573C477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66" name="正方形/長方形 65">
          <a:extLst>
            <a:ext uri="{FF2B5EF4-FFF2-40B4-BE49-F238E27FC236}">
              <a16:creationId xmlns:a16="http://schemas.microsoft.com/office/drawing/2014/main" id="{0ED94A33-4C4C-4533-92F5-688716E53E5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67" name="正方形/長方形 66">
          <a:extLst>
            <a:ext uri="{FF2B5EF4-FFF2-40B4-BE49-F238E27FC236}">
              <a16:creationId xmlns:a16="http://schemas.microsoft.com/office/drawing/2014/main" id="{3B7E3A4F-E72E-48A8-889A-C67C2C79439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68" name="正方形/長方形 67">
          <a:extLst>
            <a:ext uri="{FF2B5EF4-FFF2-40B4-BE49-F238E27FC236}">
              <a16:creationId xmlns:a16="http://schemas.microsoft.com/office/drawing/2014/main" id="{3B3ABB87-677F-439D-9DFB-4F9A2BA43A4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69" name="正方形/長方形 68">
          <a:extLst>
            <a:ext uri="{FF2B5EF4-FFF2-40B4-BE49-F238E27FC236}">
              <a16:creationId xmlns:a16="http://schemas.microsoft.com/office/drawing/2014/main" id="{94117F7D-DD6D-475D-8778-0451210ED79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70" name="正方形/長方形 69">
          <a:extLst>
            <a:ext uri="{FF2B5EF4-FFF2-40B4-BE49-F238E27FC236}">
              <a16:creationId xmlns:a16="http://schemas.microsoft.com/office/drawing/2014/main" id="{7C37C36B-F290-4CE6-9720-307781135FD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71" name="正方形/長方形 70">
          <a:extLst>
            <a:ext uri="{FF2B5EF4-FFF2-40B4-BE49-F238E27FC236}">
              <a16:creationId xmlns:a16="http://schemas.microsoft.com/office/drawing/2014/main" id="{6EB0AB7A-9C83-4D47-831A-974A82F4617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72" name="正方形/長方形 71">
          <a:extLst>
            <a:ext uri="{FF2B5EF4-FFF2-40B4-BE49-F238E27FC236}">
              <a16:creationId xmlns:a16="http://schemas.microsoft.com/office/drawing/2014/main" id="{D9CBC633-B4F5-4B5A-B4AB-F23D994B3CE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73" name="正方形/長方形 72">
          <a:extLst>
            <a:ext uri="{FF2B5EF4-FFF2-40B4-BE49-F238E27FC236}">
              <a16:creationId xmlns:a16="http://schemas.microsoft.com/office/drawing/2014/main" id="{1A493BB8-CC7D-4945-87F4-38B0C1F67A7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74" name="正方形/長方形 73">
          <a:extLst>
            <a:ext uri="{FF2B5EF4-FFF2-40B4-BE49-F238E27FC236}">
              <a16:creationId xmlns:a16="http://schemas.microsoft.com/office/drawing/2014/main" id="{82DCE4B5-40A2-41DB-9E8E-BAE0B3B2A0A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75" name="正方形/長方形 74">
          <a:extLst>
            <a:ext uri="{FF2B5EF4-FFF2-40B4-BE49-F238E27FC236}">
              <a16:creationId xmlns:a16="http://schemas.microsoft.com/office/drawing/2014/main" id="{74E70100-A872-4167-B1EB-19E94AEA681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76" name="正方形/長方形 75">
          <a:extLst>
            <a:ext uri="{FF2B5EF4-FFF2-40B4-BE49-F238E27FC236}">
              <a16:creationId xmlns:a16="http://schemas.microsoft.com/office/drawing/2014/main" id="{D436E916-F461-4F86-98D8-5DF02E83DF6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77" name="正方形/長方形 76">
          <a:extLst>
            <a:ext uri="{FF2B5EF4-FFF2-40B4-BE49-F238E27FC236}">
              <a16:creationId xmlns:a16="http://schemas.microsoft.com/office/drawing/2014/main" id="{3CC9F4B0-5841-4032-A32C-BAFAA159C08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78" name="正方形/長方形 77">
          <a:extLst>
            <a:ext uri="{FF2B5EF4-FFF2-40B4-BE49-F238E27FC236}">
              <a16:creationId xmlns:a16="http://schemas.microsoft.com/office/drawing/2014/main" id="{FE1A6464-92DF-4CA7-8F1A-92F34B22CE1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79" name="正方形/長方形 78">
          <a:extLst>
            <a:ext uri="{FF2B5EF4-FFF2-40B4-BE49-F238E27FC236}">
              <a16:creationId xmlns:a16="http://schemas.microsoft.com/office/drawing/2014/main" id="{5089C4DC-6ADD-4C55-A1EA-5DBFF419CD4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80" name="正方形/長方形 79">
          <a:extLst>
            <a:ext uri="{FF2B5EF4-FFF2-40B4-BE49-F238E27FC236}">
              <a16:creationId xmlns:a16="http://schemas.microsoft.com/office/drawing/2014/main" id="{1A51DFE2-B13A-4AD7-95CD-7235EB85BEC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81" name="正方形/長方形 80">
          <a:extLst>
            <a:ext uri="{FF2B5EF4-FFF2-40B4-BE49-F238E27FC236}">
              <a16:creationId xmlns:a16="http://schemas.microsoft.com/office/drawing/2014/main" id="{426AFA8A-F731-46F4-8EA9-0A7016DB2BC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82" name="正方形/長方形 81">
          <a:extLst>
            <a:ext uri="{FF2B5EF4-FFF2-40B4-BE49-F238E27FC236}">
              <a16:creationId xmlns:a16="http://schemas.microsoft.com/office/drawing/2014/main" id="{7D9781D9-1FF9-4DA5-A09A-ABE2D144B8E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83" name="正方形/長方形 82">
          <a:extLst>
            <a:ext uri="{FF2B5EF4-FFF2-40B4-BE49-F238E27FC236}">
              <a16:creationId xmlns:a16="http://schemas.microsoft.com/office/drawing/2014/main" id="{D9CE63DF-0CAC-408C-AF22-73DB083CE28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84" name="正方形/長方形 83">
          <a:extLst>
            <a:ext uri="{FF2B5EF4-FFF2-40B4-BE49-F238E27FC236}">
              <a16:creationId xmlns:a16="http://schemas.microsoft.com/office/drawing/2014/main" id="{8B4D245C-8A53-45C0-A8A2-9FED4FD8976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85" name="正方形/長方形 84">
          <a:extLst>
            <a:ext uri="{FF2B5EF4-FFF2-40B4-BE49-F238E27FC236}">
              <a16:creationId xmlns:a16="http://schemas.microsoft.com/office/drawing/2014/main" id="{6A51F289-063E-4414-AE43-3BEBB850631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86" name="正方形/長方形 85">
          <a:extLst>
            <a:ext uri="{FF2B5EF4-FFF2-40B4-BE49-F238E27FC236}">
              <a16:creationId xmlns:a16="http://schemas.microsoft.com/office/drawing/2014/main" id="{DDB3BBB5-C227-4977-A74D-EAEBDE5EAC2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87" name="正方形/長方形 86">
          <a:extLst>
            <a:ext uri="{FF2B5EF4-FFF2-40B4-BE49-F238E27FC236}">
              <a16:creationId xmlns:a16="http://schemas.microsoft.com/office/drawing/2014/main" id="{4D277C12-03E4-4833-877B-791EFB35F28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88" name="正方形/長方形 87">
          <a:extLst>
            <a:ext uri="{FF2B5EF4-FFF2-40B4-BE49-F238E27FC236}">
              <a16:creationId xmlns:a16="http://schemas.microsoft.com/office/drawing/2014/main" id="{2ECAB1B7-1534-467A-BE9F-7ACCF38B49C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89" name="正方形/長方形 88">
          <a:extLst>
            <a:ext uri="{FF2B5EF4-FFF2-40B4-BE49-F238E27FC236}">
              <a16:creationId xmlns:a16="http://schemas.microsoft.com/office/drawing/2014/main" id="{AB403105-61C3-4433-9841-58E3160BF93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90" name="正方形/長方形 89">
          <a:extLst>
            <a:ext uri="{FF2B5EF4-FFF2-40B4-BE49-F238E27FC236}">
              <a16:creationId xmlns:a16="http://schemas.microsoft.com/office/drawing/2014/main" id="{B59BCD6F-2E49-4439-BC33-4F2169B0681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91" name="正方形/長方形 90">
          <a:extLst>
            <a:ext uri="{FF2B5EF4-FFF2-40B4-BE49-F238E27FC236}">
              <a16:creationId xmlns:a16="http://schemas.microsoft.com/office/drawing/2014/main" id="{1EF33C59-F4D4-48C8-A243-DB0BDEE6D9E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92" name="正方形/長方形 91">
          <a:extLst>
            <a:ext uri="{FF2B5EF4-FFF2-40B4-BE49-F238E27FC236}">
              <a16:creationId xmlns:a16="http://schemas.microsoft.com/office/drawing/2014/main" id="{CF342EC1-6397-4064-B398-2B7E104F529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93" name="正方形/長方形 92">
          <a:extLst>
            <a:ext uri="{FF2B5EF4-FFF2-40B4-BE49-F238E27FC236}">
              <a16:creationId xmlns:a16="http://schemas.microsoft.com/office/drawing/2014/main" id="{0816F693-6036-414C-86FF-219B0323AB4F}"/>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94" name="正方形/長方形 93">
          <a:extLst>
            <a:ext uri="{FF2B5EF4-FFF2-40B4-BE49-F238E27FC236}">
              <a16:creationId xmlns:a16="http://schemas.microsoft.com/office/drawing/2014/main" id="{29317893-F68D-42CA-92F2-C4E8E2FDC2E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95" name="正方形/長方形 94">
          <a:extLst>
            <a:ext uri="{FF2B5EF4-FFF2-40B4-BE49-F238E27FC236}">
              <a16:creationId xmlns:a16="http://schemas.microsoft.com/office/drawing/2014/main" id="{160370F4-2660-492E-AC98-602545D8265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96" name="正方形/長方形 95">
          <a:extLst>
            <a:ext uri="{FF2B5EF4-FFF2-40B4-BE49-F238E27FC236}">
              <a16:creationId xmlns:a16="http://schemas.microsoft.com/office/drawing/2014/main" id="{DDB43068-D96A-47ED-AE37-D2EB6AA5E6A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97" name="正方形/長方形 96">
          <a:extLst>
            <a:ext uri="{FF2B5EF4-FFF2-40B4-BE49-F238E27FC236}">
              <a16:creationId xmlns:a16="http://schemas.microsoft.com/office/drawing/2014/main" id="{D2739977-52DF-4936-A72E-066582F8F24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98" name="正方形/長方形 97">
          <a:extLst>
            <a:ext uri="{FF2B5EF4-FFF2-40B4-BE49-F238E27FC236}">
              <a16:creationId xmlns:a16="http://schemas.microsoft.com/office/drawing/2014/main" id="{9D6A3AEF-E6B4-486F-A32F-2C3287A9479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99" name="正方形/長方形 98">
          <a:extLst>
            <a:ext uri="{FF2B5EF4-FFF2-40B4-BE49-F238E27FC236}">
              <a16:creationId xmlns:a16="http://schemas.microsoft.com/office/drawing/2014/main" id="{74E0B2C6-2878-49A0-980D-825B07CB52B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00" name="正方形/長方形 99">
          <a:extLst>
            <a:ext uri="{FF2B5EF4-FFF2-40B4-BE49-F238E27FC236}">
              <a16:creationId xmlns:a16="http://schemas.microsoft.com/office/drawing/2014/main" id="{601355CB-85A1-45F5-9A40-D934A78CFEF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01" name="正方形/長方形 100">
          <a:extLst>
            <a:ext uri="{FF2B5EF4-FFF2-40B4-BE49-F238E27FC236}">
              <a16:creationId xmlns:a16="http://schemas.microsoft.com/office/drawing/2014/main" id="{626F8C5B-77B8-46A8-BE51-1FE2DAC4829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02" name="正方形/長方形 101">
          <a:extLst>
            <a:ext uri="{FF2B5EF4-FFF2-40B4-BE49-F238E27FC236}">
              <a16:creationId xmlns:a16="http://schemas.microsoft.com/office/drawing/2014/main" id="{1DCB7C03-3596-4B33-B7FC-12AC5794954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03" name="正方形/長方形 102">
          <a:extLst>
            <a:ext uri="{FF2B5EF4-FFF2-40B4-BE49-F238E27FC236}">
              <a16:creationId xmlns:a16="http://schemas.microsoft.com/office/drawing/2014/main" id="{ACDD7801-9F6F-42A6-86D5-DDC34CF60D6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04" name="正方形/長方形 103">
          <a:extLst>
            <a:ext uri="{FF2B5EF4-FFF2-40B4-BE49-F238E27FC236}">
              <a16:creationId xmlns:a16="http://schemas.microsoft.com/office/drawing/2014/main" id="{17604D06-2AF9-4902-BB0C-645A72FAFC3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05" name="正方形/長方形 104">
          <a:extLst>
            <a:ext uri="{FF2B5EF4-FFF2-40B4-BE49-F238E27FC236}">
              <a16:creationId xmlns:a16="http://schemas.microsoft.com/office/drawing/2014/main" id="{964133D0-3D62-4ABF-8907-659C9D003FB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06" name="正方形/長方形 105">
          <a:extLst>
            <a:ext uri="{FF2B5EF4-FFF2-40B4-BE49-F238E27FC236}">
              <a16:creationId xmlns:a16="http://schemas.microsoft.com/office/drawing/2014/main" id="{1B6A18F0-B732-46FD-9747-2DF08ACB04A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07" name="正方形/長方形 106">
          <a:extLst>
            <a:ext uri="{FF2B5EF4-FFF2-40B4-BE49-F238E27FC236}">
              <a16:creationId xmlns:a16="http://schemas.microsoft.com/office/drawing/2014/main" id="{EB10F4B0-9E67-4F8A-9438-03BD7CCEAD2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08" name="正方形/長方形 107">
          <a:extLst>
            <a:ext uri="{FF2B5EF4-FFF2-40B4-BE49-F238E27FC236}">
              <a16:creationId xmlns:a16="http://schemas.microsoft.com/office/drawing/2014/main" id="{7F4B8212-AB2A-4F05-B932-45E6C8A1727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09" name="正方形/長方形 108">
          <a:extLst>
            <a:ext uri="{FF2B5EF4-FFF2-40B4-BE49-F238E27FC236}">
              <a16:creationId xmlns:a16="http://schemas.microsoft.com/office/drawing/2014/main" id="{A8E6FB07-BAE1-48A0-891F-E62E36816C57}"/>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110" name="正方形/長方形 109">
          <a:extLst>
            <a:ext uri="{FF2B5EF4-FFF2-40B4-BE49-F238E27FC236}">
              <a16:creationId xmlns:a16="http://schemas.microsoft.com/office/drawing/2014/main" id="{1ADFF719-0976-46B5-A7C0-7CBFD3F6FD2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11" name="正方形/長方形 110">
          <a:extLst>
            <a:ext uri="{FF2B5EF4-FFF2-40B4-BE49-F238E27FC236}">
              <a16:creationId xmlns:a16="http://schemas.microsoft.com/office/drawing/2014/main" id="{8BAF34A8-BA23-42C0-8A81-BA04BFA3BEA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12" name="正方形/長方形 111">
          <a:extLst>
            <a:ext uri="{FF2B5EF4-FFF2-40B4-BE49-F238E27FC236}">
              <a16:creationId xmlns:a16="http://schemas.microsoft.com/office/drawing/2014/main" id="{DE141911-7539-4921-9E8B-02AF3DBF8F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13" name="正方形/長方形 112">
          <a:extLst>
            <a:ext uri="{FF2B5EF4-FFF2-40B4-BE49-F238E27FC236}">
              <a16:creationId xmlns:a16="http://schemas.microsoft.com/office/drawing/2014/main" id="{B235C733-3278-4124-94B0-B4B6C3ADAD7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14" name="正方形/長方形 113">
          <a:extLst>
            <a:ext uri="{FF2B5EF4-FFF2-40B4-BE49-F238E27FC236}">
              <a16:creationId xmlns:a16="http://schemas.microsoft.com/office/drawing/2014/main" id="{D8EF57D5-18C5-4864-841A-3CA662ED59A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15" name="正方形/長方形 114">
          <a:extLst>
            <a:ext uri="{FF2B5EF4-FFF2-40B4-BE49-F238E27FC236}">
              <a16:creationId xmlns:a16="http://schemas.microsoft.com/office/drawing/2014/main" id="{F079328B-226F-4F55-8066-8D3B0B719E6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16" name="正方形/長方形 115">
          <a:extLst>
            <a:ext uri="{FF2B5EF4-FFF2-40B4-BE49-F238E27FC236}">
              <a16:creationId xmlns:a16="http://schemas.microsoft.com/office/drawing/2014/main" id="{0CBD9E39-41B9-4A0A-A4DC-E5CAB6F4DC4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17" name="正方形/長方形 116">
          <a:extLst>
            <a:ext uri="{FF2B5EF4-FFF2-40B4-BE49-F238E27FC236}">
              <a16:creationId xmlns:a16="http://schemas.microsoft.com/office/drawing/2014/main" id="{74CBA215-DAA7-4167-830B-2B505527F0D6}"/>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118" name="正方形/長方形 117">
          <a:extLst>
            <a:ext uri="{FF2B5EF4-FFF2-40B4-BE49-F238E27FC236}">
              <a16:creationId xmlns:a16="http://schemas.microsoft.com/office/drawing/2014/main" id="{9B6BD799-05BE-4E35-8955-681A3C291C7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119" name="正方形/長方形 118">
          <a:extLst>
            <a:ext uri="{FF2B5EF4-FFF2-40B4-BE49-F238E27FC236}">
              <a16:creationId xmlns:a16="http://schemas.microsoft.com/office/drawing/2014/main" id="{7AE02B89-006F-41C7-BCA9-1A8148EB474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120" name="正方形/長方形 119">
          <a:extLst>
            <a:ext uri="{FF2B5EF4-FFF2-40B4-BE49-F238E27FC236}">
              <a16:creationId xmlns:a16="http://schemas.microsoft.com/office/drawing/2014/main" id="{5BF9A02A-931B-4944-82F5-6445AFE17E3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121" name="正方形/長方形 120">
          <a:extLst>
            <a:ext uri="{FF2B5EF4-FFF2-40B4-BE49-F238E27FC236}">
              <a16:creationId xmlns:a16="http://schemas.microsoft.com/office/drawing/2014/main" id="{5187DB59-3CC7-48DF-8377-C7E35A73721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122" name="正方形/長方形 121">
          <a:extLst>
            <a:ext uri="{FF2B5EF4-FFF2-40B4-BE49-F238E27FC236}">
              <a16:creationId xmlns:a16="http://schemas.microsoft.com/office/drawing/2014/main" id="{6EFCB2A4-5D16-43D5-A5F2-AB89820746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123" name="正方形/長方形 122">
          <a:extLst>
            <a:ext uri="{FF2B5EF4-FFF2-40B4-BE49-F238E27FC236}">
              <a16:creationId xmlns:a16="http://schemas.microsoft.com/office/drawing/2014/main" id="{0F6D7C4A-C9CF-4DBD-8EBE-82E00B93334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124" name="正方形/長方形 123">
          <a:extLst>
            <a:ext uri="{FF2B5EF4-FFF2-40B4-BE49-F238E27FC236}">
              <a16:creationId xmlns:a16="http://schemas.microsoft.com/office/drawing/2014/main" id="{C9140709-6849-4F94-9CCE-198346C7DD8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125" name="正方形/長方形 124">
          <a:extLst>
            <a:ext uri="{FF2B5EF4-FFF2-40B4-BE49-F238E27FC236}">
              <a16:creationId xmlns:a16="http://schemas.microsoft.com/office/drawing/2014/main" id="{065D5A26-201C-482F-BF43-7B270173847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126" name="正方形/長方形 125">
          <a:extLst>
            <a:ext uri="{FF2B5EF4-FFF2-40B4-BE49-F238E27FC236}">
              <a16:creationId xmlns:a16="http://schemas.microsoft.com/office/drawing/2014/main" id="{13C44475-3538-4D83-A496-4B9BA8FF6FF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127" name="正方形/長方形 126">
          <a:extLst>
            <a:ext uri="{FF2B5EF4-FFF2-40B4-BE49-F238E27FC236}">
              <a16:creationId xmlns:a16="http://schemas.microsoft.com/office/drawing/2014/main" id="{9AB8EEE0-EC53-4458-98C9-6B63F3784D8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128" name="正方形/長方形 127">
          <a:extLst>
            <a:ext uri="{FF2B5EF4-FFF2-40B4-BE49-F238E27FC236}">
              <a16:creationId xmlns:a16="http://schemas.microsoft.com/office/drawing/2014/main" id="{665DEEE1-6B6B-4E4A-B0FB-38A5EC83EFA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129" name="正方形/長方形 128">
          <a:extLst>
            <a:ext uri="{FF2B5EF4-FFF2-40B4-BE49-F238E27FC236}">
              <a16:creationId xmlns:a16="http://schemas.microsoft.com/office/drawing/2014/main" id="{9FBD5F9B-AC36-41BA-BCB0-07EB29EBBCA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130" name="正方形/長方形 129">
          <a:extLst>
            <a:ext uri="{FF2B5EF4-FFF2-40B4-BE49-F238E27FC236}">
              <a16:creationId xmlns:a16="http://schemas.microsoft.com/office/drawing/2014/main" id="{039F38CA-952C-40B3-9B9E-5B6DDEFEEBB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131" name="正方形/長方形 130">
          <a:extLst>
            <a:ext uri="{FF2B5EF4-FFF2-40B4-BE49-F238E27FC236}">
              <a16:creationId xmlns:a16="http://schemas.microsoft.com/office/drawing/2014/main" id="{73387459-1D8A-4B95-A664-6167AE9D883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132" name="正方形/長方形 131">
          <a:extLst>
            <a:ext uri="{FF2B5EF4-FFF2-40B4-BE49-F238E27FC236}">
              <a16:creationId xmlns:a16="http://schemas.microsoft.com/office/drawing/2014/main" id="{6D789DB7-E94C-4478-AF1C-68177334593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133" name="正方形/長方形 132">
          <a:extLst>
            <a:ext uri="{FF2B5EF4-FFF2-40B4-BE49-F238E27FC236}">
              <a16:creationId xmlns:a16="http://schemas.microsoft.com/office/drawing/2014/main" id="{D019944F-185E-490B-8464-D5934A6F88B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134" name="正方形/長方形 133">
          <a:extLst>
            <a:ext uri="{FF2B5EF4-FFF2-40B4-BE49-F238E27FC236}">
              <a16:creationId xmlns:a16="http://schemas.microsoft.com/office/drawing/2014/main" id="{63346C28-DFE5-4616-AFDB-BDAB63D09A1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135" name="正方形/長方形 134">
          <a:extLst>
            <a:ext uri="{FF2B5EF4-FFF2-40B4-BE49-F238E27FC236}">
              <a16:creationId xmlns:a16="http://schemas.microsoft.com/office/drawing/2014/main" id="{B8E2B016-8444-4480-95D0-88B30277675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136" name="正方形/長方形 135">
          <a:extLst>
            <a:ext uri="{FF2B5EF4-FFF2-40B4-BE49-F238E27FC236}">
              <a16:creationId xmlns:a16="http://schemas.microsoft.com/office/drawing/2014/main" id="{11A9B272-5E8A-4598-A59C-785B0993FA0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137" name="正方形/長方形 136">
          <a:extLst>
            <a:ext uri="{FF2B5EF4-FFF2-40B4-BE49-F238E27FC236}">
              <a16:creationId xmlns:a16="http://schemas.microsoft.com/office/drawing/2014/main" id="{C627FE08-3857-4BC4-8D50-BECD3174DD8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138" name="正方形/長方形 137">
          <a:extLst>
            <a:ext uri="{FF2B5EF4-FFF2-40B4-BE49-F238E27FC236}">
              <a16:creationId xmlns:a16="http://schemas.microsoft.com/office/drawing/2014/main" id="{C337814B-0D67-4831-A4C0-0ABF8262F3B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139" name="正方形/長方形 138">
          <a:extLst>
            <a:ext uri="{FF2B5EF4-FFF2-40B4-BE49-F238E27FC236}">
              <a16:creationId xmlns:a16="http://schemas.microsoft.com/office/drawing/2014/main" id="{C02A1588-BC55-4B75-BC3E-575FB8134D0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140" name="正方形/長方形 139">
          <a:extLst>
            <a:ext uri="{FF2B5EF4-FFF2-40B4-BE49-F238E27FC236}">
              <a16:creationId xmlns:a16="http://schemas.microsoft.com/office/drawing/2014/main" id="{52242900-6181-4097-83C4-F4FA529BE0D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141" name="正方形/長方形 140">
          <a:extLst>
            <a:ext uri="{FF2B5EF4-FFF2-40B4-BE49-F238E27FC236}">
              <a16:creationId xmlns:a16="http://schemas.microsoft.com/office/drawing/2014/main" id="{A8105242-5A1C-4EDD-B8C0-D4DCA1E19061}"/>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142" name="正方形/長方形 141">
          <a:extLst>
            <a:ext uri="{FF2B5EF4-FFF2-40B4-BE49-F238E27FC236}">
              <a16:creationId xmlns:a16="http://schemas.microsoft.com/office/drawing/2014/main" id="{332C4F63-DDA7-4C28-AD01-F592F9EEAFB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143" name="正方形/長方形 142">
          <a:extLst>
            <a:ext uri="{FF2B5EF4-FFF2-40B4-BE49-F238E27FC236}">
              <a16:creationId xmlns:a16="http://schemas.microsoft.com/office/drawing/2014/main" id="{77CDAF9C-5DB4-417C-ADA5-2804E447A34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144" name="正方形/長方形 143">
          <a:extLst>
            <a:ext uri="{FF2B5EF4-FFF2-40B4-BE49-F238E27FC236}">
              <a16:creationId xmlns:a16="http://schemas.microsoft.com/office/drawing/2014/main" id="{E7672A62-AB42-4584-B9E5-4138E896E7E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145" name="正方形/長方形 144">
          <a:extLst>
            <a:ext uri="{FF2B5EF4-FFF2-40B4-BE49-F238E27FC236}">
              <a16:creationId xmlns:a16="http://schemas.microsoft.com/office/drawing/2014/main" id="{04322C47-C51E-4F2E-8621-FDE22204DE2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146" name="正方形/長方形 145">
          <a:extLst>
            <a:ext uri="{FF2B5EF4-FFF2-40B4-BE49-F238E27FC236}">
              <a16:creationId xmlns:a16="http://schemas.microsoft.com/office/drawing/2014/main" id="{FFD98270-3FC5-4C21-8D66-89956E31B18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147" name="正方形/長方形 146">
          <a:extLst>
            <a:ext uri="{FF2B5EF4-FFF2-40B4-BE49-F238E27FC236}">
              <a16:creationId xmlns:a16="http://schemas.microsoft.com/office/drawing/2014/main" id="{4FB6DA78-DBA0-4182-8E49-605EC61FC28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148" name="正方形/長方形 147">
          <a:extLst>
            <a:ext uri="{FF2B5EF4-FFF2-40B4-BE49-F238E27FC236}">
              <a16:creationId xmlns:a16="http://schemas.microsoft.com/office/drawing/2014/main" id="{A580307E-1973-4562-B21F-CC616FFF68F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149" name="正方形/長方形 148">
          <a:extLst>
            <a:ext uri="{FF2B5EF4-FFF2-40B4-BE49-F238E27FC236}">
              <a16:creationId xmlns:a16="http://schemas.microsoft.com/office/drawing/2014/main" id="{6AA9545F-B65F-4BB3-A6AE-EF0A80A42F98}"/>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150" name="正方形/長方形 149">
          <a:extLst>
            <a:ext uri="{FF2B5EF4-FFF2-40B4-BE49-F238E27FC236}">
              <a16:creationId xmlns:a16="http://schemas.microsoft.com/office/drawing/2014/main" id="{807D9BE8-EFF9-4FA9-9738-D88646FDD3F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151" name="正方形/長方形 150">
          <a:extLst>
            <a:ext uri="{FF2B5EF4-FFF2-40B4-BE49-F238E27FC236}">
              <a16:creationId xmlns:a16="http://schemas.microsoft.com/office/drawing/2014/main" id="{EE91666D-3AE9-481D-B5EE-A47CF2004B0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152" name="テキスト ボックス 151">
          <a:extLst>
            <a:ext uri="{FF2B5EF4-FFF2-40B4-BE49-F238E27FC236}">
              <a16:creationId xmlns:a16="http://schemas.microsoft.com/office/drawing/2014/main" id="{6468007C-7DA5-4605-B654-273578860B7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Ｈ</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年度より台帳未整備です。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23,853
23,379
111.01
13,839,504
13,297,641
528,746
7,200,310
7,581,324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ここ数年、大きな増減はなく推移しており、類似団体平均と比較すると０．０１ポイント下回っている。</a:t>
          </a:r>
          <a:endParaRPr lang="ja-JP" altLang="ja-JP" sz="1400">
            <a:effectLst/>
          </a:endParaRPr>
        </a:p>
        <a:p>
          <a:r>
            <a:rPr kumimoji="1" lang="ja-JP" altLang="ja-JP" sz="1100">
              <a:solidFill>
                <a:schemeClr val="dk1"/>
              </a:solidFill>
              <a:effectLst/>
              <a:latin typeface="+mn-lt"/>
              <a:ea typeface="+mn-ea"/>
              <a:cs typeface="+mn-cs"/>
            </a:rPr>
            <a:t>企業誘致など地域産業の活性化を図ることで雇用機会を創出し、活力あるまちづくりを展開しながら税収の確保を図り、財政力の強化に努める。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96308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96308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歳入</a:t>
          </a:r>
          <a:r>
            <a:rPr kumimoji="1" lang="ja-JP" altLang="en-US" sz="1100">
              <a:solidFill>
                <a:schemeClr val="dk1"/>
              </a:solidFill>
              <a:effectLst/>
              <a:latin typeface="+mn-lt"/>
              <a:ea typeface="+mn-ea"/>
              <a:cs typeface="+mn-cs"/>
            </a:rPr>
            <a:t>歳出共に増加したが歳入（固定資産税）の増加の影響が大きく</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改善したが、類似団体平均と比較すると０．８％上回っている。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歳出については、公債費の減が主な要因</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全体的に</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傾向となっ</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、歳入に見合った経常経費が削減できていない状況にある。長期的な視点（人口減少）に立ち、公共施設の統廃合や経常歳出の見直しを行い、健全な財政運営に努める。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47413</xdr:rowOff>
    </xdr:from>
    <xdr:to>
      <xdr:col>23</xdr:col>
      <xdr:colOff>133350</xdr:colOff>
      <xdr:row>66</xdr:row>
      <xdr:rowOff>114723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20213"/>
          <a:ext cx="8382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130387</xdr:rowOff>
    </xdr:from>
    <xdr:to>
      <xdr:col>19</xdr:col>
      <xdr:colOff>133350</xdr:colOff>
      <xdr:row>66</xdr:row>
      <xdr:rowOff>114723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31737"/>
          <a:ext cx="889000" cy="49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130387</xdr:rowOff>
    </xdr:from>
    <xdr:to>
      <xdr:col>15</xdr:col>
      <xdr:colOff>82550</xdr:colOff>
      <xdr:row>66</xdr:row>
      <xdr:rowOff>18204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31737"/>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18204</xdr:rowOff>
    </xdr:from>
    <xdr:to>
      <xdr:col>11</xdr:col>
      <xdr:colOff>31750</xdr:colOff>
      <xdr:row>67</xdr:row>
      <xdr:rowOff>47837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3390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140140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63923</xdr:rowOff>
    </xdr:from>
    <xdr:to>
      <xdr:col>19</xdr:col>
      <xdr:colOff>184150</xdr:colOff>
      <xdr:row>66</xdr:row>
      <xdr:rowOff>165523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150300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46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79587</xdr:rowOff>
    </xdr:from>
    <xdr:to>
      <xdr:col>15</xdr:col>
      <xdr:colOff>133350</xdr:colOff>
      <xdr:row>64</xdr:row>
      <xdr:rowOff>9737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138854</xdr:rowOff>
    </xdr:from>
    <xdr:to>
      <xdr:col>11</xdr:col>
      <xdr:colOff>82550</xdr:colOff>
      <xdr:row>66</xdr:row>
      <xdr:rowOff>69004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53781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168487</xdr:rowOff>
    </xdr:from>
    <xdr:to>
      <xdr:col>7</xdr:col>
      <xdr:colOff>31750</xdr:colOff>
      <xdr:row>67</xdr:row>
      <xdr:rowOff>98637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83414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7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職員基本給、期末勤勉手当の上昇による人件費の増加、マイナンバー活用事業</a:t>
          </a:r>
          <a:r>
            <a:rPr kumimoji="1" lang="ja-JP" altLang="ja-JP" sz="1100">
              <a:solidFill>
                <a:schemeClr val="dk1"/>
              </a:solidFill>
              <a:effectLst/>
              <a:latin typeface="+mn-lt"/>
              <a:ea typeface="+mn-ea"/>
              <a:cs typeface="+mn-cs"/>
            </a:rPr>
            <a:t>による物件費の増加により、人口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人当たりの決算額が増加した。</a:t>
          </a:r>
          <a:endParaRPr lang="ja-JP" altLang="ja-JP" sz="1400">
            <a:effectLst/>
          </a:endParaRPr>
        </a:p>
        <a:p>
          <a:r>
            <a:rPr kumimoji="1" lang="ja-JP" altLang="ja-JP" sz="1100">
              <a:solidFill>
                <a:schemeClr val="dk1"/>
              </a:solidFill>
              <a:effectLst/>
              <a:latin typeface="+mn-lt"/>
              <a:ea typeface="+mn-ea"/>
              <a:cs typeface="+mn-cs"/>
            </a:rPr>
            <a:t>ゴミ処理業務や消防業務を一部事務組合で行っていることもあり類似団体平均を下回っているが、今後も、各種手当の見直しや給与・定員の適正化に取り組むことにより人件費の抑制に努める。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144300</xdr:rowOff>
    </xdr:from>
    <xdr:to>
      <xdr:col>23</xdr:col>
      <xdr:colOff>133350</xdr:colOff>
      <xdr:row>83</xdr:row>
      <xdr:rowOff>148630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74650"/>
          <a:ext cx="8382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95008</xdr:rowOff>
    </xdr:from>
    <xdr:to>
      <xdr:col>19</xdr:col>
      <xdr:colOff>133350</xdr:colOff>
      <xdr:row>83</xdr:row>
      <xdr:rowOff>148630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2535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74346</xdr:rowOff>
    </xdr:from>
    <xdr:to>
      <xdr:col>15</xdr:col>
      <xdr:colOff>82550</xdr:colOff>
      <xdr:row>83</xdr:row>
      <xdr:rowOff>95008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04696"/>
          <a:ext cx="889000" cy="2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158838</xdr:rowOff>
    </xdr:from>
    <xdr:to>
      <xdr:col>11</xdr:col>
      <xdr:colOff>31750</xdr:colOff>
      <xdr:row>83</xdr:row>
      <xdr:rowOff>74346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17738"/>
          <a:ext cx="889000" cy="8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93500</xdr:rowOff>
    </xdr:from>
    <xdr:to>
      <xdr:col>23</xdr:col>
      <xdr:colOff>184150</xdr:colOff>
      <xdr:row>84</xdr:row>
      <xdr:rowOff>23650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110027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6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97830</xdr:rowOff>
    </xdr:from>
    <xdr:to>
      <xdr:col>19</xdr:col>
      <xdr:colOff>184150</xdr:colOff>
      <xdr:row>84</xdr:row>
      <xdr:rowOff>27980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38157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9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44208</xdr:rowOff>
    </xdr:from>
    <xdr:to>
      <xdr:col>15</xdr:col>
      <xdr:colOff>133350</xdr:colOff>
      <xdr:row>83</xdr:row>
      <xdr:rowOff>145808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7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155985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4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23546</xdr:rowOff>
    </xdr:from>
    <xdr:to>
      <xdr:col>11</xdr:col>
      <xdr:colOff>82550</xdr:colOff>
      <xdr:row>83</xdr:row>
      <xdr:rowOff>125146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5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135323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2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108038</xdr:rowOff>
    </xdr:from>
    <xdr:to>
      <xdr:col>7</xdr:col>
      <xdr:colOff>31750</xdr:colOff>
      <xdr:row>83</xdr:row>
      <xdr:rowOff>38188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48365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3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経験年数階層区分の分布の変動</a:t>
          </a:r>
          <a:r>
            <a:rPr kumimoji="1" lang="ja-JP" altLang="en-US" sz="1100">
              <a:solidFill>
                <a:schemeClr val="dk1"/>
              </a:solidFill>
              <a:effectLst/>
              <a:latin typeface="+mn-lt"/>
              <a:ea typeface="+mn-ea"/>
              <a:cs typeface="+mn-cs"/>
            </a:rPr>
            <a:t>はないが、</a:t>
          </a:r>
          <a:r>
            <a:rPr kumimoji="1" lang="ja-JP" altLang="ja-JP" sz="1100">
              <a:solidFill>
                <a:schemeClr val="dk1"/>
              </a:solidFill>
              <a:effectLst/>
              <a:latin typeface="+mn-lt"/>
              <a:ea typeface="+mn-ea"/>
              <a:cs typeface="+mn-cs"/>
            </a:rPr>
            <a:t>類似団体平均と比較し０．５ポイント下回っている。今後も年次別の定員適正化計画を策定し、定員管理の適正化に取り組む。また、国・類似団体の動向を踏まえ、適正な給与制度・運用となるよう努める。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52388</xdr:rowOff>
    </xdr:from>
    <xdr:to>
      <xdr:col>81</xdr:col>
      <xdr:colOff>44450</xdr:colOff>
      <xdr:row>84</xdr:row>
      <xdr:rowOff>52388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541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52388</xdr:rowOff>
    </xdr:from>
    <xdr:to>
      <xdr:col>77</xdr:col>
      <xdr:colOff>44450</xdr:colOff>
      <xdr:row>84</xdr:row>
      <xdr:rowOff>157956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54188"/>
          <a:ext cx="889000" cy="10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157956</xdr:rowOff>
    </xdr:from>
    <xdr:to>
      <xdr:col>72</xdr:col>
      <xdr:colOff>203200</xdr:colOff>
      <xdr:row>85</xdr:row>
      <xdr:rowOff>152400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59756"/>
          <a:ext cx="889000" cy="16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152400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050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1588</xdr:rowOff>
    </xdr:from>
    <xdr:to>
      <xdr:col>81</xdr:col>
      <xdr:colOff>95250</xdr:colOff>
      <xdr:row>84</xdr:row>
      <xdr:rowOff>103188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18115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4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1588</xdr:rowOff>
    </xdr:from>
    <xdr:to>
      <xdr:col>77</xdr:col>
      <xdr:colOff>95250</xdr:colOff>
      <xdr:row>84</xdr:row>
      <xdr:rowOff>103188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113365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7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107156</xdr:rowOff>
    </xdr:from>
    <xdr:to>
      <xdr:col>73</xdr:col>
      <xdr:colOff>44450</xdr:colOff>
      <xdr:row>85</xdr:row>
      <xdr:rowOff>37306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22083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過去からの新規採用抑制により類似団体平均を０．</a:t>
          </a:r>
          <a:r>
            <a:rPr kumimoji="1" lang="ja-JP" altLang="en-US" sz="1100">
              <a:solidFill>
                <a:schemeClr val="dk1"/>
              </a:solidFill>
              <a:effectLst/>
              <a:latin typeface="+mn-lt"/>
              <a:ea typeface="+mn-ea"/>
              <a:cs typeface="+mn-cs"/>
            </a:rPr>
            <a:t>７１</a:t>
          </a:r>
          <a:r>
            <a:rPr kumimoji="1" lang="ja-JP" altLang="ja-JP" sz="1100">
              <a:solidFill>
                <a:schemeClr val="dk1"/>
              </a:solidFill>
              <a:effectLst/>
              <a:latin typeface="+mn-lt"/>
              <a:ea typeface="+mn-ea"/>
              <a:cs typeface="+mn-cs"/>
            </a:rPr>
            <a:t>人下回っている。「職員数を２２０人体制とする」目標を設定し、今後も定員管理の適正化に取り組む。</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65375</xdr:rowOff>
    </xdr:from>
    <xdr:to>
      <xdr:col>81</xdr:col>
      <xdr:colOff>44450</xdr:colOff>
      <xdr:row>61</xdr:row>
      <xdr:rowOff>83759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23825"/>
          <a:ext cx="8382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53884</xdr:rowOff>
    </xdr:from>
    <xdr:to>
      <xdr:col>77</xdr:col>
      <xdr:colOff>44450</xdr:colOff>
      <xdr:row>61</xdr:row>
      <xdr:rowOff>65375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1233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37798</xdr:rowOff>
    </xdr:from>
    <xdr:to>
      <xdr:col>72</xdr:col>
      <xdr:colOff>203200</xdr:colOff>
      <xdr:row>61</xdr:row>
      <xdr:rowOff>53884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9624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5624</xdr:rowOff>
    </xdr:from>
    <xdr:to>
      <xdr:col>68</xdr:col>
      <xdr:colOff>152400</xdr:colOff>
      <xdr:row>61</xdr:row>
      <xdr:rowOff>37798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64074"/>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49486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14575</xdr:rowOff>
    </xdr:from>
    <xdr:to>
      <xdr:col>77</xdr:col>
      <xdr:colOff>95250</xdr:colOff>
      <xdr:row>61</xdr:row>
      <xdr:rowOff>116175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126352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41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3084</xdr:rowOff>
    </xdr:from>
    <xdr:to>
      <xdr:col>73</xdr:col>
      <xdr:colOff>44450</xdr:colOff>
      <xdr:row>61</xdr:row>
      <xdr:rowOff>104684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114861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3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158448</xdr:rowOff>
    </xdr:from>
    <xdr:to>
      <xdr:col>68</xdr:col>
      <xdr:colOff>203200</xdr:colOff>
      <xdr:row>61</xdr:row>
      <xdr:rowOff>88598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4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98775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1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126274</xdr:rowOff>
    </xdr:from>
    <xdr:to>
      <xdr:col>64</xdr:col>
      <xdr:colOff>152400</xdr:colOff>
      <xdr:row>61</xdr:row>
      <xdr:rowOff>56424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1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66601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8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年度実質公債費比率（単年度）は、算定分母となる普通交付税の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＋１１４</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８．６</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３ヶ年平均は</a:t>
          </a:r>
          <a:r>
            <a:rPr kumimoji="1" lang="ja-JP" altLang="en-US" sz="1100">
              <a:solidFill>
                <a:schemeClr val="dk1"/>
              </a:solidFill>
              <a:effectLst/>
              <a:latin typeface="+mn-lt"/>
              <a:ea typeface="+mn-ea"/>
              <a:cs typeface="+mn-cs"/>
            </a:rPr>
            <a:t>０．６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良化</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今後も財政計画に基づき新規地方債の発行抑制や繰上償還を行うなど、さらなる健全化に努める。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41</xdr:row>
      <xdr:rowOff>150888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11139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41</xdr:row>
      <xdr:rowOff>150888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71688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139398</xdr:rowOff>
    </xdr:from>
    <xdr:to>
      <xdr:col>72</xdr:col>
      <xdr:colOff>203200</xdr:colOff>
      <xdr:row>42</xdr:row>
      <xdr:rowOff>2419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16884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2419</xdr:rowOff>
    </xdr:from>
    <xdr:to>
      <xdr:col>68</xdr:col>
      <xdr:colOff>152400</xdr:colOff>
      <xdr:row>42</xdr:row>
      <xdr:rowOff>94343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203319"/>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3222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03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100088</xdr:rowOff>
    </xdr:from>
    <xdr:to>
      <xdr:col>77</xdr:col>
      <xdr:colOff>95250</xdr:colOff>
      <xdr:row>42</xdr:row>
      <xdr:rowOff>30238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15015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21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88598</xdr:rowOff>
    </xdr:from>
    <xdr:to>
      <xdr:col>73</xdr:col>
      <xdr:colOff>44450</xdr:colOff>
      <xdr:row>42</xdr:row>
      <xdr:rowOff>18748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3525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123069</xdr:rowOff>
    </xdr:from>
    <xdr:to>
      <xdr:col>68</xdr:col>
      <xdr:colOff>203200</xdr:colOff>
      <xdr:row>42</xdr:row>
      <xdr:rowOff>53219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37996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算定の分子となる将来負担額のうち地方債の現在高（△</a:t>
          </a:r>
          <a:r>
            <a:rPr kumimoji="1" lang="ja-JP" altLang="en-US" sz="1100">
              <a:solidFill>
                <a:schemeClr val="dk1"/>
              </a:solidFill>
              <a:effectLst/>
              <a:latin typeface="+mn-lt"/>
              <a:ea typeface="+mn-ea"/>
              <a:cs typeface="+mn-cs"/>
            </a:rPr>
            <a:t>１，０９６</a:t>
          </a:r>
          <a:r>
            <a:rPr kumimoji="1" lang="ja-JP" altLang="ja-JP" sz="1100">
              <a:solidFill>
                <a:schemeClr val="dk1"/>
              </a:solidFill>
              <a:effectLst/>
              <a:latin typeface="+mn-lt"/>
              <a:ea typeface="+mn-ea"/>
              <a:cs typeface="+mn-cs"/>
            </a:rPr>
            <a:t>百万円）及び公営企業債等繰入見込額（△２３</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百万円）が減少したことにより</a:t>
          </a:r>
          <a:r>
            <a:rPr kumimoji="1" lang="ja-JP" altLang="en-US" sz="1100">
              <a:solidFill>
                <a:schemeClr val="dk1"/>
              </a:solidFill>
              <a:effectLst/>
              <a:latin typeface="+mn-lt"/>
              <a:ea typeface="+mn-ea"/>
              <a:cs typeface="+mn-cs"/>
            </a:rPr>
            <a:t>、令和５年度から充当可能財源等が将来負担額を上回ったため算出されなかった。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今後は、学校の再編成により地方債残高が大幅に増加する見込であるため将来負担比率の悪化が見込まれる。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99543</xdr:rowOff>
    </xdr:from>
    <xdr:to>
      <xdr:col>77</xdr:col>
      <xdr:colOff>44450</xdr:colOff>
      <xdr:row>14</xdr:row>
      <xdr:rowOff>150216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9984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150216</xdr:rowOff>
    </xdr:from>
    <xdr:to>
      <xdr:col>72</xdr:col>
      <xdr:colOff>203200</xdr:colOff>
      <xdr:row>15</xdr:row>
      <xdr:rowOff>54051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550516"/>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171315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7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54051</xdr:rowOff>
    </xdr:from>
    <xdr:to>
      <xdr:col>68</xdr:col>
      <xdr:colOff>152400</xdr:colOff>
      <xdr:row>15</xdr:row>
      <xdr:rowOff>122580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625801"/>
          <a:ext cx="8890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37507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94937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48743</xdr:rowOff>
    </xdr:from>
    <xdr:to>
      <xdr:col>77</xdr:col>
      <xdr:colOff>95250</xdr:colOff>
      <xdr:row>14</xdr:row>
      <xdr:rowOff>150343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160520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21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99416</xdr:rowOff>
    </xdr:from>
    <xdr:to>
      <xdr:col>73</xdr:col>
      <xdr:colOff>44450</xdr:colOff>
      <xdr:row>15</xdr:row>
      <xdr:rowOff>29566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39743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26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3251</xdr:rowOff>
    </xdr:from>
    <xdr:to>
      <xdr:col>68</xdr:col>
      <xdr:colOff>203200</xdr:colOff>
      <xdr:row>15</xdr:row>
      <xdr:rowOff>104851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7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115028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343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71780</xdr:rowOff>
    </xdr:from>
    <xdr:to>
      <xdr:col>64</xdr:col>
      <xdr:colOff>152400</xdr:colOff>
      <xdr:row>16</xdr:row>
      <xdr:rowOff>1930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64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158157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72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23,853
23,379
111.01
13,839,504
13,297,641
528,746
7,200,310
7,581,324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１．７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した要因は、算定の分母である歳入の固定資産税の増（＋１８５百万円）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普通交付税の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＋１１４</a:t>
          </a:r>
          <a:r>
            <a:rPr kumimoji="1" lang="ja-JP" altLang="ja-JP" sz="1100">
              <a:solidFill>
                <a:schemeClr val="dk1"/>
              </a:solidFill>
              <a:effectLst/>
              <a:latin typeface="+mn-lt"/>
              <a:ea typeface="+mn-ea"/>
              <a:cs typeface="+mn-cs"/>
            </a:rPr>
            <a:t>百万円）及び退職者数の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が主なものである。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調整手当・特殊勤務手当の廃止、大幅な人員削減を行うなどして改善を図っており、今後も新規採用の抑制など人件費の削減に努める。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34472</xdr:rowOff>
    </xdr:from>
    <xdr:to>
      <xdr:col>24</xdr:col>
      <xdr:colOff>25400</xdr:colOff>
      <xdr:row>37</xdr:row>
      <xdr:rowOff>48078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06672"/>
          <a:ext cx="838200" cy="18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23586</xdr:rowOff>
    </xdr:from>
    <xdr:to>
      <xdr:col>19</xdr:col>
      <xdr:colOff>187325</xdr:colOff>
      <xdr:row>37</xdr:row>
      <xdr:rowOff>48078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95786"/>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23586</xdr:rowOff>
    </xdr:from>
    <xdr:to>
      <xdr:col>15</xdr:col>
      <xdr:colOff>98425</xdr:colOff>
      <xdr:row>36</xdr:row>
      <xdr:rowOff>67128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95786"/>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67128</xdr:rowOff>
    </xdr:from>
    <xdr:to>
      <xdr:col>11</xdr:col>
      <xdr:colOff>9525</xdr:colOff>
      <xdr:row>36</xdr:row>
      <xdr:rowOff>110672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39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125384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155122</xdr:rowOff>
    </xdr:from>
    <xdr:to>
      <xdr:col>24</xdr:col>
      <xdr:colOff>76200</xdr:colOff>
      <xdr:row>36</xdr:row>
      <xdr:rowOff>85272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168728</xdr:rowOff>
    </xdr:from>
    <xdr:to>
      <xdr:col>20</xdr:col>
      <xdr:colOff>38100</xdr:colOff>
      <xdr:row>37</xdr:row>
      <xdr:rowOff>98878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83655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144236</xdr:rowOff>
    </xdr:from>
    <xdr:to>
      <xdr:col>15</xdr:col>
      <xdr:colOff>149225</xdr:colOff>
      <xdr:row>36</xdr:row>
      <xdr:rowOff>74386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4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16328</xdr:rowOff>
    </xdr:from>
    <xdr:to>
      <xdr:col>11</xdr:col>
      <xdr:colOff>60325</xdr:colOff>
      <xdr:row>36</xdr:row>
      <xdr:rowOff>117928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8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128105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２．４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した要因は、算定の分母である歳入が</a:t>
          </a:r>
          <a:r>
            <a:rPr kumimoji="1" lang="ja-JP" altLang="en-US" sz="1100">
              <a:solidFill>
                <a:schemeClr val="dk1"/>
              </a:solidFill>
              <a:effectLst/>
              <a:latin typeface="+mn-lt"/>
              <a:ea typeface="+mn-ea"/>
              <a:cs typeface="+mn-cs"/>
            </a:rPr>
            <a:t>固定資産税の増（＋１８５百万円）、</a:t>
          </a:r>
          <a:r>
            <a:rPr kumimoji="1" lang="ja-JP" altLang="ja-JP" sz="1100">
              <a:solidFill>
                <a:schemeClr val="dk1"/>
              </a:solidFill>
              <a:effectLst/>
              <a:latin typeface="+mn-lt"/>
              <a:ea typeface="+mn-ea"/>
              <a:cs typeface="+mn-cs"/>
            </a:rPr>
            <a:t>普通交付税の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＋１１４</a:t>
          </a:r>
          <a:r>
            <a:rPr kumimoji="1" lang="ja-JP" altLang="ja-JP" sz="1100">
              <a:solidFill>
                <a:schemeClr val="dk1"/>
              </a:solidFill>
              <a:effectLst/>
              <a:latin typeface="+mn-lt"/>
              <a:ea typeface="+mn-ea"/>
              <a:cs typeface="+mn-cs"/>
            </a:rPr>
            <a:t>百万円）等により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したことが主な要因である。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類似団体平均と比較すると</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水準の傾向となってきているが、今後も豊前市公共施設等総合管理計画及び個別施設計画に基づき施設の維持管理を見直し経費削減に努める。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17</xdr:row>
      <xdr:rowOff>24130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559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7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24130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7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18</xdr:row>
      <xdr:rowOff>43180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387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０．２</a:t>
          </a:r>
          <a:r>
            <a:rPr kumimoji="1" lang="ja-JP" altLang="ja-JP" sz="1100">
              <a:solidFill>
                <a:schemeClr val="dk1"/>
              </a:solidFill>
              <a:effectLst/>
              <a:latin typeface="+mn-lt"/>
              <a:ea typeface="+mn-ea"/>
              <a:cs typeface="+mn-cs"/>
            </a:rPr>
            <a:t>％増加した主な要因は、児童発達支援事業対象者の増加に伴う障害者福祉費の増である。</a:t>
          </a:r>
          <a:endParaRPr lang="ja-JP" altLang="ja-JP" sz="1400">
            <a:effectLst/>
          </a:endParaRPr>
        </a:p>
        <a:p>
          <a:r>
            <a:rPr kumimoji="1" lang="ja-JP" altLang="ja-JP" sz="1100">
              <a:solidFill>
                <a:schemeClr val="dk1"/>
              </a:solidFill>
              <a:effectLst/>
              <a:latin typeface="+mn-lt"/>
              <a:ea typeface="+mn-ea"/>
              <a:cs typeface="+mn-cs"/>
            </a:rPr>
            <a:t>類似団体平均と比較すると、扶助費に係る経常収支比率は高くなっている。要因として、私立保育園の比率が高いため、児童福祉費に係る扶助費が高くなっている。また、障害者福祉費も増加傾向にあり、扶助費増加の要因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83457</xdr:rowOff>
    </xdr:from>
    <xdr:to>
      <xdr:col>24</xdr:col>
      <xdr:colOff>25400</xdr:colOff>
      <xdr:row>58</xdr:row>
      <xdr:rowOff>105228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0275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156935</xdr:rowOff>
    </xdr:from>
    <xdr:to>
      <xdr:col>19</xdr:col>
      <xdr:colOff>187325</xdr:colOff>
      <xdr:row>58</xdr:row>
      <xdr:rowOff>83457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295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156935</xdr:rowOff>
    </xdr:from>
    <xdr:to>
      <xdr:col>15</xdr:col>
      <xdr:colOff>98425</xdr:colOff>
      <xdr:row>58</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29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83457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94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54428</xdr:rowOff>
    </xdr:from>
    <xdr:to>
      <xdr:col>24</xdr:col>
      <xdr:colOff>76200</xdr:colOff>
      <xdr:row>58</xdr:row>
      <xdr:rowOff>156028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26505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32657</xdr:rowOff>
    </xdr:from>
    <xdr:to>
      <xdr:col>20</xdr:col>
      <xdr:colOff>38100</xdr:colOff>
      <xdr:row>58</xdr:row>
      <xdr:rowOff>134257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119034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106135</xdr:rowOff>
    </xdr:from>
    <xdr:to>
      <xdr:col>15</xdr:col>
      <xdr:colOff>149225</xdr:colOff>
      <xdr:row>58</xdr:row>
      <xdr:rowOff>36285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21062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32657</xdr:rowOff>
    </xdr:from>
    <xdr:to>
      <xdr:col>6</xdr:col>
      <xdr:colOff>171450</xdr:colOff>
      <xdr:row>58</xdr:row>
      <xdr:rowOff>134257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119034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０．６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した要因は、算定の分母である歳入が固定資産税の増（＋１８５百万円）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普通交付税の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＋１１４</a:t>
          </a:r>
          <a:r>
            <a:rPr kumimoji="1" lang="ja-JP" altLang="ja-JP" sz="1100">
              <a:solidFill>
                <a:schemeClr val="dk1"/>
              </a:solidFill>
              <a:effectLst/>
              <a:latin typeface="+mn-lt"/>
              <a:ea typeface="+mn-ea"/>
              <a:cs typeface="+mn-cs"/>
            </a:rPr>
            <a:t>百万円）等により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が主な要因である。繰出金の適正な支出のため公営企業会計の経費節減や独立採算の原則に立ち返った料金の値上げによる健全化、国民健康保険事業会計においても国民健康保険税の適正化を図ることなどにより、普通会計の負担額を減らしていくよう努める。</a:t>
          </a:r>
          <a:endParaRPr lang="ja-JP" altLang="ja-JP" sz="1400">
            <a:effectLst/>
          </a:endParaRPr>
        </a:p>
        <a:p>
          <a:pPr eaLnBrk="1" fontAlgn="auto" latinLnBrk="0" hangingPunct="1"/>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96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81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xdr:rowOff>
    </xdr:from>
    <xdr:to>
      <xdr:col>73</xdr:col>
      <xdr:colOff>180975</xdr:colOff>
      <xdr:row>57</xdr:row>
      <xdr:rowOff>77470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81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57</xdr:row>
      <xdr:rowOff>77470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827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129540</xdr:rowOff>
    </xdr:from>
    <xdr:to>
      <xdr:col>74</xdr:col>
      <xdr:colOff>31750</xdr:colOff>
      <xdr:row>57</xdr:row>
      <xdr:rowOff>59690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44467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26670</xdr:rowOff>
    </xdr:from>
    <xdr:to>
      <xdr:col>69</xdr:col>
      <xdr:colOff>142875</xdr:colOff>
      <xdr:row>57</xdr:row>
      <xdr:rowOff>128270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90187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類似団体平均と比較すると、補助費等に係る経常収支比率は高くなっている。これは、①ゴミ処理業務や消防業務等を一部事務組合で行っており、その負担金が多額になっている　②公共下水道事業に対する補助金が多額になっていることが原因である。今後は一部事務組合に対して行財政運営の改善を求め、各構成団体と協議しながら負担金の削減について推進する。また、各公営企業会計の健全な経営に向けた取り組みを推進し、補助金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152146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3178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88138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8149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74422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81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74422</xdr:rowOff>
    </xdr:from>
    <xdr:to>
      <xdr:col>69</xdr:col>
      <xdr:colOff>92075</xdr:colOff>
      <xdr:row>37</xdr:row>
      <xdr:rowOff>83566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180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23622</xdr:rowOff>
    </xdr:from>
    <xdr:to>
      <xdr:col>69</xdr:col>
      <xdr:colOff>142875</xdr:colOff>
      <xdr:row>37</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109999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前年度比</a:t>
          </a:r>
          <a:r>
            <a:rPr lang="ja-JP" altLang="en-US" sz="1100" b="0" i="0" baseline="0">
              <a:solidFill>
                <a:schemeClr val="dk1"/>
              </a:solidFill>
              <a:effectLst/>
              <a:latin typeface="+mn-lt"/>
              <a:ea typeface="+mn-ea"/>
              <a:cs typeface="+mn-cs"/>
            </a:rPr>
            <a:t>２．０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、類似団体平均と比較すると、公債費に係る経常収支比率は低くなっている。これは、①近年地方債の新規発行を伴う普通建設事業を抑制した　②地方債残高を確実に減らしていくために、地方債発行額を元金償還額の範囲内に抑えた　③市中銀行等への任意の繰上償還を実施したことによるものである。今後もこの方針を堅持しつつ、地方債残高の縮減に努める。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97282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2074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97282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669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129287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66928"/>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101854</xdr:rowOff>
    </xdr:from>
    <xdr:to>
      <xdr:col>11</xdr:col>
      <xdr:colOff>9525</xdr:colOff>
      <xdr:row>77</xdr:row>
      <xdr:rowOff>129287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3035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78487</xdr:rowOff>
    </xdr:from>
    <xdr:to>
      <xdr:col>11</xdr:col>
      <xdr:colOff>60325</xdr:colOff>
      <xdr:row>78</xdr:row>
      <xdr:rowOff>8637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18814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a:t>
          </a:r>
          <a:r>
            <a:rPr kumimoji="1" lang="ja-JP" altLang="en-US" sz="1100">
              <a:solidFill>
                <a:schemeClr val="dk1"/>
              </a:solidFill>
              <a:effectLst/>
              <a:latin typeface="+mn-lt"/>
              <a:ea typeface="+mn-ea"/>
              <a:cs typeface="+mn-cs"/>
            </a:rPr>
            <a:t>４．３</a:t>
          </a:r>
          <a:r>
            <a:rPr kumimoji="1" lang="ja-JP" altLang="ja-JP" sz="1100">
              <a:solidFill>
                <a:schemeClr val="dk1"/>
              </a:solidFill>
              <a:effectLst/>
              <a:latin typeface="+mn-lt"/>
              <a:ea typeface="+mn-ea"/>
              <a:cs typeface="+mn-cs"/>
            </a:rPr>
            <a:t>％上回っている。その主な原因は扶助費が</a:t>
          </a: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％、補助費等が</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％、その他が</a:t>
          </a:r>
          <a:r>
            <a:rPr kumimoji="1" lang="ja-JP" altLang="en-US" sz="1100">
              <a:solidFill>
                <a:schemeClr val="dk1"/>
              </a:solidFill>
              <a:effectLst/>
              <a:latin typeface="+mn-lt"/>
              <a:ea typeface="+mn-ea"/>
              <a:cs typeface="+mn-cs"/>
            </a:rPr>
            <a:t>１．７</a:t>
          </a:r>
          <a:r>
            <a:rPr kumimoji="1" lang="ja-JP" altLang="ja-JP" sz="1100">
              <a:solidFill>
                <a:schemeClr val="dk1"/>
              </a:solidFill>
              <a:effectLst/>
              <a:latin typeface="+mn-lt"/>
              <a:ea typeface="+mn-ea"/>
              <a:cs typeface="+mn-cs"/>
            </a:rPr>
            <a:t>％、類似団体の数値をそれぞれ上回っていることである。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24130</xdr:rowOff>
    </xdr:from>
    <xdr:to>
      <xdr:col>82</xdr:col>
      <xdr:colOff>107950</xdr:colOff>
      <xdr:row>78</xdr:row>
      <xdr:rowOff>29845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225780"/>
          <a:ext cx="8382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78</xdr:row>
      <xdr:rowOff>29845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88620"/>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77</xdr:row>
      <xdr:rowOff>92711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8862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78</xdr:row>
      <xdr:rowOff>98425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94361"/>
          <a:ext cx="889000" cy="17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116857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150495</xdr:rowOff>
    </xdr:from>
    <xdr:to>
      <xdr:col>78</xdr:col>
      <xdr:colOff>120650</xdr:colOff>
      <xdr:row>78</xdr:row>
      <xdr:rowOff>80645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65422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38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47625</xdr:rowOff>
    </xdr:from>
    <xdr:to>
      <xdr:col>65</xdr:col>
      <xdr:colOff>53975</xdr:colOff>
      <xdr:row>78</xdr:row>
      <xdr:rowOff>149225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134002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0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134772</xdr:rowOff>
    </xdr:from>
    <xdr:to>
      <xdr:col>29</xdr:col>
      <xdr:colOff>127000</xdr:colOff>
      <xdr:row>16</xdr:row>
      <xdr:rowOff>26386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54147"/>
          <a:ext cx="647700" cy="63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26386</xdr:rowOff>
    </xdr:from>
    <xdr:to>
      <xdr:col>26</xdr:col>
      <xdr:colOff>50800</xdr:colOff>
      <xdr:row>16</xdr:row>
      <xdr:rowOff>50145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17211"/>
          <a:ext cx="698500" cy="23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50145</xdr:rowOff>
    </xdr:from>
    <xdr:to>
      <xdr:col>22</xdr:col>
      <xdr:colOff>114300</xdr:colOff>
      <xdr:row>16</xdr:row>
      <xdr:rowOff>127137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40970"/>
          <a:ext cx="698500" cy="76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127137</xdr:rowOff>
    </xdr:from>
    <xdr:to>
      <xdr:col>18</xdr:col>
      <xdr:colOff>177800</xdr:colOff>
      <xdr:row>17</xdr:row>
      <xdr:rowOff>1392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17962"/>
          <a:ext cx="698500" cy="45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83972</xdr:rowOff>
    </xdr:from>
    <xdr:to>
      <xdr:col>29</xdr:col>
      <xdr:colOff>177800</xdr:colOff>
      <xdr:row>16</xdr:row>
      <xdr:rowOff>14122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03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100499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48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147036</xdr:rowOff>
    </xdr:from>
    <xdr:to>
      <xdr:col>26</xdr:col>
      <xdr:colOff>101600</xdr:colOff>
      <xdr:row>16</xdr:row>
      <xdr:rowOff>77186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66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87363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35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170795</xdr:rowOff>
    </xdr:from>
    <xdr:to>
      <xdr:col>22</xdr:col>
      <xdr:colOff>165100</xdr:colOff>
      <xdr:row>16</xdr:row>
      <xdr:rowOff>100945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90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111122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76337</xdr:rowOff>
    </xdr:from>
    <xdr:to>
      <xdr:col>19</xdr:col>
      <xdr:colOff>38100</xdr:colOff>
      <xdr:row>17</xdr:row>
      <xdr:rowOff>6487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67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16664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3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122042</xdr:rowOff>
    </xdr:from>
    <xdr:to>
      <xdr:col>15</xdr:col>
      <xdr:colOff>101600</xdr:colOff>
      <xdr:row>17</xdr:row>
      <xdr:rowOff>52192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12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62369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8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198650</xdr:rowOff>
    </xdr:from>
    <xdr:to>
      <xdr:col>29</xdr:col>
      <xdr:colOff>127000</xdr:colOff>
      <xdr:row>35</xdr:row>
      <xdr:rowOff>310304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09000"/>
          <a:ext cx="647700" cy="111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198650</xdr:rowOff>
    </xdr:from>
    <xdr:to>
      <xdr:col>26</xdr:col>
      <xdr:colOff>50800</xdr:colOff>
      <xdr:row>35</xdr:row>
      <xdr:rowOff>232907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09000"/>
          <a:ext cx="698500" cy="34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227519</xdr:rowOff>
    </xdr:from>
    <xdr:to>
      <xdr:col>22</xdr:col>
      <xdr:colOff>114300</xdr:colOff>
      <xdr:row>35</xdr:row>
      <xdr:rowOff>232907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37869"/>
          <a:ext cx="698500" cy="5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227519</xdr:rowOff>
    </xdr:from>
    <xdr:to>
      <xdr:col>18</xdr:col>
      <xdr:colOff>177800</xdr:colOff>
      <xdr:row>35</xdr:row>
      <xdr:rowOff>289339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37869"/>
          <a:ext cx="698500" cy="61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259504</xdr:rowOff>
    </xdr:from>
    <xdr:to>
      <xdr:col>29</xdr:col>
      <xdr:colOff>177800</xdr:colOff>
      <xdr:row>36</xdr:row>
      <xdr:rowOff>18204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69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231581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4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147850</xdr:rowOff>
    </xdr:from>
    <xdr:to>
      <xdr:col>26</xdr:col>
      <xdr:colOff>101600</xdr:colOff>
      <xdr:row>35</xdr:row>
      <xdr:rowOff>249450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58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259627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2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182107</xdr:rowOff>
    </xdr:from>
    <xdr:to>
      <xdr:col>22</xdr:col>
      <xdr:colOff>165100</xdr:colOff>
      <xdr:row>35</xdr:row>
      <xdr:rowOff>283707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792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293884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6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176719</xdr:rowOff>
    </xdr:from>
    <xdr:to>
      <xdr:col>19</xdr:col>
      <xdr:colOff>38100</xdr:colOff>
      <xdr:row>35</xdr:row>
      <xdr:rowOff>278319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87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288496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5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238539</xdr:rowOff>
    </xdr:from>
    <xdr:to>
      <xdr:col>15</xdr:col>
      <xdr:colOff>101600</xdr:colOff>
      <xdr:row>35</xdr:row>
      <xdr:rowOff>340139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48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7416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1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23,853
23,379
111.01
13,839,504
13,297,641
528,746
7,200,310
7,581,324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146418</xdr:rowOff>
    </xdr:from>
    <xdr:to>
      <xdr:col>24</xdr:col>
      <xdr:colOff>63500</xdr:colOff>
      <xdr:row>34</xdr:row>
      <xdr:rowOff>161392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5718"/>
          <a:ext cx="8382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161392</xdr:rowOff>
    </xdr:from>
    <xdr:to>
      <xdr:col>19</xdr:col>
      <xdr:colOff>177800</xdr:colOff>
      <xdr:row>35</xdr:row>
      <xdr:rowOff>2946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90692"/>
          <a:ext cx="889000" cy="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2946</xdr:rowOff>
    </xdr:from>
    <xdr:to>
      <xdr:col>15</xdr:col>
      <xdr:colOff>50800</xdr:colOff>
      <xdr:row>35</xdr:row>
      <xdr:rowOff>124511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03696"/>
          <a:ext cx="889000" cy="1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124511</xdr:rowOff>
    </xdr:from>
    <xdr:to>
      <xdr:col>10</xdr:col>
      <xdr:colOff>114300</xdr:colOff>
      <xdr:row>35</xdr:row>
      <xdr:rowOff>155880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25261"/>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95618</xdr:rowOff>
    </xdr:from>
    <xdr:to>
      <xdr:col>24</xdr:col>
      <xdr:colOff>114300</xdr:colOff>
      <xdr:row>35</xdr:row>
      <xdr:rowOff>25768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74045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110592</xdr:rowOff>
    </xdr:from>
    <xdr:to>
      <xdr:col>20</xdr:col>
      <xdr:colOff>38100</xdr:colOff>
      <xdr:row>35</xdr:row>
      <xdr:rowOff>40742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31869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3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123596</xdr:rowOff>
    </xdr:from>
    <xdr:to>
      <xdr:col>15</xdr:col>
      <xdr:colOff>101600</xdr:colOff>
      <xdr:row>35</xdr:row>
      <xdr:rowOff>53746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5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44873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4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73711</xdr:rowOff>
    </xdr:from>
    <xdr:to>
      <xdr:col>10</xdr:col>
      <xdr:colOff>165100</xdr:colOff>
      <xdr:row>36</xdr:row>
      <xdr:rowOff>3861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7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166438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6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105080</xdr:rowOff>
    </xdr:from>
    <xdr:to>
      <xdr:col>6</xdr:col>
      <xdr:colOff>38100</xdr:colOff>
      <xdr:row>36</xdr:row>
      <xdr:rowOff>35230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51757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8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82641</xdr:rowOff>
    </xdr:from>
    <xdr:to>
      <xdr:col>24</xdr:col>
      <xdr:colOff>63500</xdr:colOff>
      <xdr:row>57</xdr:row>
      <xdr:rowOff>117151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55291"/>
          <a:ext cx="838200" cy="3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82641</xdr:rowOff>
    </xdr:from>
    <xdr:to>
      <xdr:col>19</xdr:col>
      <xdr:colOff>177800</xdr:colOff>
      <xdr:row>57</xdr:row>
      <xdr:rowOff>150691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55291"/>
          <a:ext cx="889000" cy="6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139536</xdr:rowOff>
    </xdr:from>
    <xdr:to>
      <xdr:col>15</xdr:col>
      <xdr:colOff>50800</xdr:colOff>
      <xdr:row>57</xdr:row>
      <xdr:rowOff>150691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12186"/>
          <a:ext cx="889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139536</xdr:rowOff>
    </xdr:from>
    <xdr:to>
      <xdr:col>10</xdr:col>
      <xdr:colOff>114300</xdr:colOff>
      <xdr:row>57</xdr:row>
      <xdr:rowOff>143166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12186"/>
          <a:ext cx="889000" cy="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66351</xdr:rowOff>
    </xdr:from>
    <xdr:to>
      <xdr:col>24</xdr:col>
      <xdr:colOff>114300</xdr:colOff>
      <xdr:row>57</xdr:row>
      <xdr:rowOff>167951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3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44778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1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31841</xdr:rowOff>
    </xdr:from>
    <xdr:to>
      <xdr:col>20</xdr:col>
      <xdr:colOff>38100</xdr:colOff>
      <xdr:row>57</xdr:row>
      <xdr:rowOff>133441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0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124568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89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99891</xdr:rowOff>
    </xdr:from>
    <xdr:to>
      <xdr:col>15</xdr:col>
      <xdr:colOff>101600</xdr:colOff>
      <xdr:row>58</xdr:row>
      <xdr:rowOff>30041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7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21168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6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88736</xdr:rowOff>
    </xdr:from>
    <xdr:to>
      <xdr:col>10</xdr:col>
      <xdr:colOff>165100</xdr:colOff>
      <xdr:row>58</xdr:row>
      <xdr:rowOff>18886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6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54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92366</xdr:rowOff>
    </xdr:from>
    <xdr:to>
      <xdr:col>6</xdr:col>
      <xdr:colOff>38100</xdr:colOff>
      <xdr:row>58</xdr:row>
      <xdr:rowOff>22516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13643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61451</xdr:rowOff>
    </xdr:from>
    <xdr:to>
      <xdr:col>24</xdr:col>
      <xdr:colOff>63500</xdr:colOff>
      <xdr:row>78</xdr:row>
      <xdr:rowOff>67669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34551"/>
          <a:ext cx="8382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67325</xdr:rowOff>
    </xdr:from>
    <xdr:to>
      <xdr:col>19</xdr:col>
      <xdr:colOff>177800</xdr:colOff>
      <xdr:row>78</xdr:row>
      <xdr:rowOff>67669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40425"/>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66503</xdr:rowOff>
    </xdr:from>
    <xdr:to>
      <xdr:col>15</xdr:col>
      <xdr:colOff>50800</xdr:colOff>
      <xdr:row>78</xdr:row>
      <xdr:rowOff>67325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39603"/>
          <a:ext cx="8890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66503</xdr:rowOff>
    </xdr:from>
    <xdr:to>
      <xdr:col>10</xdr:col>
      <xdr:colOff>114300</xdr:colOff>
      <xdr:row>78</xdr:row>
      <xdr:rowOff>81521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39603"/>
          <a:ext cx="889000" cy="1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10651</xdr:rowOff>
    </xdr:from>
    <xdr:to>
      <xdr:col>24</xdr:col>
      <xdr:colOff>114300</xdr:colOff>
      <xdr:row>78</xdr:row>
      <xdr:rowOff>112251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8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97028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9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16869</xdr:rowOff>
    </xdr:from>
    <xdr:to>
      <xdr:col>20</xdr:col>
      <xdr:colOff>38100</xdr:colOff>
      <xdr:row>78</xdr:row>
      <xdr:rowOff>118469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109596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82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16525</xdr:rowOff>
    </xdr:from>
    <xdr:to>
      <xdr:col>15</xdr:col>
      <xdr:colOff>101600</xdr:colOff>
      <xdr:row>78</xdr:row>
      <xdr:rowOff>118125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109252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8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15703</xdr:rowOff>
    </xdr:from>
    <xdr:to>
      <xdr:col>10</xdr:col>
      <xdr:colOff>165100</xdr:colOff>
      <xdr:row>78</xdr:row>
      <xdr:rowOff>117303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108430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30721</xdr:rowOff>
    </xdr:from>
    <xdr:to>
      <xdr:col>6</xdr:col>
      <xdr:colOff>38100</xdr:colOff>
      <xdr:row>78</xdr:row>
      <xdr:rowOff>132321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0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123448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96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98679</xdr:rowOff>
    </xdr:from>
    <xdr:to>
      <xdr:col>24</xdr:col>
      <xdr:colOff>63500</xdr:colOff>
      <xdr:row>93</xdr:row>
      <xdr:rowOff>85370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872079"/>
          <a:ext cx="838200" cy="1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107683</xdr:rowOff>
    </xdr:from>
    <xdr:to>
      <xdr:col>19</xdr:col>
      <xdr:colOff>177800</xdr:colOff>
      <xdr:row>93</xdr:row>
      <xdr:rowOff>85370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881083"/>
          <a:ext cx="889000" cy="14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107683</xdr:rowOff>
    </xdr:from>
    <xdr:to>
      <xdr:col>15</xdr:col>
      <xdr:colOff>50800</xdr:colOff>
      <xdr:row>94</xdr:row>
      <xdr:rowOff>133998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881083"/>
          <a:ext cx="889000" cy="36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133998</xdr:rowOff>
    </xdr:from>
    <xdr:to>
      <xdr:col>10</xdr:col>
      <xdr:colOff>114300</xdr:colOff>
      <xdr:row>95</xdr:row>
      <xdr:rowOff>41656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250298"/>
          <a:ext cx="889000" cy="7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47879</xdr:rowOff>
    </xdr:from>
    <xdr:to>
      <xdr:col>24</xdr:col>
      <xdr:colOff>114300</xdr:colOff>
      <xdr:row>92</xdr:row>
      <xdr:rowOff>149479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82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70756</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67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34570</xdr:rowOff>
    </xdr:from>
    <xdr:to>
      <xdr:col>20</xdr:col>
      <xdr:colOff>38100</xdr:colOff>
      <xdr:row>93</xdr:row>
      <xdr:rowOff>136170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152697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75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56883</xdr:rowOff>
    </xdr:from>
    <xdr:to>
      <xdr:col>15</xdr:col>
      <xdr:colOff>101600</xdr:colOff>
      <xdr:row>92</xdr:row>
      <xdr:rowOff>158483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83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3560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60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83198</xdr:rowOff>
    </xdr:from>
    <xdr:to>
      <xdr:col>10</xdr:col>
      <xdr:colOff>165100</xdr:colOff>
      <xdr:row>95</xdr:row>
      <xdr:rowOff>13348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19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29875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162306</xdr:rowOff>
    </xdr:from>
    <xdr:to>
      <xdr:col>6</xdr:col>
      <xdr:colOff>38100</xdr:colOff>
      <xdr:row>95</xdr:row>
      <xdr:rowOff>92456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2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108983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05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127726</xdr:rowOff>
    </xdr:from>
    <xdr:to>
      <xdr:col>55</xdr:col>
      <xdr:colOff>0</xdr:colOff>
      <xdr:row>37</xdr:row>
      <xdr:rowOff>23354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99926"/>
          <a:ext cx="838200" cy="6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23354</xdr:rowOff>
    </xdr:from>
    <xdr:to>
      <xdr:col>50</xdr:col>
      <xdr:colOff>114300</xdr:colOff>
      <xdr:row>37</xdr:row>
      <xdr:rowOff>76900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67004"/>
          <a:ext cx="889000" cy="5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166348</xdr:rowOff>
    </xdr:from>
    <xdr:to>
      <xdr:col>45</xdr:col>
      <xdr:colOff>177800</xdr:colOff>
      <xdr:row>37</xdr:row>
      <xdr:rowOff>76900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309848"/>
          <a:ext cx="889000" cy="111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166348</xdr:rowOff>
    </xdr:from>
    <xdr:to>
      <xdr:col>41</xdr:col>
      <xdr:colOff>50800</xdr:colOff>
      <xdr:row>38</xdr:row>
      <xdr:rowOff>233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309848"/>
          <a:ext cx="889000" cy="120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76926</xdr:rowOff>
    </xdr:from>
    <xdr:to>
      <xdr:col>55</xdr:col>
      <xdr:colOff>50800</xdr:colOff>
      <xdr:row>37</xdr:row>
      <xdr:rowOff>7076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4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55353</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2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144004</xdr:rowOff>
    </xdr:from>
    <xdr:to>
      <xdr:col>50</xdr:col>
      <xdr:colOff>165100</xdr:colOff>
      <xdr:row>37</xdr:row>
      <xdr:rowOff>74154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65281</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0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26100</xdr:rowOff>
    </xdr:from>
    <xdr:to>
      <xdr:col>46</xdr:col>
      <xdr:colOff>38100</xdr:colOff>
      <xdr:row>37</xdr:row>
      <xdr:rowOff>127700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6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118827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6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115548</xdr:rowOff>
    </xdr:from>
    <xdr:to>
      <xdr:col>41</xdr:col>
      <xdr:colOff>101600</xdr:colOff>
      <xdr:row>31</xdr:row>
      <xdr:rowOff>45698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2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36825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35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120882</xdr:rowOff>
    </xdr:from>
    <xdr:to>
      <xdr:col>36</xdr:col>
      <xdr:colOff>165100</xdr:colOff>
      <xdr:row>38</xdr:row>
      <xdr:rowOff>51033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645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42160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5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148498</xdr:rowOff>
    </xdr:from>
    <xdr:to>
      <xdr:col>55</xdr:col>
      <xdr:colOff>0</xdr:colOff>
      <xdr:row>58</xdr:row>
      <xdr:rowOff>50409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921148"/>
          <a:ext cx="838200" cy="7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115422</xdr:rowOff>
    </xdr:from>
    <xdr:to>
      <xdr:col>50</xdr:col>
      <xdr:colOff>114300</xdr:colOff>
      <xdr:row>57</xdr:row>
      <xdr:rowOff>148498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888072"/>
          <a:ext cx="889000" cy="3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115422</xdr:rowOff>
    </xdr:from>
    <xdr:to>
      <xdr:col>45</xdr:col>
      <xdr:colOff>177800</xdr:colOff>
      <xdr:row>57</xdr:row>
      <xdr:rowOff>159882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888072"/>
          <a:ext cx="889000" cy="4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48038</xdr:rowOff>
    </xdr:from>
    <xdr:to>
      <xdr:col>41</xdr:col>
      <xdr:colOff>50800</xdr:colOff>
      <xdr:row>57</xdr:row>
      <xdr:rowOff>159882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20688"/>
          <a:ext cx="889000" cy="11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171059</xdr:rowOff>
    </xdr:from>
    <xdr:to>
      <xdr:col>55</xdr:col>
      <xdr:colOff>50800</xdr:colOff>
      <xdr:row>58</xdr:row>
      <xdr:rowOff>101209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4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85986</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5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97698</xdr:rowOff>
    </xdr:from>
    <xdr:to>
      <xdr:col>50</xdr:col>
      <xdr:colOff>165100</xdr:colOff>
      <xdr:row>58</xdr:row>
      <xdr:rowOff>27848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7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18975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6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64622</xdr:rowOff>
    </xdr:from>
    <xdr:to>
      <xdr:col>46</xdr:col>
      <xdr:colOff>38100</xdr:colOff>
      <xdr:row>57</xdr:row>
      <xdr:rowOff>166222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157349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92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109082</xdr:rowOff>
    </xdr:from>
    <xdr:to>
      <xdr:col>41</xdr:col>
      <xdr:colOff>101600</xdr:colOff>
      <xdr:row>58</xdr:row>
      <xdr:rowOff>39232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30359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7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168688</xdr:rowOff>
    </xdr:from>
    <xdr:to>
      <xdr:col>36</xdr:col>
      <xdr:colOff>165100</xdr:colOff>
      <xdr:row>57</xdr:row>
      <xdr:rowOff>98838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6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89965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6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145262</xdr:rowOff>
    </xdr:from>
    <xdr:to>
      <xdr:col>55</xdr:col>
      <xdr:colOff>0</xdr:colOff>
      <xdr:row>78</xdr:row>
      <xdr:rowOff>159446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18362"/>
          <a:ext cx="838200" cy="1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145262</xdr:rowOff>
    </xdr:from>
    <xdr:to>
      <xdr:col>50</xdr:col>
      <xdr:colOff>114300</xdr:colOff>
      <xdr:row>79</xdr:row>
      <xdr:rowOff>35829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18362"/>
          <a:ext cx="889000" cy="6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138078</xdr:rowOff>
    </xdr:from>
    <xdr:to>
      <xdr:col>45</xdr:col>
      <xdr:colOff>177800</xdr:colOff>
      <xdr:row>79</xdr:row>
      <xdr:rowOff>35829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11178"/>
          <a:ext cx="889000" cy="6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33891</xdr:rowOff>
    </xdr:from>
    <xdr:to>
      <xdr:col>41</xdr:col>
      <xdr:colOff>50800</xdr:colOff>
      <xdr:row>78</xdr:row>
      <xdr:rowOff>138078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406991"/>
          <a:ext cx="889000" cy="10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108646</xdr:rowOff>
    </xdr:from>
    <xdr:to>
      <xdr:col>55</xdr:col>
      <xdr:colOff>50800</xdr:colOff>
      <xdr:row>79</xdr:row>
      <xdr:rowOff>38796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8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23573</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9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94462</xdr:rowOff>
    </xdr:from>
    <xdr:to>
      <xdr:col>50</xdr:col>
      <xdr:colOff>165100</xdr:colOff>
      <xdr:row>79</xdr:row>
      <xdr:rowOff>24612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15739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6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156479</xdr:rowOff>
    </xdr:from>
    <xdr:to>
      <xdr:col>46</xdr:col>
      <xdr:colOff>38100</xdr:colOff>
      <xdr:row>79</xdr:row>
      <xdr:rowOff>86629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77756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87278</xdr:rowOff>
    </xdr:from>
    <xdr:to>
      <xdr:col>41</xdr:col>
      <xdr:colOff>101600</xdr:colOff>
      <xdr:row>79</xdr:row>
      <xdr:rowOff>17428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6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8555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55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154541</xdr:rowOff>
    </xdr:from>
    <xdr:to>
      <xdr:col>36</xdr:col>
      <xdr:colOff>165100</xdr:colOff>
      <xdr:row>78</xdr:row>
      <xdr:rowOff>84691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101218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33604</xdr:rowOff>
    </xdr:from>
    <xdr:to>
      <xdr:col>55</xdr:col>
      <xdr:colOff>0</xdr:colOff>
      <xdr:row>98</xdr:row>
      <xdr:rowOff>31674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664254"/>
          <a:ext cx="838200" cy="16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120447</xdr:rowOff>
    </xdr:from>
    <xdr:to>
      <xdr:col>50</xdr:col>
      <xdr:colOff>114300</xdr:colOff>
      <xdr:row>97</xdr:row>
      <xdr:rowOff>33604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579647"/>
          <a:ext cx="889000" cy="8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120447</xdr:rowOff>
    </xdr:from>
    <xdr:to>
      <xdr:col>45</xdr:col>
      <xdr:colOff>177800</xdr:colOff>
      <xdr:row>97</xdr:row>
      <xdr:rowOff>30429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579647"/>
          <a:ext cx="889000" cy="8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30429</xdr:rowOff>
    </xdr:from>
    <xdr:to>
      <xdr:col>41</xdr:col>
      <xdr:colOff>50800</xdr:colOff>
      <xdr:row>97</xdr:row>
      <xdr:rowOff>68618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61079"/>
          <a:ext cx="889000" cy="3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152324</xdr:rowOff>
    </xdr:from>
    <xdr:to>
      <xdr:col>55</xdr:col>
      <xdr:colOff>50800</xdr:colOff>
      <xdr:row>98</xdr:row>
      <xdr:rowOff>82474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78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67251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69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154254</xdr:rowOff>
    </xdr:from>
    <xdr:to>
      <xdr:col>50</xdr:col>
      <xdr:colOff>165100</xdr:colOff>
      <xdr:row>97</xdr:row>
      <xdr:rowOff>84404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6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75531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70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69647</xdr:rowOff>
    </xdr:from>
    <xdr:to>
      <xdr:col>46</xdr:col>
      <xdr:colOff>38100</xdr:colOff>
      <xdr:row>96</xdr:row>
      <xdr:rowOff>171247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52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162374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62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151079</xdr:rowOff>
    </xdr:from>
    <xdr:to>
      <xdr:col>41</xdr:col>
      <xdr:colOff>101600</xdr:colOff>
      <xdr:row>97</xdr:row>
      <xdr:rowOff>81229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1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72356</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0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17818</xdr:rowOff>
    </xdr:from>
    <xdr:to>
      <xdr:col>36</xdr:col>
      <xdr:colOff>165100</xdr:colOff>
      <xdr:row>97</xdr:row>
      <xdr:rowOff>119418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110545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4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108229</xdr:rowOff>
    </xdr:from>
    <xdr:to>
      <xdr:col>85</xdr:col>
      <xdr:colOff>127000</xdr:colOff>
      <xdr:row>39</xdr:row>
      <xdr:rowOff>13741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451879"/>
          <a:ext cx="838200" cy="2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13741</xdr:rowOff>
    </xdr:from>
    <xdr:to>
      <xdr:col>81</xdr:col>
      <xdr:colOff>50800</xdr:colOff>
      <xdr:row>39</xdr:row>
      <xdr:rowOff>22276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00291"/>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129946</xdr:rowOff>
    </xdr:from>
    <xdr:to>
      <xdr:col>76</xdr:col>
      <xdr:colOff>114300</xdr:colOff>
      <xdr:row>39</xdr:row>
      <xdr:rowOff>22276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45046"/>
          <a:ext cx="889000" cy="6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129946</xdr:rowOff>
    </xdr:from>
    <xdr:to>
      <xdr:col>71</xdr:col>
      <xdr:colOff>177800</xdr:colOff>
      <xdr:row>38</xdr:row>
      <xdr:rowOff>148234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4504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57429</xdr:rowOff>
    </xdr:from>
    <xdr:to>
      <xdr:col>85</xdr:col>
      <xdr:colOff>177800</xdr:colOff>
      <xdr:row>37</xdr:row>
      <xdr:rowOff>159029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4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80306</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25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134391</xdr:rowOff>
    </xdr:from>
    <xdr:to>
      <xdr:col>81</xdr:col>
      <xdr:colOff>101600</xdr:colOff>
      <xdr:row>39</xdr:row>
      <xdr:rowOff>64541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4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55668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4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142926</xdr:rowOff>
    </xdr:from>
    <xdr:to>
      <xdr:col>76</xdr:col>
      <xdr:colOff>165100</xdr:colOff>
      <xdr:row>39</xdr:row>
      <xdr:rowOff>73076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64203</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5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79146</xdr:rowOff>
    </xdr:from>
    <xdr:to>
      <xdr:col>72</xdr:col>
      <xdr:colOff>38100</xdr:colOff>
      <xdr:row>39</xdr:row>
      <xdr:rowOff>9296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59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423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68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97434</xdr:rowOff>
    </xdr:from>
    <xdr:to>
      <xdr:col>67</xdr:col>
      <xdr:colOff>101600</xdr:colOff>
      <xdr:row>39</xdr:row>
      <xdr:rowOff>27584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18711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0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111417</xdr:rowOff>
    </xdr:from>
    <xdr:to>
      <xdr:col>85</xdr:col>
      <xdr:colOff>127000</xdr:colOff>
      <xdr:row>75</xdr:row>
      <xdr:rowOff>165443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970167"/>
          <a:ext cx="8382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111417</xdr:rowOff>
    </xdr:from>
    <xdr:to>
      <xdr:col>81</xdr:col>
      <xdr:colOff>50800</xdr:colOff>
      <xdr:row>75</xdr:row>
      <xdr:rowOff>121856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970167"/>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77089</xdr:rowOff>
    </xdr:from>
    <xdr:to>
      <xdr:col>76</xdr:col>
      <xdr:colOff>114300</xdr:colOff>
      <xdr:row>75</xdr:row>
      <xdr:rowOff>121856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2935839"/>
          <a:ext cx="889000" cy="4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77089</xdr:rowOff>
    </xdr:from>
    <xdr:to>
      <xdr:col>71</xdr:col>
      <xdr:colOff>177800</xdr:colOff>
      <xdr:row>75</xdr:row>
      <xdr:rowOff>137871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935839"/>
          <a:ext cx="889000" cy="6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114643</xdr:rowOff>
    </xdr:from>
    <xdr:to>
      <xdr:col>85</xdr:col>
      <xdr:colOff>177800</xdr:colOff>
      <xdr:row>76</xdr:row>
      <xdr:rowOff>44793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7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93070</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60617</xdr:rowOff>
    </xdr:from>
    <xdr:to>
      <xdr:col>81</xdr:col>
      <xdr:colOff>101600</xdr:colOff>
      <xdr:row>75</xdr:row>
      <xdr:rowOff>162216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193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153343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01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71056</xdr:rowOff>
    </xdr:from>
    <xdr:to>
      <xdr:col>76</xdr:col>
      <xdr:colOff>165100</xdr:colOff>
      <xdr:row>76</xdr:row>
      <xdr:rowOff>1206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2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163783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26289</xdr:rowOff>
    </xdr:from>
    <xdr:to>
      <xdr:col>72</xdr:col>
      <xdr:colOff>38100</xdr:colOff>
      <xdr:row>75</xdr:row>
      <xdr:rowOff>127889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88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119015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297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87071</xdr:rowOff>
    </xdr:from>
    <xdr:to>
      <xdr:col>67</xdr:col>
      <xdr:colOff>101600</xdr:colOff>
      <xdr:row>76</xdr:row>
      <xdr:rowOff>17221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8348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0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8469</xdr:rowOff>
    </xdr:from>
    <xdr:to>
      <xdr:col>85</xdr:col>
      <xdr:colOff>127000</xdr:colOff>
      <xdr:row>98</xdr:row>
      <xdr:rowOff>36190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10569"/>
          <a:ext cx="838200" cy="2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36190</xdr:rowOff>
    </xdr:from>
    <xdr:to>
      <xdr:col>81</xdr:col>
      <xdr:colOff>50800</xdr:colOff>
      <xdr:row>98</xdr:row>
      <xdr:rowOff>61303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838290"/>
          <a:ext cx="889000" cy="2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61303</xdr:rowOff>
    </xdr:from>
    <xdr:to>
      <xdr:col>76</xdr:col>
      <xdr:colOff>114300</xdr:colOff>
      <xdr:row>98</xdr:row>
      <xdr:rowOff>86268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63403"/>
          <a:ext cx="889000" cy="2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86268</xdr:rowOff>
    </xdr:from>
    <xdr:to>
      <xdr:col>71</xdr:col>
      <xdr:colOff>177800</xdr:colOff>
      <xdr:row>98</xdr:row>
      <xdr:rowOff>89266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88368"/>
          <a:ext cx="889000" cy="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129119</xdr:rowOff>
    </xdr:from>
    <xdr:to>
      <xdr:col>85</xdr:col>
      <xdr:colOff>177800</xdr:colOff>
      <xdr:row>98</xdr:row>
      <xdr:rowOff>59269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151996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1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156840</xdr:rowOff>
    </xdr:from>
    <xdr:to>
      <xdr:col>81</xdr:col>
      <xdr:colOff>101600</xdr:colOff>
      <xdr:row>98</xdr:row>
      <xdr:rowOff>86990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78117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88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10503</xdr:rowOff>
    </xdr:from>
    <xdr:to>
      <xdr:col>76</xdr:col>
      <xdr:colOff>165100</xdr:colOff>
      <xdr:row>98</xdr:row>
      <xdr:rowOff>112103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103230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9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35468</xdr:rowOff>
    </xdr:from>
    <xdr:to>
      <xdr:col>72</xdr:col>
      <xdr:colOff>38100</xdr:colOff>
      <xdr:row>98</xdr:row>
      <xdr:rowOff>137068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3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128195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3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38466</xdr:rowOff>
    </xdr:from>
    <xdr:to>
      <xdr:col>67</xdr:col>
      <xdr:colOff>101600</xdr:colOff>
      <xdr:row>98</xdr:row>
      <xdr:rowOff>140066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4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131193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3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91335</xdr:rowOff>
    </xdr:from>
    <xdr:to>
      <xdr:col>116</xdr:col>
      <xdr:colOff>63500</xdr:colOff>
      <xdr:row>39</xdr:row>
      <xdr:rowOff>91432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1323300" y="6777885"/>
          <a:ext cx="8382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89636</xdr:rowOff>
    </xdr:from>
    <xdr:to>
      <xdr:col>111</xdr:col>
      <xdr:colOff>177800</xdr:colOff>
      <xdr:row>39</xdr:row>
      <xdr:rowOff>91432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76186"/>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85979</xdr:rowOff>
    </xdr:from>
    <xdr:to>
      <xdr:col>107</xdr:col>
      <xdr:colOff>50800</xdr:colOff>
      <xdr:row>39</xdr:row>
      <xdr:rowOff>89636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7252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84216</xdr:rowOff>
    </xdr:from>
    <xdr:to>
      <xdr:col>102</xdr:col>
      <xdr:colOff>114300</xdr:colOff>
      <xdr:row>39</xdr:row>
      <xdr:rowOff>85979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70766"/>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40535</xdr:rowOff>
    </xdr:from>
    <xdr:to>
      <xdr:col>116</xdr:col>
      <xdr:colOff>114300</xdr:colOff>
      <xdr:row>39</xdr:row>
      <xdr:rowOff>142135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2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126912</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40632</xdr:rowOff>
    </xdr:from>
    <xdr:to>
      <xdr:col>112</xdr:col>
      <xdr:colOff>38100</xdr:colOff>
      <xdr:row>39</xdr:row>
      <xdr:rowOff>142232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2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133359</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819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38836</xdr:rowOff>
    </xdr:from>
    <xdr:to>
      <xdr:col>107</xdr:col>
      <xdr:colOff>101600</xdr:colOff>
      <xdr:row>39</xdr:row>
      <xdr:rowOff>140436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2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131563</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818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35179</xdr:rowOff>
    </xdr:from>
    <xdr:to>
      <xdr:col>102</xdr:col>
      <xdr:colOff>165100</xdr:colOff>
      <xdr:row>39</xdr:row>
      <xdr:rowOff>136779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2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127906</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814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33416</xdr:rowOff>
    </xdr:from>
    <xdr:to>
      <xdr:col>98</xdr:col>
      <xdr:colOff>38100</xdr:colOff>
      <xdr:row>39</xdr:row>
      <xdr:rowOff>135016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1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126143</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812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171171</xdr:rowOff>
    </xdr:from>
    <xdr:to>
      <xdr:col>116</xdr:col>
      <xdr:colOff>63500</xdr:colOff>
      <xdr:row>59</xdr:row>
      <xdr:rowOff>368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15271"/>
          <a:ext cx="8382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368</xdr:rowOff>
    </xdr:from>
    <xdr:to>
      <xdr:col>111</xdr:col>
      <xdr:colOff>177800</xdr:colOff>
      <xdr:row>59</xdr:row>
      <xdr:rowOff>901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15918"/>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901</xdr:rowOff>
    </xdr:from>
    <xdr:to>
      <xdr:col>107</xdr:col>
      <xdr:colOff>50800</xdr:colOff>
      <xdr:row>59</xdr:row>
      <xdr:rowOff>1663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1645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23457</xdr:rowOff>
    </xdr:from>
    <xdr:to>
      <xdr:col>102</xdr:col>
      <xdr:colOff>114300</xdr:colOff>
      <xdr:row>59</xdr:row>
      <xdr:rowOff>1663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967557"/>
          <a:ext cx="889000" cy="14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120371</xdr:rowOff>
    </xdr:from>
    <xdr:to>
      <xdr:col>116</xdr:col>
      <xdr:colOff>114300</xdr:colOff>
      <xdr:row>59</xdr:row>
      <xdr:rowOff>50521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35298</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7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121018</xdr:rowOff>
    </xdr:from>
    <xdr:to>
      <xdr:col>112</xdr:col>
      <xdr:colOff>38100</xdr:colOff>
      <xdr:row>59</xdr:row>
      <xdr:rowOff>51168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42295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5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121551</xdr:rowOff>
    </xdr:from>
    <xdr:to>
      <xdr:col>107</xdr:col>
      <xdr:colOff>101600</xdr:colOff>
      <xdr:row>59</xdr:row>
      <xdr:rowOff>51701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42828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122313</xdr:rowOff>
    </xdr:from>
    <xdr:to>
      <xdr:col>102</xdr:col>
      <xdr:colOff>165100</xdr:colOff>
      <xdr:row>59</xdr:row>
      <xdr:rowOff>52463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6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43590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5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144107</xdr:rowOff>
    </xdr:from>
    <xdr:to>
      <xdr:col>98</xdr:col>
      <xdr:colOff>38100</xdr:colOff>
      <xdr:row>58</xdr:row>
      <xdr:rowOff>74257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1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90784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969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102267</xdr:rowOff>
    </xdr:from>
    <xdr:to>
      <xdr:col>116</xdr:col>
      <xdr:colOff>63500</xdr:colOff>
      <xdr:row>75</xdr:row>
      <xdr:rowOff>110554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961017"/>
          <a:ext cx="8382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110554</xdr:rowOff>
    </xdr:from>
    <xdr:to>
      <xdr:col>111</xdr:col>
      <xdr:colOff>177800</xdr:colOff>
      <xdr:row>75</xdr:row>
      <xdr:rowOff>126136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969304"/>
          <a:ext cx="8890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126136</xdr:rowOff>
    </xdr:from>
    <xdr:to>
      <xdr:col>107</xdr:col>
      <xdr:colOff>50800</xdr:colOff>
      <xdr:row>75</xdr:row>
      <xdr:rowOff>150710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984886"/>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150710</xdr:rowOff>
    </xdr:from>
    <xdr:to>
      <xdr:col>102</xdr:col>
      <xdr:colOff>114300</xdr:colOff>
      <xdr:row>75</xdr:row>
      <xdr:rowOff>169780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009460"/>
          <a:ext cx="8890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51467</xdr:rowOff>
    </xdr:from>
    <xdr:to>
      <xdr:col>116</xdr:col>
      <xdr:colOff>114300</xdr:colOff>
      <xdr:row>75</xdr:row>
      <xdr:rowOff>153067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1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74344</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7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59754</xdr:rowOff>
    </xdr:from>
    <xdr:to>
      <xdr:col>112</xdr:col>
      <xdr:colOff>38100</xdr:colOff>
      <xdr:row>75</xdr:row>
      <xdr:rowOff>161354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91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6431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9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75336</xdr:rowOff>
    </xdr:from>
    <xdr:to>
      <xdr:col>107</xdr:col>
      <xdr:colOff>101600</xdr:colOff>
      <xdr:row>76</xdr:row>
      <xdr:rowOff>5486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9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22013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70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99911</xdr:rowOff>
    </xdr:from>
    <xdr:to>
      <xdr:col>102</xdr:col>
      <xdr:colOff>165100</xdr:colOff>
      <xdr:row>76</xdr:row>
      <xdr:rowOff>30060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58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46588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7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118980</xdr:rowOff>
    </xdr:from>
    <xdr:to>
      <xdr:col>98</xdr:col>
      <xdr:colOff>38100</xdr:colOff>
      <xdr:row>76</xdr:row>
      <xdr:rowOff>49130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65657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75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人件費の住民一人当たりのコストは、前年度から</a:t>
          </a:r>
          <a:r>
            <a:rPr kumimoji="1" lang="ja-JP" altLang="en-US" sz="1100">
              <a:solidFill>
                <a:schemeClr val="dk1"/>
              </a:solidFill>
              <a:effectLst/>
              <a:latin typeface="+mn-lt"/>
              <a:ea typeface="+mn-ea"/>
              <a:cs typeface="+mn-cs"/>
            </a:rPr>
            <a:t>１，１７９</a:t>
          </a:r>
          <a:r>
            <a:rPr kumimoji="1" lang="ja-JP" altLang="ja-JP" sz="1100">
              <a:solidFill>
                <a:schemeClr val="dk1"/>
              </a:solidFill>
              <a:effectLst/>
              <a:latin typeface="+mn-lt"/>
              <a:ea typeface="+mn-ea"/>
              <a:cs typeface="+mn-cs"/>
            </a:rPr>
            <a:t>円増加している。これは、</a:t>
          </a:r>
          <a:r>
            <a:rPr kumimoji="1" lang="ja-JP" altLang="en-US" sz="1100">
              <a:solidFill>
                <a:schemeClr val="dk1"/>
              </a:solidFill>
              <a:effectLst/>
              <a:latin typeface="+mn-lt"/>
              <a:ea typeface="+mn-ea"/>
              <a:cs typeface="+mn-cs"/>
            </a:rPr>
            <a:t>職員基本給、期末勤勉手当</a:t>
          </a:r>
          <a:r>
            <a:rPr kumimoji="1" lang="ja-JP" altLang="ja-JP" sz="1100">
              <a:solidFill>
                <a:schemeClr val="dk1"/>
              </a:solidFill>
              <a:effectLst/>
              <a:latin typeface="+mn-lt"/>
              <a:ea typeface="+mn-ea"/>
              <a:cs typeface="+mn-cs"/>
            </a:rPr>
            <a:t>の増加が主な要因である。</a:t>
          </a:r>
          <a:endParaRPr lang="ja-JP" altLang="ja-JP" sz="1400">
            <a:effectLst/>
          </a:endParaRPr>
        </a:p>
        <a:p>
          <a:r>
            <a:rPr kumimoji="1" lang="ja-JP" altLang="ja-JP" sz="1100">
              <a:solidFill>
                <a:schemeClr val="dk1"/>
              </a:solidFill>
              <a:effectLst/>
              <a:latin typeface="+mn-lt"/>
              <a:ea typeface="+mn-ea"/>
              <a:cs typeface="+mn-cs"/>
            </a:rPr>
            <a:t>扶助費の住民一人当たりのコストは、</a:t>
          </a:r>
          <a:r>
            <a:rPr kumimoji="1" lang="ja-JP" altLang="en-US" sz="1100">
              <a:solidFill>
                <a:schemeClr val="dk1"/>
              </a:solidFill>
              <a:effectLst/>
              <a:latin typeface="+mn-lt"/>
              <a:ea typeface="+mn-ea"/>
              <a:cs typeface="+mn-cs"/>
            </a:rPr>
            <a:t>１５０，２３０</a:t>
          </a:r>
          <a:r>
            <a:rPr kumimoji="1" lang="ja-JP" altLang="ja-JP" sz="1100">
              <a:solidFill>
                <a:schemeClr val="dk1"/>
              </a:solidFill>
              <a:effectLst/>
              <a:latin typeface="+mn-lt"/>
              <a:ea typeface="+mn-ea"/>
              <a:cs typeface="+mn-cs"/>
            </a:rPr>
            <a:t>円と類似団体と比較して高い数値となっている。これは、障害者福祉費の増加傾向が止まらないこと。また、独自施策である副食費の助成等の児童福祉や食の自立支援事業など生涯現役社会づくりに取り組んでいるためである。</a:t>
          </a:r>
          <a:endParaRPr lang="ja-JP" altLang="ja-JP" sz="1400">
            <a:effectLst/>
          </a:endParaRPr>
        </a:p>
        <a:p>
          <a:r>
            <a:rPr kumimoji="1" lang="ja-JP" altLang="ja-JP" sz="1100">
              <a:solidFill>
                <a:schemeClr val="dk1"/>
              </a:solidFill>
              <a:effectLst/>
              <a:latin typeface="+mn-lt"/>
              <a:ea typeface="+mn-ea"/>
              <a:cs typeface="+mn-cs"/>
            </a:rPr>
            <a:t>補助費等の住民一人当たりのコストは、前年度から</a:t>
          </a:r>
          <a:r>
            <a:rPr kumimoji="1" lang="ja-JP" altLang="en-US" sz="1100">
              <a:solidFill>
                <a:schemeClr val="dk1"/>
              </a:solidFill>
              <a:effectLst/>
              <a:latin typeface="+mn-lt"/>
              <a:ea typeface="+mn-ea"/>
              <a:cs typeface="+mn-cs"/>
            </a:rPr>
            <a:t>６，１６２</a:t>
          </a:r>
          <a:r>
            <a:rPr kumimoji="1" lang="ja-JP" altLang="ja-JP" sz="1100">
              <a:solidFill>
                <a:schemeClr val="dk1"/>
              </a:solidFill>
              <a:effectLst/>
              <a:latin typeface="+mn-lt"/>
              <a:ea typeface="+mn-ea"/>
              <a:cs typeface="+mn-cs"/>
            </a:rPr>
            <a:t>円増加している。これは、物価高騰対策関連各種補助による一時的な増加が主な原因である。</a:t>
          </a:r>
          <a:endParaRPr lang="ja-JP" altLang="ja-JP" sz="1400">
            <a:effectLst/>
          </a:endParaRPr>
        </a:p>
        <a:p>
          <a:r>
            <a:rPr kumimoji="1" lang="ja-JP" altLang="ja-JP" sz="1100">
              <a:solidFill>
                <a:schemeClr val="dk1"/>
              </a:solidFill>
              <a:effectLst/>
              <a:latin typeface="+mn-lt"/>
              <a:ea typeface="+mn-ea"/>
              <a:cs typeface="+mn-cs"/>
            </a:rPr>
            <a:t>積立金の住民一人当たりのコストは、前年度から</a:t>
          </a:r>
          <a:r>
            <a:rPr kumimoji="1" lang="ja-JP" altLang="en-US" sz="1100">
              <a:solidFill>
                <a:schemeClr val="dk1"/>
              </a:solidFill>
              <a:effectLst/>
              <a:latin typeface="+mn-lt"/>
              <a:ea typeface="+mn-ea"/>
              <a:cs typeface="+mn-cs"/>
            </a:rPr>
            <a:t>６，０６３</a:t>
          </a:r>
          <a:r>
            <a:rPr kumimoji="1" lang="ja-JP" altLang="ja-JP" sz="1100">
              <a:solidFill>
                <a:schemeClr val="dk1"/>
              </a:solidFill>
              <a:effectLst/>
              <a:latin typeface="+mn-lt"/>
              <a:ea typeface="+mn-ea"/>
              <a:cs typeface="+mn-cs"/>
            </a:rPr>
            <a:t>円増加している。これは、学校再編成に備えるための公共施設等整備基金への積立、将来の大量退職に備えるための退職手当基金への積立を行ったことによるものである。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福岡県豊前市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23,853
23,379
111.01
13,839,504
13,297,641
528,746
7,200,310
7,581,324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132461</xdr:rowOff>
    </xdr:from>
    <xdr:to>
      <xdr:col>24</xdr:col>
      <xdr:colOff>63500</xdr:colOff>
      <xdr:row>34</xdr:row>
      <xdr:rowOff>36068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90311"/>
          <a:ext cx="8382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132461</xdr:rowOff>
    </xdr:from>
    <xdr:to>
      <xdr:col>19</xdr:col>
      <xdr:colOff>177800</xdr:colOff>
      <xdr:row>34</xdr:row>
      <xdr:rowOff>24638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90311"/>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84455</xdr:rowOff>
    </xdr:from>
    <xdr:to>
      <xdr:col>15</xdr:col>
      <xdr:colOff>50800</xdr:colOff>
      <xdr:row>34</xdr:row>
      <xdr:rowOff>24638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42305"/>
          <a:ext cx="889000" cy="11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84455</xdr:rowOff>
    </xdr:from>
    <xdr:to>
      <xdr:col>10</xdr:col>
      <xdr:colOff>114300</xdr:colOff>
      <xdr:row>33</xdr:row>
      <xdr:rowOff>133604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42305"/>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156718</xdr:rowOff>
    </xdr:from>
    <xdr:to>
      <xdr:col>24</xdr:col>
      <xdr:colOff>114300</xdr:colOff>
      <xdr:row>34</xdr:row>
      <xdr:rowOff>86868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8145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81661</xdr:rowOff>
    </xdr:from>
    <xdr:to>
      <xdr:col>20</xdr:col>
      <xdr:colOff>38100</xdr:colOff>
      <xdr:row>34</xdr:row>
      <xdr:rowOff>11811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3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28338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1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145288</xdr:rowOff>
    </xdr:from>
    <xdr:to>
      <xdr:col>15</xdr:col>
      <xdr:colOff>101600</xdr:colOff>
      <xdr:row>34</xdr:row>
      <xdr:rowOff>75438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91965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7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33655</xdr:rowOff>
    </xdr:from>
    <xdr:to>
      <xdr:col>10</xdr:col>
      <xdr:colOff>165100</xdr:colOff>
      <xdr:row>33</xdr:row>
      <xdr:rowOff>135255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9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151782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6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82804</xdr:rowOff>
    </xdr:from>
    <xdr:to>
      <xdr:col>6</xdr:col>
      <xdr:colOff>38100</xdr:colOff>
      <xdr:row>34</xdr:row>
      <xdr:rowOff>12954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29481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1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57004</xdr:rowOff>
    </xdr:from>
    <xdr:to>
      <xdr:col>24</xdr:col>
      <xdr:colOff>63500</xdr:colOff>
      <xdr:row>57</xdr:row>
      <xdr:rowOff>103223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29654"/>
          <a:ext cx="838200" cy="4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57727</xdr:rowOff>
    </xdr:from>
    <xdr:to>
      <xdr:col>19</xdr:col>
      <xdr:colOff>177800</xdr:colOff>
      <xdr:row>57</xdr:row>
      <xdr:rowOff>103223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30377"/>
          <a:ext cx="889000" cy="4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99878</xdr:rowOff>
    </xdr:from>
    <xdr:to>
      <xdr:col>15</xdr:col>
      <xdr:colOff>50800</xdr:colOff>
      <xdr:row>57</xdr:row>
      <xdr:rowOff>57727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29628"/>
          <a:ext cx="889000" cy="30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99878</xdr:rowOff>
    </xdr:from>
    <xdr:to>
      <xdr:col>10</xdr:col>
      <xdr:colOff>114300</xdr:colOff>
      <xdr:row>57</xdr:row>
      <xdr:rowOff>120250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29628"/>
          <a:ext cx="889000" cy="36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6204</xdr:rowOff>
    </xdr:from>
    <xdr:to>
      <xdr:col>24</xdr:col>
      <xdr:colOff>114300</xdr:colOff>
      <xdr:row>57</xdr:row>
      <xdr:rowOff>107804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156081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52423</xdr:rowOff>
    </xdr:from>
    <xdr:to>
      <xdr:col>20</xdr:col>
      <xdr:colOff>38100</xdr:colOff>
      <xdr:row>57</xdr:row>
      <xdr:rowOff>154023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145150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1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6927</xdr:rowOff>
    </xdr:from>
    <xdr:to>
      <xdr:col>15</xdr:col>
      <xdr:colOff>101600</xdr:colOff>
      <xdr:row>57</xdr:row>
      <xdr:rowOff>108527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99654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7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49078</xdr:rowOff>
    </xdr:from>
    <xdr:to>
      <xdr:col>10</xdr:col>
      <xdr:colOff>165100</xdr:colOff>
      <xdr:row>55</xdr:row>
      <xdr:rowOff>150678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141805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69450</xdr:rowOff>
    </xdr:from>
    <xdr:to>
      <xdr:col>6</xdr:col>
      <xdr:colOff>38100</xdr:colOff>
      <xdr:row>57</xdr:row>
      <xdr:rowOff>171050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162177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3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3477</xdr:rowOff>
    </xdr:from>
    <xdr:to>
      <xdr:col>24</xdr:col>
      <xdr:colOff>63500</xdr:colOff>
      <xdr:row>73</xdr:row>
      <xdr:rowOff>46660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347877"/>
          <a:ext cx="838200" cy="21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121086</xdr:rowOff>
    </xdr:from>
    <xdr:to>
      <xdr:col>19</xdr:col>
      <xdr:colOff>177800</xdr:colOff>
      <xdr:row>73</xdr:row>
      <xdr:rowOff>46660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465486"/>
          <a:ext cx="889000" cy="9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121086</xdr:rowOff>
    </xdr:from>
    <xdr:to>
      <xdr:col>15</xdr:col>
      <xdr:colOff>50800</xdr:colOff>
      <xdr:row>74</xdr:row>
      <xdr:rowOff>109340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465486"/>
          <a:ext cx="889000" cy="33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109340</xdr:rowOff>
    </xdr:from>
    <xdr:to>
      <xdr:col>10</xdr:col>
      <xdr:colOff>114300</xdr:colOff>
      <xdr:row>75</xdr:row>
      <xdr:rowOff>78958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96640"/>
          <a:ext cx="889000" cy="14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124127</xdr:rowOff>
    </xdr:from>
    <xdr:to>
      <xdr:col>24</xdr:col>
      <xdr:colOff>114300</xdr:colOff>
      <xdr:row>72</xdr:row>
      <xdr:rowOff>54277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29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147004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14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167310</xdr:rowOff>
    </xdr:from>
    <xdr:to>
      <xdr:col>20</xdr:col>
      <xdr:colOff>38100</xdr:colOff>
      <xdr:row>73</xdr:row>
      <xdr:rowOff>97460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1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113987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8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70286</xdr:rowOff>
    </xdr:from>
    <xdr:to>
      <xdr:col>15</xdr:col>
      <xdr:colOff>101600</xdr:colOff>
      <xdr:row>73</xdr:row>
      <xdr:rowOff>436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16963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18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58540</xdr:rowOff>
    </xdr:from>
    <xdr:to>
      <xdr:col>10</xdr:col>
      <xdr:colOff>165100</xdr:colOff>
      <xdr:row>74</xdr:row>
      <xdr:rowOff>160140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5217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2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28158</xdr:rowOff>
    </xdr:from>
    <xdr:to>
      <xdr:col>6</xdr:col>
      <xdr:colOff>38100</xdr:colOff>
      <xdr:row>75</xdr:row>
      <xdr:rowOff>129758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8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146285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6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3511</xdr:rowOff>
    </xdr:from>
    <xdr:to>
      <xdr:col>24</xdr:col>
      <xdr:colOff>63500</xdr:colOff>
      <xdr:row>97</xdr:row>
      <xdr:rowOff>26257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34161"/>
          <a:ext cx="8382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3511</xdr:rowOff>
    </xdr:from>
    <xdr:to>
      <xdr:col>19</xdr:col>
      <xdr:colOff>177800</xdr:colOff>
      <xdr:row>97</xdr:row>
      <xdr:rowOff>8865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34161"/>
          <a:ext cx="889000" cy="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8865</xdr:rowOff>
    </xdr:from>
    <xdr:to>
      <xdr:col>15</xdr:col>
      <xdr:colOff>50800</xdr:colOff>
      <xdr:row>97</xdr:row>
      <xdr:rowOff>125088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39515"/>
          <a:ext cx="889000" cy="11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148844</xdr:rowOff>
    </xdr:from>
    <xdr:to>
      <xdr:col>10</xdr:col>
      <xdr:colOff>114300</xdr:colOff>
      <xdr:row>97</xdr:row>
      <xdr:rowOff>125088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608044"/>
          <a:ext cx="889000" cy="14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146907</xdr:rowOff>
    </xdr:from>
    <xdr:to>
      <xdr:col>24</xdr:col>
      <xdr:colOff>114300</xdr:colOff>
      <xdr:row>97</xdr:row>
      <xdr:rowOff>77057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0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125334</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8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124161</xdr:rowOff>
    </xdr:from>
    <xdr:to>
      <xdr:col>20</xdr:col>
      <xdr:colOff>38100</xdr:colOff>
      <xdr:row>97</xdr:row>
      <xdr:rowOff>54311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45438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129515</xdr:rowOff>
    </xdr:from>
    <xdr:to>
      <xdr:col>15</xdr:col>
      <xdr:colOff>101600</xdr:colOff>
      <xdr:row>97</xdr:row>
      <xdr:rowOff>59665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50792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8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74288</xdr:rowOff>
    </xdr:from>
    <xdr:to>
      <xdr:col>10</xdr:col>
      <xdr:colOff>165100</xdr:colOff>
      <xdr:row>98</xdr:row>
      <xdr:rowOff>4438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0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167015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9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98044</xdr:rowOff>
    </xdr:from>
    <xdr:to>
      <xdr:col>6</xdr:col>
      <xdr:colOff>38100</xdr:colOff>
      <xdr:row>97</xdr:row>
      <xdr:rowOff>28194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5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19321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64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169091</xdr:rowOff>
    </xdr:from>
    <xdr:to>
      <xdr:col>55</xdr:col>
      <xdr:colOff>0</xdr:colOff>
      <xdr:row>39</xdr:row>
      <xdr:rowOff>9398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84191"/>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115534</xdr:rowOff>
    </xdr:from>
    <xdr:to>
      <xdr:col>50</xdr:col>
      <xdr:colOff>114300</xdr:colOff>
      <xdr:row>38</xdr:row>
      <xdr:rowOff>169091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30634"/>
          <a:ext cx="8890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115534</xdr:rowOff>
    </xdr:from>
    <xdr:to>
      <xdr:col>45</xdr:col>
      <xdr:colOff>177800</xdr:colOff>
      <xdr:row>38</xdr:row>
      <xdr:rowOff>135781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30634"/>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103124</xdr:rowOff>
    </xdr:from>
    <xdr:to>
      <xdr:col>41</xdr:col>
      <xdr:colOff>50800</xdr:colOff>
      <xdr:row>38</xdr:row>
      <xdr:rowOff>135781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46774"/>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130048</xdr:rowOff>
    </xdr:from>
    <xdr:to>
      <xdr:col>55</xdr:col>
      <xdr:colOff>50800</xdr:colOff>
      <xdr:row>39</xdr:row>
      <xdr:rowOff>60198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44975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0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118291</xdr:rowOff>
    </xdr:from>
    <xdr:to>
      <xdr:col>50</xdr:col>
      <xdr:colOff>165100</xdr:colOff>
      <xdr:row>39</xdr:row>
      <xdr:rowOff>48441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39568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2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64734</xdr:rowOff>
    </xdr:from>
    <xdr:to>
      <xdr:col>46</xdr:col>
      <xdr:colOff>38100</xdr:colOff>
      <xdr:row>38</xdr:row>
      <xdr:rowOff>166334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157461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72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84981</xdr:rowOff>
    </xdr:from>
    <xdr:to>
      <xdr:col>41</xdr:col>
      <xdr:colOff>101600</xdr:colOff>
      <xdr:row>39</xdr:row>
      <xdr:rowOff>15131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6258</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9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9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170451</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72968</xdr:rowOff>
    </xdr:from>
    <xdr:to>
      <xdr:col>55</xdr:col>
      <xdr:colOff>0</xdr:colOff>
      <xdr:row>56</xdr:row>
      <xdr:rowOff>110096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674168"/>
          <a:ext cx="838200" cy="3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26162</xdr:rowOff>
    </xdr:from>
    <xdr:to>
      <xdr:col>50</xdr:col>
      <xdr:colOff>114300</xdr:colOff>
      <xdr:row>56</xdr:row>
      <xdr:rowOff>72968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627362"/>
          <a:ext cx="889000" cy="4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26162</xdr:rowOff>
    </xdr:from>
    <xdr:to>
      <xdr:col>45</xdr:col>
      <xdr:colOff>177800</xdr:colOff>
      <xdr:row>56</xdr:row>
      <xdr:rowOff>158864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627362"/>
          <a:ext cx="889000" cy="13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18428</xdr:rowOff>
    </xdr:from>
    <xdr:to>
      <xdr:col>41</xdr:col>
      <xdr:colOff>50800</xdr:colOff>
      <xdr:row>56</xdr:row>
      <xdr:rowOff>158864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19628"/>
          <a:ext cx="889000" cy="14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59296</xdr:rowOff>
    </xdr:from>
    <xdr:to>
      <xdr:col>55</xdr:col>
      <xdr:colOff>50800</xdr:colOff>
      <xdr:row>56</xdr:row>
      <xdr:rowOff>160896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82173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1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22168</xdr:rowOff>
    </xdr:from>
    <xdr:to>
      <xdr:col>50</xdr:col>
      <xdr:colOff>165100</xdr:colOff>
      <xdr:row>56</xdr:row>
      <xdr:rowOff>123768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2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140295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9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146812</xdr:rowOff>
    </xdr:from>
    <xdr:to>
      <xdr:col>46</xdr:col>
      <xdr:colOff>38100</xdr:colOff>
      <xdr:row>56</xdr:row>
      <xdr:rowOff>76962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93489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5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108064</xdr:rowOff>
    </xdr:from>
    <xdr:to>
      <xdr:col>41</xdr:col>
      <xdr:colOff>101600</xdr:colOff>
      <xdr:row>57</xdr:row>
      <xdr:rowOff>38214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0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29341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139078</xdr:rowOff>
    </xdr:from>
    <xdr:to>
      <xdr:col>36</xdr:col>
      <xdr:colOff>165100</xdr:colOff>
      <xdr:row>56</xdr:row>
      <xdr:rowOff>69228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6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85755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4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107753</xdr:rowOff>
    </xdr:from>
    <xdr:to>
      <xdr:col>55</xdr:col>
      <xdr:colOff>0</xdr:colOff>
      <xdr:row>77</xdr:row>
      <xdr:rowOff>131738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37953"/>
          <a:ext cx="838200" cy="19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107753</xdr:rowOff>
    </xdr:from>
    <xdr:to>
      <xdr:col>50</xdr:col>
      <xdr:colOff>114300</xdr:colOff>
      <xdr:row>77</xdr:row>
      <xdr:rowOff>154197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37953"/>
          <a:ext cx="889000" cy="21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72853</xdr:rowOff>
    </xdr:from>
    <xdr:to>
      <xdr:col>45</xdr:col>
      <xdr:colOff>177800</xdr:colOff>
      <xdr:row>77</xdr:row>
      <xdr:rowOff>154197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74503"/>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72853</xdr:rowOff>
    </xdr:from>
    <xdr:to>
      <xdr:col>41</xdr:col>
      <xdr:colOff>50800</xdr:colOff>
      <xdr:row>78</xdr:row>
      <xdr:rowOff>58604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74503"/>
          <a:ext cx="889000" cy="1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80938</xdr:rowOff>
    </xdr:from>
    <xdr:to>
      <xdr:col>55</xdr:col>
      <xdr:colOff>50800</xdr:colOff>
      <xdr:row>78</xdr:row>
      <xdr:rowOff>11088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8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59365</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56953</xdr:rowOff>
    </xdr:from>
    <xdr:to>
      <xdr:col>50</xdr:col>
      <xdr:colOff>165100</xdr:colOff>
      <xdr:row>76</xdr:row>
      <xdr:rowOff>158553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3630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103397</xdr:rowOff>
    </xdr:from>
    <xdr:to>
      <xdr:col>46</xdr:col>
      <xdr:colOff>38100</xdr:colOff>
      <xdr:row>78</xdr:row>
      <xdr:rowOff>33547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0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24674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9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22053</xdr:rowOff>
    </xdr:from>
    <xdr:to>
      <xdr:col>41</xdr:col>
      <xdr:colOff>101600</xdr:colOff>
      <xdr:row>77</xdr:row>
      <xdr:rowOff>123653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114780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7804</xdr:rowOff>
    </xdr:from>
    <xdr:to>
      <xdr:col>36</xdr:col>
      <xdr:colOff>165100</xdr:colOff>
      <xdr:row>78</xdr:row>
      <xdr:rowOff>109404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100531</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73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87745</xdr:rowOff>
    </xdr:from>
    <xdr:to>
      <xdr:col>55</xdr:col>
      <xdr:colOff>0</xdr:colOff>
      <xdr:row>99</xdr:row>
      <xdr:rowOff>14643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889845"/>
          <a:ext cx="838200" cy="9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87745</xdr:rowOff>
    </xdr:from>
    <xdr:to>
      <xdr:col>50</xdr:col>
      <xdr:colOff>114300</xdr:colOff>
      <xdr:row>98</xdr:row>
      <xdr:rowOff>169444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89845"/>
          <a:ext cx="889000" cy="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135407</xdr:rowOff>
    </xdr:from>
    <xdr:to>
      <xdr:col>45</xdr:col>
      <xdr:colOff>177800</xdr:colOff>
      <xdr:row>98</xdr:row>
      <xdr:rowOff>169444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937507"/>
          <a:ext cx="889000" cy="3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135407</xdr:rowOff>
    </xdr:from>
    <xdr:to>
      <xdr:col>41</xdr:col>
      <xdr:colOff>50800</xdr:colOff>
      <xdr:row>99</xdr:row>
      <xdr:rowOff>9868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937507"/>
          <a:ext cx="889000" cy="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135293</xdr:rowOff>
    </xdr:from>
    <xdr:to>
      <xdr:col>55</xdr:col>
      <xdr:colOff>50800</xdr:colOff>
      <xdr:row>99</xdr:row>
      <xdr:rowOff>65443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93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50220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5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36945</xdr:rowOff>
    </xdr:from>
    <xdr:to>
      <xdr:col>50</xdr:col>
      <xdr:colOff>165100</xdr:colOff>
      <xdr:row>98</xdr:row>
      <xdr:rowOff>138545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129672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118644</xdr:rowOff>
    </xdr:from>
    <xdr:to>
      <xdr:col>46</xdr:col>
      <xdr:colOff>38100</xdr:colOff>
      <xdr:row>99</xdr:row>
      <xdr:rowOff>48794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9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39921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701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84607</xdr:rowOff>
    </xdr:from>
    <xdr:to>
      <xdr:col>41</xdr:col>
      <xdr:colOff>101600</xdr:colOff>
      <xdr:row>99</xdr:row>
      <xdr:rowOff>14757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8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5884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7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130518</xdr:rowOff>
    </xdr:from>
    <xdr:to>
      <xdr:col>36</xdr:col>
      <xdr:colOff>165100</xdr:colOff>
      <xdr:row>99</xdr:row>
      <xdr:rowOff>60668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93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51795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02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52604</xdr:rowOff>
    </xdr:from>
    <xdr:to>
      <xdr:col>85</xdr:col>
      <xdr:colOff>127000</xdr:colOff>
      <xdr:row>38</xdr:row>
      <xdr:rowOff>61933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567704"/>
          <a:ext cx="838200" cy="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52604</xdr:rowOff>
    </xdr:from>
    <xdr:to>
      <xdr:col>81</xdr:col>
      <xdr:colOff>50800</xdr:colOff>
      <xdr:row>38</xdr:row>
      <xdr:rowOff>79404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67704"/>
          <a:ext cx="889000" cy="2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63032</xdr:rowOff>
    </xdr:from>
    <xdr:to>
      <xdr:col>76</xdr:col>
      <xdr:colOff>114300</xdr:colOff>
      <xdr:row>38</xdr:row>
      <xdr:rowOff>79404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78132"/>
          <a:ext cx="889000" cy="1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100588</xdr:rowOff>
    </xdr:from>
    <xdr:to>
      <xdr:col>71</xdr:col>
      <xdr:colOff>177800</xdr:colOff>
      <xdr:row>38</xdr:row>
      <xdr:rowOff>63032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44238"/>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11133</xdr:rowOff>
    </xdr:from>
    <xdr:to>
      <xdr:col>85</xdr:col>
      <xdr:colOff>177800</xdr:colOff>
      <xdr:row>38</xdr:row>
      <xdr:rowOff>112733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2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1804</xdr:rowOff>
    </xdr:from>
    <xdr:to>
      <xdr:col>81</xdr:col>
      <xdr:colOff>101600</xdr:colOff>
      <xdr:row>38</xdr:row>
      <xdr:rowOff>103404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94531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0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28604</xdr:rowOff>
    </xdr:from>
    <xdr:to>
      <xdr:col>76</xdr:col>
      <xdr:colOff>165100</xdr:colOff>
      <xdr:row>38</xdr:row>
      <xdr:rowOff>130204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4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121331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3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12232</xdr:rowOff>
    </xdr:from>
    <xdr:to>
      <xdr:col>72</xdr:col>
      <xdr:colOff>38100</xdr:colOff>
      <xdr:row>38</xdr:row>
      <xdr:rowOff>113832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2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104959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2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49788</xdr:rowOff>
    </xdr:from>
    <xdr:to>
      <xdr:col>67</xdr:col>
      <xdr:colOff>101600</xdr:colOff>
      <xdr:row>37</xdr:row>
      <xdr:rowOff>151388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167915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1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85250</xdr:rowOff>
    </xdr:from>
    <xdr:to>
      <xdr:col>85</xdr:col>
      <xdr:colOff>127000</xdr:colOff>
      <xdr:row>58</xdr:row>
      <xdr:rowOff>106640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10029350"/>
          <a:ext cx="838200" cy="2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106640</xdr:rowOff>
    </xdr:from>
    <xdr:to>
      <xdr:col>81</xdr:col>
      <xdr:colOff>50800</xdr:colOff>
      <xdr:row>58</xdr:row>
      <xdr:rowOff>166805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050740"/>
          <a:ext cx="889000" cy="6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90105</xdr:rowOff>
    </xdr:from>
    <xdr:to>
      <xdr:col>76</xdr:col>
      <xdr:colOff>114300</xdr:colOff>
      <xdr:row>58</xdr:row>
      <xdr:rowOff>166805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034205"/>
          <a:ext cx="889000" cy="7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90105</xdr:rowOff>
    </xdr:from>
    <xdr:to>
      <xdr:col>71</xdr:col>
      <xdr:colOff>177800</xdr:colOff>
      <xdr:row>59</xdr:row>
      <xdr:rowOff>14362</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10034205"/>
          <a:ext cx="889000" cy="9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34450</xdr:rowOff>
    </xdr:from>
    <xdr:to>
      <xdr:col>85</xdr:col>
      <xdr:colOff>177800</xdr:colOff>
      <xdr:row>58</xdr:row>
      <xdr:rowOff>136050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12877</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5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55840</xdr:rowOff>
    </xdr:from>
    <xdr:to>
      <xdr:col>81</xdr:col>
      <xdr:colOff>101600</xdr:colOff>
      <xdr:row>58</xdr:row>
      <xdr:rowOff>157440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9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148567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9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116005</xdr:rowOff>
    </xdr:from>
    <xdr:to>
      <xdr:col>76</xdr:col>
      <xdr:colOff>165100</xdr:colOff>
      <xdr:row>59</xdr:row>
      <xdr:rowOff>46155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0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37282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15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39305</xdr:rowOff>
    </xdr:from>
    <xdr:to>
      <xdr:col>72</xdr:col>
      <xdr:colOff>38100</xdr:colOff>
      <xdr:row>58</xdr:row>
      <xdr:rowOff>140905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8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132032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7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135012</xdr:rowOff>
    </xdr:from>
    <xdr:to>
      <xdr:col>67</xdr:col>
      <xdr:colOff>101600</xdr:colOff>
      <xdr:row>59</xdr:row>
      <xdr:rowOff>65162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56289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108229</xdr:rowOff>
    </xdr:from>
    <xdr:to>
      <xdr:col>85</xdr:col>
      <xdr:colOff>127000</xdr:colOff>
      <xdr:row>79</xdr:row>
      <xdr:rowOff>13742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309879"/>
          <a:ext cx="838200" cy="24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13742</xdr:rowOff>
    </xdr:from>
    <xdr:to>
      <xdr:col>81</xdr:col>
      <xdr:colOff>50800</xdr:colOff>
      <xdr:row>79</xdr:row>
      <xdr:rowOff>22276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58292"/>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129947</xdr:rowOff>
    </xdr:from>
    <xdr:to>
      <xdr:col>76</xdr:col>
      <xdr:colOff>114300</xdr:colOff>
      <xdr:row>79</xdr:row>
      <xdr:rowOff>22276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03047"/>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129947</xdr:rowOff>
    </xdr:from>
    <xdr:to>
      <xdr:col>71</xdr:col>
      <xdr:colOff>177800</xdr:colOff>
      <xdr:row>78</xdr:row>
      <xdr:rowOff>148234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0304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57429</xdr:rowOff>
    </xdr:from>
    <xdr:to>
      <xdr:col>85</xdr:col>
      <xdr:colOff>177800</xdr:colOff>
      <xdr:row>77</xdr:row>
      <xdr:rowOff>159029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2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80306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11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134392</xdr:rowOff>
    </xdr:from>
    <xdr:to>
      <xdr:col>81</xdr:col>
      <xdr:colOff>101600</xdr:colOff>
      <xdr:row>79</xdr:row>
      <xdr:rowOff>64542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55669</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00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142926</xdr:rowOff>
    </xdr:from>
    <xdr:to>
      <xdr:col>76</xdr:col>
      <xdr:colOff>165100</xdr:colOff>
      <xdr:row>79</xdr:row>
      <xdr:rowOff>73076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64203</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08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79147</xdr:rowOff>
    </xdr:from>
    <xdr:to>
      <xdr:col>72</xdr:col>
      <xdr:colOff>38100</xdr:colOff>
      <xdr:row>79</xdr:row>
      <xdr:rowOff>9297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5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424</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544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97434</xdr:rowOff>
    </xdr:from>
    <xdr:to>
      <xdr:col>67</xdr:col>
      <xdr:colOff>101600</xdr:colOff>
      <xdr:row>79</xdr:row>
      <xdr:rowOff>27584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7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18711</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6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111416</xdr:rowOff>
    </xdr:from>
    <xdr:to>
      <xdr:col>85</xdr:col>
      <xdr:colOff>127000</xdr:colOff>
      <xdr:row>95</xdr:row>
      <xdr:rowOff>165443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399166"/>
          <a:ext cx="838200" cy="5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111416</xdr:rowOff>
    </xdr:from>
    <xdr:to>
      <xdr:col>81</xdr:col>
      <xdr:colOff>50800</xdr:colOff>
      <xdr:row>95</xdr:row>
      <xdr:rowOff>121856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399166"/>
          <a:ext cx="889000" cy="1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77088</xdr:rowOff>
    </xdr:from>
    <xdr:to>
      <xdr:col>76</xdr:col>
      <xdr:colOff>114300</xdr:colOff>
      <xdr:row>95</xdr:row>
      <xdr:rowOff>121856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364838"/>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77088</xdr:rowOff>
    </xdr:from>
    <xdr:to>
      <xdr:col>71</xdr:col>
      <xdr:colOff>177800</xdr:colOff>
      <xdr:row>95</xdr:row>
      <xdr:rowOff>137871</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364838"/>
          <a:ext cx="889000" cy="6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114643</xdr:rowOff>
    </xdr:from>
    <xdr:to>
      <xdr:col>85</xdr:col>
      <xdr:colOff>177800</xdr:colOff>
      <xdr:row>96</xdr:row>
      <xdr:rowOff>44793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0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93070</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60616</xdr:rowOff>
    </xdr:from>
    <xdr:to>
      <xdr:col>81</xdr:col>
      <xdr:colOff>101600</xdr:colOff>
      <xdr:row>95</xdr:row>
      <xdr:rowOff>162216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34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153343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44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71056</xdr:rowOff>
    </xdr:from>
    <xdr:to>
      <xdr:col>76</xdr:col>
      <xdr:colOff>165100</xdr:colOff>
      <xdr:row>96</xdr:row>
      <xdr:rowOff>1206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35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163783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45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26288</xdr:rowOff>
    </xdr:from>
    <xdr:to>
      <xdr:col>72</xdr:col>
      <xdr:colOff>38100</xdr:colOff>
      <xdr:row>95</xdr:row>
      <xdr:rowOff>127888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119015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40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87071</xdr:rowOff>
    </xdr:from>
    <xdr:to>
      <xdr:col>67</xdr:col>
      <xdr:colOff>101600</xdr:colOff>
      <xdr:row>96</xdr:row>
      <xdr:rowOff>17221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37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8348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46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総務費は住民一人当たり、</a:t>
          </a:r>
          <a:r>
            <a:rPr kumimoji="1" lang="ja-JP" altLang="en-US" sz="1100">
              <a:solidFill>
                <a:schemeClr val="dk1"/>
              </a:solidFill>
              <a:effectLst/>
              <a:latin typeface="+mn-lt"/>
              <a:ea typeface="+mn-ea"/>
              <a:cs typeface="+mn-cs"/>
            </a:rPr>
            <a:t>８６，７０５</a:t>
          </a:r>
          <a:r>
            <a:rPr kumimoji="1" lang="ja-JP" altLang="ja-JP" sz="1100">
              <a:solidFill>
                <a:schemeClr val="dk1"/>
              </a:solidFill>
              <a:effectLst/>
              <a:latin typeface="+mn-lt"/>
              <a:ea typeface="+mn-ea"/>
              <a:cs typeface="+mn-cs"/>
            </a:rPr>
            <a:t>円となっており、前年度から</a:t>
          </a:r>
          <a:r>
            <a:rPr kumimoji="1" lang="ja-JP" altLang="en-US" sz="1100">
              <a:solidFill>
                <a:schemeClr val="dk1"/>
              </a:solidFill>
              <a:effectLst/>
              <a:latin typeface="+mn-lt"/>
              <a:ea typeface="+mn-ea"/>
              <a:cs typeface="+mn-cs"/>
            </a:rPr>
            <a:t>１２，１３１</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ysClr val="windowText" lastClr="000000"/>
              </a:solidFill>
              <a:effectLst/>
              <a:latin typeface="+mn-lt"/>
              <a:ea typeface="+mn-ea"/>
              <a:cs typeface="+mn-cs"/>
            </a:rPr>
            <a:t>増加</a:t>
          </a:r>
          <a:r>
            <a:rPr kumimoji="1" lang="ja-JP" altLang="ja-JP" sz="1100">
              <a:solidFill>
                <a:schemeClr val="dk1"/>
              </a:solidFill>
              <a:effectLst/>
              <a:latin typeface="+mn-lt"/>
              <a:ea typeface="+mn-ea"/>
              <a:cs typeface="+mn-cs"/>
            </a:rPr>
            <a:t>した主な要因は、</a:t>
          </a:r>
          <a:r>
            <a:rPr kumimoji="1" lang="ja-JP" altLang="en-US" sz="1100">
              <a:solidFill>
                <a:schemeClr val="dk1"/>
              </a:solidFill>
              <a:effectLst/>
              <a:latin typeface="+mn-lt"/>
              <a:ea typeface="+mn-ea"/>
              <a:cs typeface="+mn-cs"/>
            </a:rPr>
            <a:t>マイナンバーカード活用事業、ふるさと納税受付等業務委託料の増</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民生費は住民一人当たり、</a:t>
          </a:r>
          <a:r>
            <a:rPr kumimoji="1" lang="ja-JP" altLang="en-US" sz="1100">
              <a:solidFill>
                <a:schemeClr val="dk1"/>
              </a:solidFill>
              <a:effectLst/>
              <a:latin typeface="+mn-lt"/>
              <a:ea typeface="+mn-ea"/>
              <a:cs typeface="+mn-cs"/>
            </a:rPr>
            <a:t>２３９，０１４</a:t>
          </a:r>
          <a:r>
            <a:rPr kumimoji="1" lang="ja-JP" altLang="ja-JP" sz="1100">
              <a:solidFill>
                <a:schemeClr val="dk1"/>
              </a:solidFill>
              <a:effectLst/>
              <a:latin typeface="+mn-lt"/>
              <a:ea typeface="+mn-ea"/>
              <a:cs typeface="+mn-cs"/>
            </a:rPr>
            <a:t>円となっており、前年度から</a:t>
          </a:r>
          <a:r>
            <a:rPr kumimoji="1" lang="ja-JP" altLang="en-US" sz="1100">
              <a:solidFill>
                <a:schemeClr val="dk1"/>
              </a:solidFill>
              <a:effectLst/>
              <a:latin typeface="+mn-lt"/>
              <a:ea typeface="+mn-ea"/>
              <a:cs typeface="+mn-cs"/>
            </a:rPr>
            <a:t>１９，７１７</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した主な要因は、</a:t>
          </a:r>
          <a:r>
            <a:rPr kumimoji="1" lang="ja-JP" altLang="en-US" sz="1100">
              <a:solidFill>
                <a:schemeClr val="dk1"/>
              </a:solidFill>
              <a:effectLst/>
              <a:latin typeface="+mn-lt"/>
              <a:ea typeface="+mn-ea"/>
              <a:cs typeface="+mn-cs"/>
            </a:rPr>
            <a:t>物価高騰対応重点支援給付金、物価高騰低所得世帯給付金、保育・教育施設整備補助金の増</a:t>
          </a:r>
          <a:r>
            <a:rPr kumimoji="1" lang="ja-JP" altLang="ja-JP" sz="1100">
              <a:solidFill>
                <a:schemeClr val="dk1"/>
              </a:solidFill>
              <a:effectLst/>
              <a:latin typeface="+mn-lt"/>
              <a:ea typeface="+mn-ea"/>
              <a:cs typeface="+mn-cs"/>
            </a:rPr>
            <a:t>によるものである。</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農林水産業費は住民一人当たり、</a:t>
          </a:r>
          <a:r>
            <a:rPr kumimoji="1" lang="ja-JP" altLang="en-US" sz="1100">
              <a:solidFill>
                <a:schemeClr val="dk1"/>
              </a:solidFill>
              <a:effectLst/>
              <a:latin typeface="+mn-lt"/>
              <a:ea typeface="+mn-ea"/>
              <a:cs typeface="+mn-cs"/>
            </a:rPr>
            <a:t>２３，５５４</a:t>
          </a:r>
          <a:r>
            <a:rPr kumimoji="1" lang="ja-JP" altLang="ja-JP" sz="1100">
              <a:solidFill>
                <a:schemeClr val="dk1"/>
              </a:solidFill>
              <a:effectLst/>
              <a:latin typeface="+mn-lt"/>
              <a:ea typeface="+mn-ea"/>
              <a:cs typeface="+mn-cs"/>
            </a:rPr>
            <a:t>円となっており、前年度から</a:t>
          </a:r>
          <a:r>
            <a:rPr kumimoji="1" lang="ja-JP" altLang="en-US" sz="1100">
              <a:solidFill>
                <a:schemeClr val="dk1"/>
              </a:solidFill>
              <a:effectLst/>
              <a:latin typeface="+mn-lt"/>
              <a:ea typeface="+mn-ea"/>
              <a:cs typeface="+mn-cs"/>
            </a:rPr>
            <a:t>１，９４９</a:t>
          </a:r>
          <a:r>
            <a:rPr kumimoji="1" lang="ja-JP" altLang="ja-JP" sz="1100">
              <a:solidFill>
                <a:schemeClr val="dk1"/>
              </a:solidFill>
              <a:effectLst/>
              <a:latin typeface="+mn-lt"/>
              <a:ea typeface="+mn-ea"/>
              <a:cs typeface="+mn-cs"/>
            </a:rPr>
            <a:t>円減少している。減少した主な要因は、</a:t>
          </a:r>
          <a:r>
            <a:rPr kumimoji="1" lang="ja-JP" altLang="en-US" sz="1100">
              <a:solidFill>
                <a:sysClr val="windowText" lastClr="000000"/>
              </a:solidFill>
              <a:effectLst/>
              <a:latin typeface="+mn-lt"/>
              <a:ea typeface="+mn-ea"/>
              <a:cs typeface="+mn-cs"/>
            </a:rPr>
            <a:t>活力ある高収益型園芸地育成事業補助金</a:t>
          </a:r>
          <a:r>
            <a:rPr kumimoji="1" lang="ja-JP" altLang="ja-JP" sz="1100">
              <a:solidFill>
                <a:schemeClr val="dk1"/>
              </a:solidFill>
              <a:effectLst/>
              <a:latin typeface="+mn-lt"/>
              <a:ea typeface="+mn-ea"/>
              <a:cs typeface="+mn-cs"/>
            </a:rPr>
            <a:t>の減によるものである。</a:t>
          </a:r>
          <a:endParaRPr lang="ja-JP" altLang="ja-JP" sz="1400">
            <a:effectLst/>
          </a:endParaRPr>
        </a:p>
        <a:p>
          <a:r>
            <a:rPr kumimoji="1" lang="ja-JP" altLang="ja-JP" sz="1100">
              <a:solidFill>
                <a:schemeClr val="dk1"/>
              </a:solidFill>
              <a:effectLst/>
              <a:latin typeface="+mn-lt"/>
              <a:ea typeface="+mn-ea"/>
              <a:cs typeface="+mn-cs"/>
            </a:rPr>
            <a:t>商工費は住民一人当たり、</a:t>
          </a:r>
          <a:r>
            <a:rPr kumimoji="1" lang="ja-JP" altLang="en-US" sz="1100">
              <a:solidFill>
                <a:schemeClr val="dk1"/>
              </a:solidFill>
              <a:effectLst/>
              <a:latin typeface="+mn-lt"/>
              <a:ea typeface="+mn-ea"/>
              <a:cs typeface="+mn-cs"/>
            </a:rPr>
            <a:t>１３，４１８</a:t>
          </a:r>
          <a:r>
            <a:rPr kumimoji="1" lang="ja-JP" altLang="ja-JP" sz="1100">
              <a:solidFill>
                <a:schemeClr val="dk1"/>
              </a:solidFill>
              <a:effectLst/>
              <a:latin typeface="+mn-lt"/>
              <a:ea typeface="+mn-ea"/>
              <a:cs typeface="+mn-cs"/>
            </a:rPr>
            <a:t>円となっており、前年度から</a:t>
          </a:r>
          <a:r>
            <a:rPr kumimoji="1" lang="ja-JP" altLang="en-US" sz="1100">
              <a:solidFill>
                <a:schemeClr val="dk1"/>
              </a:solidFill>
              <a:effectLst/>
              <a:latin typeface="+mn-lt"/>
              <a:ea typeface="+mn-ea"/>
              <a:cs typeface="+mn-cs"/>
            </a:rPr>
            <a:t>１０，２５９</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ysClr val="windowText" lastClr="000000"/>
              </a:solidFill>
              <a:effectLst/>
              <a:latin typeface="+mn-lt"/>
              <a:ea typeface="+mn-ea"/>
              <a:cs typeface="+mn-cs"/>
            </a:rPr>
            <a:t>減少</a:t>
          </a:r>
          <a:r>
            <a:rPr kumimoji="1" lang="ja-JP" altLang="ja-JP" sz="1100">
              <a:solidFill>
                <a:schemeClr val="dk1"/>
              </a:solidFill>
              <a:effectLst/>
              <a:latin typeface="+mn-lt"/>
              <a:ea typeface="+mn-ea"/>
              <a:cs typeface="+mn-cs"/>
            </a:rPr>
            <a:t>した主な要因は、サテライトオフィス整備事業、物価高騰対策エール券事業の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土木費は住民一人当たり、</a:t>
          </a:r>
          <a:r>
            <a:rPr kumimoji="1" lang="ja-JP" altLang="en-US" sz="1100">
              <a:solidFill>
                <a:schemeClr val="dk1"/>
              </a:solidFill>
              <a:effectLst/>
              <a:latin typeface="+mn-lt"/>
              <a:ea typeface="+mn-ea"/>
              <a:cs typeface="+mn-cs"/>
            </a:rPr>
            <a:t>３２，３４７</a:t>
          </a:r>
          <a:r>
            <a:rPr kumimoji="1" lang="ja-JP" altLang="ja-JP" sz="1100">
              <a:solidFill>
                <a:schemeClr val="dk1"/>
              </a:solidFill>
              <a:effectLst/>
              <a:latin typeface="+mn-lt"/>
              <a:ea typeface="+mn-ea"/>
              <a:cs typeface="+mn-cs"/>
            </a:rPr>
            <a:t>円となっており、前年度から</a:t>
          </a:r>
          <a:r>
            <a:rPr kumimoji="1" lang="ja-JP" altLang="en-US" sz="1100">
              <a:solidFill>
                <a:schemeClr val="dk1"/>
              </a:solidFill>
              <a:effectLst/>
              <a:latin typeface="+mn-lt"/>
              <a:ea typeface="+mn-ea"/>
              <a:cs typeface="+mn-cs"/>
            </a:rPr>
            <a:t>７，７４４</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ysClr val="windowText" lastClr="000000"/>
              </a:solidFill>
              <a:effectLst/>
              <a:latin typeface="+mn-lt"/>
              <a:ea typeface="+mn-ea"/>
              <a:cs typeface="+mn-cs"/>
            </a:rPr>
            <a:t>減少</a:t>
          </a:r>
          <a:r>
            <a:rPr kumimoji="1" lang="ja-JP" altLang="ja-JP" sz="1100">
              <a:solidFill>
                <a:schemeClr val="dk1"/>
              </a:solidFill>
              <a:effectLst/>
              <a:latin typeface="+mn-lt"/>
              <a:ea typeface="+mn-ea"/>
              <a:cs typeface="+mn-cs"/>
            </a:rPr>
            <a:t>した主な要因は、道路新設改良事業の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ja-JP" altLang="en-US" sz="1100">
              <a:solidFill>
                <a:schemeClr val="dk1"/>
              </a:solidFill>
              <a:effectLst/>
              <a:latin typeface="+mn-lt"/>
              <a:ea typeface="+mn-ea"/>
              <a:cs typeface="+mn-cs"/>
            </a:rPr>
            <a:t>４２，００２</a:t>
          </a:r>
          <a:r>
            <a:rPr kumimoji="1" lang="ja-JP" altLang="ja-JP" sz="1100">
              <a:solidFill>
                <a:schemeClr val="dk1"/>
              </a:solidFill>
              <a:effectLst/>
              <a:latin typeface="+mn-lt"/>
              <a:ea typeface="+mn-ea"/>
              <a:cs typeface="+mn-cs"/>
            </a:rPr>
            <a:t>円となっており、前年度から</a:t>
          </a:r>
          <a:r>
            <a:rPr kumimoji="1" lang="ja-JP" altLang="en-US" sz="1100">
              <a:solidFill>
                <a:schemeClr val="dk1"/>
              </a:solidFill>
              <a:effectLst/>
              <a:latin typeface="+mn-lt"/>
              <a:ea typeface="+mn-ea"/>
              <a:cs typeface="+mn-cs"/>
            </a:rPr>
            <a:t>１，９６５</a:t>
          </a:r>
          <a:r>
            <a:rPr kumimoji="1" lang="ja-JP" altLang="ja-JP" sz="1100">
              <a:solidFill>
                <a:schemeClr val="dk1"/>
              </a:solidFill>
              <a:effectLst/>
              <a:latin typeface="+mn-lt"/>
              <a:ea typeface="+mn-ea"/>
              <a:cs typeface="+mn-cs"/>
            </a:rPr>
            <a:t>円増加している。増加した主な要因は、</a:t>
          </a:r>
          <a:r>
            <a:rPr kumimoji="1" lang="ja-JP" altLang="en-US" sz="1100">
              <a:solidFill>
                <a:schemeClr val="dk1"/>
              </a:solidFill>
              <a:effectLst/>
              <a:latin typeface="+mn-lt"/>
              <a:ea typeface="+mn-ea"/>
              <a:cs typeface="+mn-cs"/>
            </a:rPr>
            <a:t>新設中学校設計業務委託料</a:t>
          </a:r>
          <a:r>
            <a:rPr kumimoji="1" lang="ja-JP" altLang="ja-JP" sz="1100">
              <a:solidFill>
                <a:schemeClr val="dk1"/>
              </a:solidFill>
              <a:effectLst/>
              <a:latin typeface="+mn-lt"/>
              <a:ea typeface="+mn-ea"/>
              <a:cs typeface="+mn-cs"/>
            </a:rPr>
            <a:t>の増によるものである。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a:t>
          </a:r>
          <a:r>
            <a:rPr lang="ja-JP" altLang="ja-JP" sz="1100" b="0" i="0" baseline="0">
              <a:solidFill>
                <a:schemeClr val="dk1"/>
              </a:solidFill>
              <a:effectLst/>
              <a:latin typeface="+mn-lt"/>
              <a:ea typeface="+mn-ea"/>
              <a:cs typeface="+mn-cs"/>
            </a:rPr>
            <a:t>物価高騰対策や学校再編成等に対応するため約</a:t>
          </a:r>
          <a:r>
            <a:rPr lang="ja-JP" altLang="en-US" sz="1100" b="0" i="0" baseline="0">
              <a:solidFill>
                <a:schemeClr val="dk1"/>
              </a:solidFill>
              <a:effectLst/>
              <a:latin typeface="+mn-lt"/>
              <a:ea typeface="+mn-ea"/>
              <a:cs typeface="+mn-cs"/>
            </a:rPr>
            <a:t>３千万</a:t>
          </a:r>
          <a:r>
            <a:rPr lang="ja-JP" altLang="ja-JP" sz="1100" b="0" i="0" baseline="0">
              <a:solidFill>
                <a:schemeClr val="dk1"/>
              </a:solidFill>
              <a:effectLst/>
              <a:latin typeface="+mn-lt"/>
              <a:ea typeface="+mn-ea"/>
              <a:cs typeface="+mn-cs"/>
            </a:rPr>
            <a:t>円減少し、今年度末残高は約</a:t>
          </a:r>
          <a:r>
            <a:rPr lang="ja-JP" altLang="en-US" sz="1100" b="0" i="0" baseline="0">
              <a:solidFill>
                <a:schemeClr val="dk1"/>
              </a:solidFill>
              <a:effectLst/>
              <a:latin typeface="+mn-lt"/>
              <a:ea typeface="+mn-ea"/>
              <a:cs typeface="+mn-cs"/>
            </a:rPr>
            <a:t>１４．３</a:t>
          </a:r>
          <a:r>
            <a:rPr lang="ja-JP" altLang="ja-JP" sz="1100" b="0" i="0" baseline="0">
              <a:solidFill>
                <a:schemeClr val="dk1"/>
              </a:solidFill>
              <a:effectLst/>
              <a:latin typeface="+mn-lt"/>
              <a:ea typeface="+mn-ea"/>
              <a:cs typeface="+mn-cs"/>
            </a:rPr>
            <a:t>億円となった。</a:t>
          </a:r>
          <a:endParaRPr lang="ja-JP" altLang="ja-JP" sz="1400">
            <a:effectLst/>
          </a:endParaRPr>
        </a:p>
        <a:p>
          <a:r>
            <a:rPr kumimoji="1" lang="ja-JP" altLang="ja-JP" sz="1100" b="0" i="0" baseline="0">
              <a:solidFill>
                <a:schemeClr val="dk1"/>
              </a:solidFill>
              <a:effectLst/>
              <a:latin typeface="+mn-lt"/>
              <a:ea typeface="+mn-ea"/>
              <a:cs typeface="+mn-cs"/>
            </a:rPr>
            <a:t>実質収支は、財政調整基金を取崩しているため黒字となっているが、実質単年度収支は赤字となっている。これは、学校再編成等今後の大型事業に備えるため、公共施設</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整備基金に積み立てたためである。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福岡県豊前市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平成２６年度までは、住宅新築資金等貸付事業特別会計のみが赤字となっていたが、平成２７年度からは、国民健康保険事業特別会計も赤字となる年度が出ている。</a:t>
          </a:r>
          <a:r>
            <a:rPr kumimoji="1" lang="ja-JP" altLang="en-US" sz="1100">
              <a:solidFill>
                <a:schemeClr val="dk1"/>
              </a:solidFill>
              <a:effectLst/>
              <a:latin typeface="+mn-lt"/>
              <a:ea typeface="+mn-ea"/>
              <a:cs typeface="+mn-cs"/>
            </a:rPr>
            <a:t>令和４年度から</a:t>
          </a:r>
          <a:r>
            <a:rPr kumimoji="1" lang="ja-JP" altLang="ja-JP" sz="1100">
              <a:solidFill>
                <a:schemeClr val="dk1"/>
              </a:solidFill>
              <a:effectLst/>
              <a:latin typeface="+mn-lt"/>
              <a:ea typeface="+mn-ea"/>
              <a:cs typeface="+mn-cs"/>
            </a:rPr>
            <a:t>住宅新築資金等貸付事業特別会計</a:t>
          </a:r>
          <a:r>
            <a:rPr kumimoji="1" lang="ja-JP" altLang="en-US" sz="1100">
              <a:solidFill>
                <a:schemeClr val="dk1"/>
              </a:solidFill>
              <a:effectLst/>
              <a:latin typeface="+mn-lt"/>
              <a:ea typeface="+mn-ea"/>
              <a:cs typeface="+mn-cs"/>
            </a:rPr>
            <a:t>が黒字に転化したものの</a:t>
          </a:r>
          <a:r>
            <a:rPr kumimoji="1" lang="ja-JP" altLang="ja-JP" sz="1100">
              <a:solidFill>
                <a:schemeClr val="dk1"/>
              </a:solidFill>
              <a:effectLst/>
              <a:latin typeface="+mn-lt"/>
              <a:ea typeface="+mn-ea"/>
              <a:cs typeface="+mn-cs"/>
            </a:rPr>
            <a:t>国民健康保険事業特別会計</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赤字</a:t>
          </a:r>
          <a:r>
            <a:rPr kumimoji="1" lang="ja-JP" altLang="en-US" sz="1100">
              <a:solidFill>
                <a:schemeClr val="dk1"/>
              </a:solidFill>
              <a:effectLst/>
              <a:latin typeface="+mn-lt"/>
              <a:ea typeface="+mn-ea"/>
              <a:cs typeface="+mn-cs"/>
            </a:rPr>
            <a:t>は継続している。しかし</a:t>
          </a:r>
          <a:r>
            <a:rPr kumimoji="1" lang="ja-JP" altLang="ja-JP" sz="1100">
              <a:solidFill>
                <a:schemeClr val="dk1"/>
              </a:solidFill>
              <a:effectLst/>
              <a:latin typeface="+mn-lt"/>
              <a:ea typeface="+mn-ea"/>
              <a:cs typeface="+mn-cs"/>
            </a:rPr>
            <a:t>、その他の会計は黒字であるため、連結実質赤字比率は発生していない。</a:t>
          </a:r>
          <a:endParaRPr lang="ja-JP" altLang="ja-JP" sz="1400">
            <a:effectLst/>
          </a:endParaRPr>
        </a:p>
        <a:p>
          <a:r>
            <a:rPr kumimoji="1" lang="ja-JP" altLang="ja-JP" sz="1100">
              <a:solidFill>
                <a:schemeClr val="dk1"/>
              </a:solidFill>
              <a:effectLst/>
              <a:latin typeface="+mn-lt"/>
              <a:ea typeface="+mn-ea"/>
              <a:cs typeface="+mn-cs"/>
            </a:rPr>
            <a:t>今後も、国民健康保険事業特別会計は一人当たりの医療給付費の増加や支出に見合った歳入（税収）が確保できていない状況のため赤字となる見込みである。医療費適正化に向けた取り組みや保健事業の積極的な推進、交付金の適正な確保及び国保税率の見直しを行い財政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02141_&#35914;&#21069;&#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X51">
            <v>36.200000000000003</v>
          </cell>
          <cell r="CF51">
            <v>20.6</v>
          </cell>
          <cell r="CN51">
            <v>10.1</v>
          </cell>
        </row>
        <row r="53">
          <cell r="BX53">
            <v>56.8</v>
          </cell>
          <cell r="CF53">
            <v>57.5</v>
          </cell>
          <cell r="CN53">
            <v>58.9</v>
          </cell>
          <cell r="CV53">
            <v>61.2</v>
          </cell>
        </row>
        <row r="55">
          <cell r="AN55" t="str">
            <v>類似団体内平均値</v>
          </cell>
          <cell r="BX55">
            <v>37.299999999999997</v>
          </cell>
          <cell r="CF55">
            <v>25.4</v>
          </cell>
          <cell r="CN55">
            <v>17.600000000000001</v>
          </cell>
          <cell r="CV55">
            <v>17.2</v>
          </cell>
        </row>
        <row r="57">
          <cell r="BX57">
            <v>62</v>
          </cell>
          <cell r="CF57">
            <v>63.2</v>
          </cell>
          <cell r="CN57">
            <v>65.3</v>
          </cell>
          <cell r="CV57">
            <v>66.900000000000006</v>
          </cell>
        </row>
        <row r="72">
          <cell r="BP72" t="str">
            <v>R01</v>
          </cell>
          <cell r="BX72" t="str">
            <v>R02</v>
          </cell>
          <cell r="CF72" t="str">
            <v>R03</v>
          </cell>
          <cell r="CN72" t="str">
            <v>R04</v>
          </cell>
          <cell r="CV72" t="str">
            <v>R05</v>
          </cell>
        </row>
        <row r="73">
          <cell r="AN73" t="str">
            <v>当該団体値</v>
          </cell>
          <cell r="BP73">
            <v>50.4</v>
          </cell>
          <cell r="BX73">
            <v>36.200000000000003</v>
          </cell>
          <cell r="CF73">
            <v>20.6</v>
          </cell>
          <cell r="CN73">
            <v>10.1</v>
          </cell>
        </row>
        <row r="75">
          <cell r="BP75">
            <v>10.199999999999999</v>
          </cell>
          <cell r="BX75">
            <v>9.4</v>
          </cell>
          <cell r="CF75">
            <v>9.1</v>
          </cell>
          <cell r="CN75">
            <v>9.1999999999999993</v>
          </cell>
          <cell r="CV75">
            <v>8.6</v>
          </cell>
        </row>
        <row r="77">
          <cell r="AN77" t="str">
            <v>類似団体内平均値</v>
          </cell>
          <cell r="BP77">
            <v>49.7</v>
          </cell>
          <cell r="BX77">
            <v>37.299999999999997</v>
          </cell>
          <cell r="CF77">
            <v>25.4</v>
          </cell>
          <cell r="CN77">
            <v>17.600000000000001</v>
          </cell>
          <cell r="CV77">
            <v>17.2</v>
          </cell>
        </row>
        <row r="79">
          <cell r="BP79">
            <v>9.1999999999999993</v>
          </cell>
          <cell r="BX79">
            <v>8.6</v>
          </cell>
          <cell r="CF79">
            <v>8.3000000000000007</v>
          </cell>
          <cell r="CN79">
            <v>8.4</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c r="B2" s="182" t="s">
        <v>77</v>
      </c>
      <c r="C2" s="182"/>
      <c r="D2" s="183"/>
    </row>
    <row r="3" spans="1:119" ht="18.75" customHeight="1" thickBot="1">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13839504</v>
      </c>
      <c r="BO4" s="449"/>
      <c r="BP4" s="449"/>
      <c r="BQ4" s="449"/>
      <c r="BR4" s="449"/>
      <c r="BS4" s="449"/>
      <c r="BT4" s="449"/>
      <c r="BU4" s="450"/>
      <c r="BV4" s="448">
        <v>13540233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7.3</v>
      </c>
      <c r="CU4" s="589"/>
      <c r="CV4" s="589"/>
      <c r="CW4" s="589"/>
      <c r="CX4" s="589"/>
      <c r="CY4" s="589"/>
      <c r="CZ4" s="589"/>
      <c r="DA4" s="590"/>
      <c r="DB4" s="588">
        <v>5.3</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13297641</v>
      </c>
      <c r="BO5" s="420"/>
      <c r="BP5" s="420"/>
      <c r="BQ5" s="420"/>
      <c r="BR5" s="420"/>
      <c r="BS5" s="420"/>
      <c r="BT5" s="420"/>
      <c r="BU5" s="421"/>
      <c r="BV5" s="419">
        <v>13153406</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92.8</v>
      </c>
      <c r="CU5" s="417"/>
      <c r="CV5" s="417"/>
      <c r="CW5" s="417"/>
      <c r="CX5" s="417"/>
      <c r="CY5" s="417"/>
      <c r="CZ5" s="417"/>
      <c r="DA5" s="418"/>
      <c r="DB5" s="416">
        <v>97.9</v>
      </c>
      <c r="DC5" s="417"/>
      <c r="DD5" s="417"/>
      <c r="DE5" s="417"/>
      <c r="DF5" s="417"/>
      <c r="DG5" s="417"/>
      <c r="DH5" s="417"/>
      <c r="DI5" s="418"/>
    </row>
    <row r="6" spans="1:119" ht="18.75" customHeight="1">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541863</v>
      </c>
      <c r="BO6" s="420"/>
      <c r="BP6" s="420"/>
      <c r="BQ6" s="420"/>
      <c r="BR6" s="420"/>
      <c r="BS6" s="420"/>
      <c r="BT6" s="420"/>
      <c r="BU6" s="421"/>
      <c r="BV6" s="419">
        <v>386827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93.5</v>
      </c>
      <c r="CU6" s="563"/>
      <c r="CV6" s="563"/>
      <c r="CW6" s="563"/>
      <c r="CX6" s="563"/>
      <c r="CY6" s="563"/>
      <c r="CZ6" s="563"/>
      <c r="DA6" s="564"/>
      <c r="DB6" s="562">
        <v>99.5</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13117</v>
      </c>
      <c r="BO7" s="420"/>
      <c r="BP7" s="420"/>
      <c r="BQ7" s="420"/>
      <c r="BR7" s="420"/>
      <c r="BS7" s="420"/>
      <c r="BT7" s="420"/>
      <c r="BU7" s="421"/>
      <c r="BV7" s="419">
        <v>5737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7200310</v>
      </c>
      <c r="CU7" s="420"/>
      <c r="CV7" s="420"/>
      <c r="CW7" s="420"/>
      <c r="CX7" s="420"/>
      <c r="CY7" s="420"/>
      <c r="CZ7" s="420"/>
      <c r="DA7" s="421"/>
      <c r="DB7" s="419">
        <v>7139534</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528746</v>
      </c>
      <c r="BO8" s="420"/>
      <c r="BP8" s="420"/>
      <c r="BQ8" s="420"/>
      <c r="BR8" s="420"/>
      <c r="BS8" s="420"/>
      <c r="BT8" s="420"/>
      <c r="BU8" s="421"/>
      <c r="BV8" s="419">
        <v>381090</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0.53</v>
      </c>
      <c r="CU8" s="523"/>
      <c r="CV8" s="523"/>
      <c r="CW8" s="523"/>
      <c r="CX8" s="523"/>
      <c r="CY8" s="523"/>
      <c r="CZ8" s="523"/>
      <c r="DA8" s="524"/>
      <c r="DB8" s="522">
        <v>0.54</v>
      </c>
      <c r="DC8" s="523"/>
      <c r="DD8" s="523"/>
      <c r="DE8" s="523"/>
      <c r="DF8" s="523"/>
      <c r="DG8" s="523"/>
      <c r="DH8" s="523"/>
      <c r="DI8" s="524"/>
    </row>
    <row r="9" spans="1:119" ht="18.75" customHeight="1" thickBot="1">
      <c r="A9" s="181"/>
      <c r="B9" s="551" t="s">
        <v>106</v>
      </c>
      <c r="C9" s="552"/>
      <c r="D9" s="552"/>
      <c r="E9" s="552"/>
      <c r="F9" s="552"/>
      <c r="G9" s="552"/>
      <c r="H9" s="552"/>
      <c r="I9" s="552"/>
      <c r="J9" s="552"/>
      <c r="K9" s="470"/>
      <c r="L9" s="553" t="s">
        <v>107</v>
      </c>
      <c r="M9" s="554"/>
      <c r="N9" s="554"/>
      <c r="O9" s="554"/>
      <c r="P9" s="554"/>
      <c r="Q9" s="555"/>
      <c r="R9" s="556">
        <v>24391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147656</v>
      </c>
      <c r="BO9" s="420"/>
      <c r="BP9" s="420"/>
      <c r="BQ9" s="420"/>
      <c r="BR9" s="420"/>
      <c r="BS9" s="420"/>
      <c r="BT9" s="420"/>
      <c r="BU9" s="421"/>
      <c r="BV9" s="419">
        <v>-61668</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10.8</v>
      </c>
      <c r="CU9" s="417"/>
      <c r="CV9" s="417"/>
      <c r="CW9" s="417"/>
      <c r="CX9" s="417"/>
      <c r="CY9" s="417"/>
      <c r="CZ9" s="417"/>
      <c r="DA9" s="418"/>
      <c r="DB9" s="416">
        <v>12.5</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112</v>
      </c>
      <c r="M10" s="376"/>
      <c r="N10" s="376"/>
      <c r="O10" s="376"/>
      <c r="P10" s="376"/>
      <c r="Q10" s="377"/>
      <c r="R10" s="372">
        <v>25940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9559</v>
      </c>
      <c r="BO10" s="420"/>
      <c r="BP10" s="420"/>
      <c r="BQ10" s="420"/>
      <c r="BR10" s="420"/>
      <c r="BS10" s="420"/>
      <c r="BT10" s="420"/>
      <c r="BU10" s="421"/>
      <c r="BV10" s="419">
        <v>9447</v>
      </c>
      <c r="BW10" s="420"/>
      <c r="BX10" s="420"/>
      <c r="BY10" s="420"/>
      <c r="BZ10" s="420"/>
      <c r="CA10" s="420"/>
      <c r="CB10" s="420"/>
      <c r="CC10" s="421"/>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81"/>
      <c r="B12" s="525" t="s">
        <v>123</v>
      </c>
      <c r="C12" s="526"/>
      <c r="D12" s="526"/>
      <c r="E12" s="526"/>
      <c r="F12" s="526"/>
      <c r="G12" s="526"/>
      <c r="H12" s="526"/>
      <c r="I12" s="526"/>
      <c r="J12" s="526"/>
      <c r="K12" s="527"/>
      <c r="L12" s="534" t="s">
        <v>124</v>
      </c>
      <c r="M12" s="535"/>
      <c r="N12" s="535"/>
      <c r="O12" s="535"/>
      <c r="P12" s="535"/>
      <c r="Q12" s="536"/>
      <c r="R12" s="537">
        <v>23853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119</v>
      </c>
      <c r="AV12" s="478"/>
      <c r="AW12" s="478"/>
      <c r="AX12" s="478"/>
      <c r="AY12" s="433" t="s">
        <v>128</v>
      </c>
      <c r="AZ12" s="434"/>
      <c r="BA12" s="434"/>
      <c r="BB12" s="434"/>
      <c r="BC12" s="434"/>
      <c r="BD12" s="434"/>
      <c r="BE12" s="434"/>
      <c r="BF12" s="434"/>
      <c r="BG12" s="434"/>
      <c r="BH12" s="434"/>
      <c r="BI12" s="434"/>
      <c r="BJ12" s="434"/>
      <c r="BK12" s="434"/>
      <c r="BL12" s="434"/>
      <c r="BM12" s="435"/>
      <c r="BN12" s="419">
        <v>240000</v>
      </c>
      <c r="BO12" s="420"/>
      <c r="BP12" s="420"/>
      <c r="BQ12" s="420"/>
      <c r="BR12" s="420"/>
      <c r="BS12" s="420"/>
      <c r="BT12" s="420"/>
      <c r="BU12" s="421"/>
      <c r="BV12" s="419">
        <v>340000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130</v>
      </c>
      <c r="N13" s="504"/>
      <c r="O13" s="504"/>
      <c r="P13" s="504"/>
      <c r="Q13" s="505"/>
      <c r="R13" s="506">
        <v>23379</v>
      </c>
      <c r="S13" s="507"/>
      <c r="T13" s="507"/>
      <c r="U13" s="507"/>
      <c r="V13" s="508"/>
      <c r="W13" s="509" t="s">
        <v>131</v>
      </c>
      <c r="X13" s="405"/>
      <c r="Y13" s="405"/>
      <c r="Z13" s="405"/>
      <c r="AA13" s="405"/>
      <c r="AB13" s="406"/>
      <c r="AC13" s="372">
        <v>552</v>
      </c>
      <c r="AD13" s="373"/>
      <c r="AE13" s="373"/>
      <c r="AF13" s="373"/>
      <c r="AG13" s="374"/>
      <c r="AH13" s="372">
        <v>714</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-82785</v>
      </c>
      <c r="BO13" s="420"/>
      <c r="BP13" s="420"/>
      <c r="BQ13" s="420"/>
      <c r="BR13" s="420"/>
      <c r="BS13" s="420"/>
      <c r="BT13" s="420"/>
      <c r="BU13" s="421"/>
      <c r="BV13" s="419">
        <v>-392221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8.6</v>
      </c>
      <c r="CU13" s="417"/>
      <c r="CV13" s="417"/>
      <c r="CW13" s="417"/>
      <c r="CX13" s="417"/>
      <c r="CY13" s="417"/>
      <c r="CZ13" s="417"/>
      <c r="DA13" s="418"/>
      <c r="DB13" s="416">
        <v>9.1999999999999993</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135</v>
      </c>
      <c r="M14" s="546"/>
      <c r="N14" s="546"/>
      <c r="O14" s="546"/>
      <c r="P14" s="546"/>
      <c r="Q14" s="547"/>
      <c r="R14" s="506">
        <v>24195</v>
      </c>
      <c r="S14" s="507"/>
      <c r="T14" s="507"/>
      <c r="U14" s="507"/>
      <c r="V14" s="508"/>
      <c r="W14" s="510"/>
      <c r="X14" s="408"/>
      <c r="Y14" s="408"/>
      <c r="Z14" s="408"/>
      <c r="AA14" s="408"/>
      <c r="AB14" s="409"/>
      <c r="AC14" s="499">
        <v>5.4</v>
      </c>
      <c r="AD14" s="500"/>
      <c r="AE14" s="500"/>
      <c r="AF14" s="500"/>
      <c r="AG14" s="501"/>
      <c r="AH14" s="499">
        <v>6.4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10.1</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130</v>
      </c>
      <c r="N15" s="504"/>
      <c r="O15" s="504"/>
      <c r="P15" s="504"/>
      <c r="Q15" s="505"/>
      <c r="R15" s="506">
        <v>23787</v>
      </c>
      <c r="S15" s="507"/>
      <c r="T15" s="507"/>
      <c r="U15" s="507"/>
      <c r="V15" s="508"/>
      <c r="W15" s="509" t="s">
        <v>137</v>
      </c>
      <c r="X15" s="405"/>
      <c r="Y15" s="405"/>
      <c r="Z15" s="405"/>
      <c r="AA15" s="405"/>
      <c r="AB15" s="406"/>
      <c r="AC15" s="372">
        <v>3268</v>
      </c>
      <c r="AD15" s="373"/>
      <c r="AE15" s="373"/>
      <c r="AF15" s="373"/>
      <c r="AG15" s="374"/>
      <c r="AH15" s="372">
        <v>3565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3305792</v>
      </c>
      <c r="BO15" s="449"/>
      <c r="BP15" s="449"/>
      <c r="BQ15" s="449"/>
      <c r="BR15" s="449"/>
      <c r="BS15" s="449"/>
      <c r="BT15" s="449"/>
      <c r="BU15" s="450"/>
      <c r="BV15" s="448">
        <v>3296018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31.9</v>
      </c>
      <c r="AD16" s="500"/>
      <c r="AE16" s="500"/>
      <c r="AF16" s="500"/>
      <c r="AG16" s="501"/>
      <c r="AH16" s="499">
        <v>31.8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6275037</v>
      </c>
      <c r="BO16" s="420"/>
      <c r="BP16" s="420"/>
      <c r="BQ16" s="420"/>
      <c r="BR16" s="420"/>
      <c r="BS16" s="420"/>
      <c r="BT16" s="420"/>
      <c r="BU16" s="421"/>
      <c r="BV16" s="419">
        <v>6147178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6438</v>
      </c>
      <c r="AD17" s="373"/>
      <c r="AE17" s="373"/>
      <c r="AF17" s="373"/>
      <c r="AG17" s="374"/>
      <c r="AH17" s="372">
        <v>6916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4179960</v>
      </c>
      <c r="BO17" s="420"/>
      <c r="BP17" s="420"/>
      <c r="BQ17" s="420"/>
      <c r="BR17" s="420"/>
      <c r="BS17" s="420"/>
      <c r="BT17" s="420"/>
      <c r="BU17" s="421"/>
      <c r="BV17" s="419">
        <v>4175672</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147</v>
      </c>
      <c r="C18" s="470"/>
      <c r="D18" s="470"/>
      <c r="E18" s="471"/>
      <c r="F18" s="471"/>
      <c r="G18" s="471"/>
      <c r="H18" s="471"/>
      <c r="I18" s="471"/>
      <c r="J18" s="471"/>
      <c r="K18" s="471"/>
      <c r="L18" s="472">
        <v>111.01</v>
      </c>
      <c r="M18" s="472"/>
      <c r="N18" s="472"/>
      <c r="O18" s="472"/>
      <c r="P18" s="472"/>
      <c r="Q18" s="472"/>
      <c r="R18" s="473"/>
      <c r="S18" s="473"/>
      <c r="T18" s="473"/>
      <c r="U18" s="473"/>
      <c r="V18" s="474"/>
      <c r="W18" s="490"/>
      <c r="X18" s="491"/>
      <c r="Y18" s="491"/>
      <c r="Z18" s="491"/>
      <c r="AA18" s="491"/>
      <c r="AB18" s="515"/>
      <c r="AC18" s="389">
        <v>62.8</v>
      </c>
      <c r="AD18" s="390"/>
      <c r="AE18" s="390"/>
      <c r="AF18" s="390"/>
      <c r="AG18" s="475"/>
      <c r="AH18" s="389">
        <v>61.8</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6902542</v>
      </c>
      <c r="BO18" s="420"/>
      <c r="BP18" s="420"/>
      <c r="BQ18" s="420"/>
      <c r="BR18" s="420"/>
      <c r="BS18" s="420"/>
      <c r="BT18" s="420"/>
      <c r="BU18" s="421"/>
      <c r="BV18" s="419">
        <v>7027206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149</v>
      </c>
      <c r="C19" s="470"/>
      <c r="D19" s="470"/>
      <c r="E19" s="471"/>
      <c r="F19" s="471"/>
      <c r="G19" s="471"/>
      <c r="H19" s="471"/>
      <c r="I19" s="471"/>
      <c r="J19" s="471"/>
      <c r="K19" s="471"/>
      <c r="L19" s="479">
        <v>220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9410804</v>
      </c>
      <c r="BO19" s="420"/>
      <c r="BP19" s="420"/>
      <c r="BQ19" s="420"/>
      <c r="BR19" s="420"/>
      <c r="BS19" s="420"/>
      <c r="BT19" s="420"/>
      <c r="BU19" s="421"/>
      <c r="BV19" s="419">
        <v>8990599</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151</v>
      </c>
      <c r="C20" s="470"/>
      <c r="D20" s="470"/>
      <c r="E20" s="471"/>
      <c r="F20" s="471"/>
      <c r="G20" s="471"/>
      <c r="H20" s="471"/>
      <c r="I20" s="471"/>
      <c r="J20" s="471"/>
      <c r="K20" s="471"/>
      <c r="L20" s="479">
        <v>9910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7581324</v>
      </c>
      <c r="BO22" s="449"/>
      <c r="BP22" s="449"/>
      <c r="BQ22" s="449"/>
      <c r="BR22" s="449"/>
      <c r="BS22" s="449"/>
      <c r="BT22" s="449"/>
      <c r="BU22" s="450"/>
      <c r="BV22" s="448">
        <v>8677124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7285186</v>
      </c>
      <c r="BO23" s="420"/>
      <c r="BP23" s="420"/>
      <c r="BQ23" s="420"/>
      <c r="BR23" s="420"/>
      <c r="BS23" s="420"/>
      <c r="BT23" s="420"/>
      <c r="BU23" s="421"/>
      <c r="BV23" s="419">
        <v>8258478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161</v>
      </c>
      <c r="F24" s="376"/>
      <c r="G24" s="376"/>
      <c r="H24" s="376"/>
      <c r="I24" s="376"/>
      <c r="J24" s="376"/>
      <c r="K24" s="377"/>
      <c r="L24" s="372">
        <v>1</v>
      </c>
      <c r="M24" s="373"/>
      <c r="N24" s="373"/>
      <c r="O24" s="373"/>
      <c r="P24" s="374"/>
      <c r="Q24" s="372">
        <v>8100</v>
      </c>
      <c r="R24" s="373"/>
      <c r="S24" s="373"/>
      <c r="T24" s="373"/>
      <c r="U24" s="373"/>
      <c r="V24" s="374"/>
      <c r="W24" s="462"/>
      <c r="X24" s="399"/>
      <c r="Y24" s="400"/>
      <c r="Z24" s="375" t="s">
        <v>162</v>
      </c>
      <c r="AA24" s="376"/>
      <c r="AB24" s="376"/>
      <c r="AC24" s="376"/>
      <c r="AD24" s="376"/>
      <c r="AE24" s="376"/>
      <c r="AF24" s="376"/>
      <c r="AG24" s="377"/>
      <c r="AH24" s="372">
        <v>196</v>
      </c>
      <c r="AI24" s="373"/>
      <c r="AJ24" s="373"/>
      <c r="AK24" s="373"/>
      <c r="AL24" s="374"/>
      <c r="AM24" s="372">
        <v>627788</v>
      </c>
      <c r="AN24" s="373"/>
      <c r="AO24" s="373"/>
      <c r="AP24" s="373"/>
      <c r="AQ24" s="373"/>
      <c r="AR24" s="374"/>
      <c r="AS24" s="372">
        <v>3203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4158021</v>
      </c>
      <c r="BO24" s="420"/>
      <c r="BP24" s="420"/>
      <c r="BQ24" s="420"/>
      <c r="BR24" s="420"/>
      <c r="BS24" s="420"/>
      <c r="BT24" s="420"/>
      <c r="BU24" s="421"/>
      <c r="BV24" s="419">
        <v>4906949</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164</v>
      </c>
      <c r="F25" s="376"/>
      <c r="G25" s="376"/>
      <c r="H25" s="376"/>
      <c r="I25" s="376"/>
      <c r="J25" s="376"/>
      <c r="K25" s="377"/>
      <c r="L25" s="372">
        <v>1</v>
      </c>
      <c r="M25" s="373"/>
      <c r="N25" s="373"/>
      <c r="O25" s="373"/>
      <c r="P25" s="374"/>
      <c r="Q25" s="372">
        <v>6600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1060962</v>
      </c>
      <c r="BO25" s="449"/>
      <c r="BP25" s="449"/>
      <c r="BQ25" s="449"/>
      <c r="BR25" s="449"/>
      <c r="BS25" s="449"/>
      <c r="BT25" s="449"/>
      <c r="BU25" s="450"/>
      <c r="BV25" s="448">
        <v>903262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167</v>
      </c>
      <c r="F26" s="376"/>
      <c r="G26" s="376"/>
      <c r="H26" s="376"/>
      <c r="I26" s="376"/>
      <c r="J26" s="376"/>
      <c r="K26" s="377"/>
      <c r="L26" s="372">
        <v>1</v>
      </c>
      <c r="M26" s="373"/>
      <c r="N26" s="373"/>
      <c r="O26" s="373"/>
      <c r="P26" s="374"/>
      <c r="Q26" s="372">
        <v>6040</v>
      </c>
      <c r="R26" s="373"/>
      <c r="S26" s="373"/>
      <c r="T26" s="373"/>
      <c r="U26" s="373"/>
      <c r="V26" s="374"/>
      <c r="W26" s="462"/>
      <c r="X26" s="399"/>
      <c r="Y26" s="400"/>
      <c r="Z26" s="375" t="s">
        <v>168</v>
      </c>
      <c r="AA26" s="430"/>
      <c r="AB26" s="430"/>
      <c r="AC26" s="430"/>
      <c r="AD26" s="430"/>
      <c r="AE26" s="430"/>
      <c r="AF26" s="430"/>
      <c r="AG26" s="431"/>
      <c r="AH26" s="372">
        <v>6</v>
      </c>
      <c r="AI26" s="373"/>
      <c r="AJ26" s="373"/>
      <c r="AK26" s="373"/>
      <c r="AL26" s="374"/>
      <c r="AM26" s="372">
        <v>22890</v>
      </c>
      <c r="AN26" s="373"/>
      <c r="AO26" s="373"/>
      <c r="AP26" s="373"/>
      <c r="AQ26" s="373"/>
      <c r="AR26" s="374"/>
      <c r="AS26" s="372">
        <v>3815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170</v>
      </c>
      <c r="F27" s="376"/>
      <c r="G27" s="376"/>
      <c r="H27" s="376"/>
      <c r="I27" s="376"/>
      <c r="J27" s="376"/>
      <c r="K27" s="377"/>
      <c r="L27" s="372">
        <v>1</v>
      </c>
      <c r="M27" s="373"/>
      <c r="N27" s="373"/>
      <c r="O27" s="373"/>
      <c r="P27" s="374"/>
      <c r="Q27" s="372">
        <v>4000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276142</v>
      </c>
      <c r="BO27" s="454"/>
      <c r="BP27" s="454"/>
      <c r="BQ27" s="454"/>
      <c r="BR27" s="454"/>
      <c r="BS27" s="454"/>
      <c r="BT27" s="454"/>
      <c r="BU27" s="455"/>
      <c r="BV27" s="453">
        <v>276132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174</v>
      </c>
      <c r="F28" s="376"/>
      <c r="G28" s="376"/>
      <c r="H28" s="376"/>
      <c r="I28" s="376"/>
      <c r="J28" s="376"/>
      <c r="K28" s="377"/>
      <c r="L28" s="372">
        <v>1</v>
      </c>
      <c r="M28" s="373"/>
      <c r="N28" s="373"/>
      <c r="O28" s="373"/>
      <c r="P28" s="374"/>
      <c r="Q28" s="372">
        <v>3600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1432363</v>
      </c>
      <c r="BO28" s="449"/>
      <c r="BP28" s="449"/>
      <c r="BQ28" s="449"/>
      <c r="BR28" s="449"/>
      <c r="BS28" s="449"/>
      <c r="BT28" s="449"/>
      <c r="BU28" s="450"/>
      <c r="BV28" s="448">
        <v>1462804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177</v>
      </c>
      <c r="F29" s="376"/>
      <c r="G29" s="376"/>
      <c r="H29" s="376"/>
      <c r="I29" s="376"/>
      <c r="J29" s="376"/>
      <c r="K29" s="377"/>
      <c r="L29" s="372">
        <v>11</v>
      </c>
      <c r="M29" s="373"/>
      <c r="N29" s="373"/>
      <c r="O29" s="373"/>
      <c r="P29" s="374"/>
      <c r="Q29" s="372">
        <v>3300</v>
      </c>
      <c r="R29" s="373"/>
      <c r="S29" s="373"/>
      <c r="T29" s="373"/>
      <c r="U29" s="373"/>
      <c r="V29" s="374"/>
      <c r="W29" s="463"/>
      <c r="X29" s="464"/>
      <c r="Y29" s="465"/>
      <c r="Z29" s="375" t="s">
        <v>178</v>
      </c>
      <c r="AA29" s="376"/>
      <c r="AB29" s="376"/>
      <c r="AC29" s="376"/>
      <c r="AD29" s="376"/>
      <c r="AE29" s="376"/>
      <c r="AF29" s="376"/>
      <c r="AG29" s="377"/>
      <c r="AH29" s="372">
        <v>198</v>
      </c>
      <c r="AI29" s="373"/>
      <c r="AJ29" s="373"/>
      <c r="AK29" s="373"/>
      <c r="AL29" s="374"/>
      <c r="AM29" s="372">
        <v>634938</v>
      </c>
      <c r="AN29" s="373"/>
      <c r="AO29" s="373"/>
      <c r="AP29" s="373"/>
      <c r="AQ29" s="373"/>
      <c r="AR29" s="374"/>
      <c r="AS29" s="372">
        <v>3207</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506625</v>
      </c>
      <c r="BO29" s="420"/>
      <c r="BP29" s="420"/>
      <c r="BQ29" s="420"/>
      <c r="BR29" s="420"/>
      <c r="BS29" s="420"/>
      <c r="BT29" s="420"/>
      <c r="BU29" s="421"/>
      <c r="BV29" s="419">
        <v>475078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2027576</v>
      </c>
      <c r="BO30" s="454"/>
      <c r="BP30" s="454"/>
      <c r="BQ30" s="454"/>
      <c r="BR30" s="454"/>
      <c r="BS30" s="454"/>
      <c r="BT30" s="454"/>
      <c r="BU30" s="455"/>
      <c r="BV30" s="453">
        <v>1584167</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5</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IF('各会計、関係団体の財政状況及び健全化判断比率'!B30="","",'各会計、関係団体の財政状況及び健全化判断比率'!B30)</f>
        <v>水道事業会計</v>
      </c>
      <c r="AP34" s="368"/>
      <c r="AQ34" s="368"/>
      <c r="AR34" s="368"/>
      <c r="AS34" s="368"/>
      <c r="AT34" s="368"/>
      <c r="AU34" s="368"/>
      <c r="AV34" s="368"/>
      <c r="AW34" s="368"/>
      <c r="AX34" s="368"/>
      <c r="AY34" s="368"/>
      <c r="AZ34" s="368"/>
      <c r="BA34" s="368"/>
      <c r="BB34" s="368"/>
      <c r="BC34" s="368"/>
      <c r="BD34" s="181"/>
      <c r="BE34" s="367">
        <f>IF(BG34="","",MAX(C34:D43,U34:V43,AM34:AN43)+1)</f>
        <v>10</v>
      </c>
      <c r="BF34" s="367"/>
      <c r="BG34" s="368" t="str">
        <f>IF('各会計、関係団体の財政状況及び健全化判断比率'!B33="","",'各会計、関係団体の財政状況及び健全化判断比率'!B33)</f>
        <v>工業用地造成事業特別会計</v>
      </c>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上毛町外一市一町矢方池土木組合</v>
      </c>
      <c r="BZ34" s="368"/>
      <c r="CA34" s="368"/>
      <c r="CB34" s="368"/>
      <c r="CC34" s="368"/>
      <c r="CD34" s="368"/>
      <c r="CE34" s="368"/>
      <c r="CF34" s="368"/>
      <c r="CG34" s="368"/>
      <c r="CH34" s="368"/>
      <c r="CI34" s="368"/>
      <c r="CJ34" s="368"/>
      <c r="CK34" s="368"/>
      <c r="CL34" s="368"/>
      <c r="CM34" s="368"/>
      <c r="CN34" s="181"/>
      <c r="CO34" s="367">
        <f>IF(CQ34="","",MAX(C34:D43,U34:V43,AM34:AN43,BE34:BF43,BW34:BX43)+1)</f>
        <v>21</v>
      </c>
      <c r="CP34" s="367"/>
      <c r="CQ34" s="368" t="str">
        <f>IF('各会計、関係団体の財政状況及び健全化判断比率'!BS7="","",'各会計、関係団体の財政状況及び健全化判断比率'!BS7)</f>
        <v>ぶぜん街づくり会社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f>IF(E35="","",C34+1)</f>
        <v>2</v>
      </c>
      <c r="D35" s="367"/>
      <c r="E35" s="368" t="str">
        <f>IF('各会計、関係団体の財政状況及び健全化判断比率'!B8="","",'各会計、関係団体の財政状況及び健全化判断比率'!B8)</f>
        <v>住宅新築資金等貸付事業特別会計</v>
      </c>
      <c r="F35" s="368"/>
      <c r="G35" s="368"/>
      <c r="H35" s="368"/>
      <c r="I35" s="368"/>
      <c r="J35" s="368"/>
      <c r="K35" s="368"/>
      <c r="L35" s="368"/>
      <c r="M35" s="368"/>
      <c r="N35" s="368"/>
      <c r="O35" s="368"/>
      <c r="P35" s="368"/>
      <c r="Q35" s="368"/>
      <c r="R35" s="368"/>
      <c r="S35" s="368"/>
      <c r="T35" s="181"/>
      <c r="U35" s="367">
        <f>IF(W35="","",U34+1)</f>
        <v>6</v>
      </c>
      <c r="V35" s="367"/>
      <c r="W35" s="368" t="str">
        <f>IF('各会計、関係団体の財政状況及び健全化判断比率'!B29="","",'各会計、関係団体の財政状況及び健全化判断比率'!B29)</f>
        <v>後期高齢者医療事業特別会計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IF('各会計、関係団体の財政状況及び健全化判断比率'!B31="","",'各会計、関係団体の財政状況及び健全化判断比率'!B31)</f>
        <v>東部地区工業用水道事業会計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吉富町外一市中学校組合</v>
      </c>
      <c r="BZ35" s="368"/>
      <c r="CA35" s="368"/>
      <c r="CB35" s="368"/>
      <c r="CC35" s="368"/>
      <c r="CD35" s="368"/>
      <c r="CE35" s="368"/>
      <c r="CF35" s="368"/>
      <c r="CG35" s="368"/>
      <c r="CH35" s="368"/>
      <c r="CI35" s="368"/>
      <c r="CJ35" s="368"/>
      <c r="CK35" s="368"/>
      <c r="CL35" s="368"/>
      <c r="CM35" s="368"/>
      <c r="CN35" s="181"/>
      <c r="CO35" s="367">
        <f t="shared" ref="CO35:CO43" si="3">IF(CQ35="","",CO34+1)</f>
        <v>22</v>
      </c>
      <c r="CP35" s="367"/>
      <c r="CQ35" s="368" t="str">
        <f>IF('各会計、関係団体の財政状況及び健全化判断比率'!BS8="","",'各会計、関係団体の財政状況及び健全化判断比率'!BS8)</f>
        <v>豊前市土地開発公社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〇</v>
      </c>
      <c r="DH35" s="365"/>
      <c r="DI35" s="208"/>
    </row>
    <row r="36" spans="1:113" ht="32.25" customHeight="1">
      <c r="A36" s="181"/>
      <c r="B36" s="205"/>
      <c r="C36" s="367">
        <f>IF(E36="","",C35+1)</f>
        <v>3</v>
      </c>
      <c r="D36" s="367"/>
      <c r="E36" s="368" t="str">
        <f>IF('各会計、関係団体の財政状況及び健全化判断比率'!B9="","",'各会計、関係団体の財政状況及び健全化判断比率'!B9)</f>
        <v>市営駐車場事業特別会計</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IF('各会計、関係団体の財政状況及び健全化判断比率'!B32="","",'各会計、関係団体の財政状況及び健全化判断比率'!B32)</f>
        <v>公共下水道事業会計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福岡県市町村消防団員等公務災害補償組合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f>IF(E37="","",C36+1)</f>
        <v>4</v>
      </c>
      <c r="D37" s="367"/>
      <c r="E37" s="368" t="str">
        <f>IF('各会計、関係団体の財政状況及び健全化判断比率'!B10="","",'各会計、関係団体の財政状況及び健全化判断比率'!B10)</f>
        <v>バス事業特別会計</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豊前市外二町財産組合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15</v>
      </c>
      <c r="BX38" s="367"/>
      <c r="BY38" s="368" t="str">
        <f>IF('各会計、関係団体の財政状況及び健全化判断比率'!B72="","",'各会計、関係団体の財政状況及び健全化判断比率'!B72)</f>
        <v>京築広域市町村圏事務組合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16</v>
      </c>
      <c r="BX39" s="367"/>
      <c r="BY39" s="368" t="str">
        <f>IF('各会計、関係団体の財政状況及び健全化判断比率'!B73="","",'各会計、関係団体の財政状況及び健全化判断比率'!B73)</f>
        <v>豊前市外二町清掃施設組合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17</v>
      </c>
      <c r="BX40" s="367"/>
      <c r="BY40" s="368" t="str">
        <f>IF('各会計、関係団体の財政状況及び健全化判断比率'!B74="","",'各会計、関係団体の財政状況及び健全化判断比率'!B74)</f>
        <v>福岡県自治振興組合（一般会計）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18</v>
      </c>
      <c r="BX41" s="367"/>
      <c r="BY41" s="368" t="str">
        <f>IF('各会計、関係団体の財政状況及び健全化判断比率'!B75="","",'各会計、関係団体の財政状況及び健全化判断比率'!B75)</f>
        <v>福岡県自治振興組合（公文書館事業特別会計）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19</v>
      </c>
      <c r="BX42" s="367"/>
      <c r="BY42" s="368" t="str">
        <f>IF('各会計、関係団体の財政状況及び健全化判断比率'!B76="","",'各会計、関係団体の財政状況及び健全化判断比率'!B76)</f>
        <v>福岡県介護保険広域連合（一般会計）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20</v>
      </c>
      <c r="BX43" s="367"/>
      <c r="BY43" s="368" t="str">
        <f>IF('各会計、関係団体の財政状況及び健全化判断比率'!B77="","",'各会計、関係団体の財政状況及び健全化判断比率'!B77)</f>
        <v>福岡県介護保険広域連合（介護保険事業特別会計）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rh+fpA5guToUZZgfRZbNuOXoAgbFZuqSMMaltDTjfRZQLsx0Vbt/dx6UsZMPtAKNZyzKPc5wmOPwepCpI2glyA==" saltValue="plRSS11NqurtPdU7Zj334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28"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51" t="s">
        <v>538</v>
      </c>
      <c r="D34" s="1151"/>
      <c r="E34" s="1152"/>
      <c r="F34" s="32">
        <v>0.52</v>
      </c>
      <c r="G34" s="33" t="s">
        <v>539</v>
      </c>
      <c r="H34" s="33" t="s">
        <v>540</v>
      </c>
      <c r="I34" s="33" t="s">
        <v>541</v>
      </c>
      <c r="J34" s="34" t="s">
        <v>542</v>
      </c>
      <c r="K34" s="22"/>
      <c r="L34" s="22"/>
      <c r="M34" s="22"/>
      <c r="N34" s="22"/>
      <c r="O34" s="22"/>
      <c r="P34" s="22"/>
    </row>
    <row r="35" spans="1:16" ht="39" customHeight="1">
      <c r="A35" s="22"/>
      <c r="B35" s="35"/>
      <c r="C35" s="1145" t="s">
        <v>543</v>
      </c>
      <c r="D35" s="1146"/>
      <c r="E35" s="1147"/>
      <c r="F35" s="36">
        <v>1.83</v>
      </c>
      <c r="G35" s="37">
        <v>2.2799999999999998</v>
      </c>
      <c r="H35" s="37">
        <v>5.98</v>
      </c>
      <c r="I35" s="37">
        <v>5.32</v>
      </c>
      <c r="J35" s="38">
        <v>7.3</v>
      </c>
      <c r="K35" s="22"/>
      <c r="L35" s="22"/>
      <c r="M35" s="22"/>
      <c r="N35" s="22"/>
      <c r="O35" s="22"/>
      <c r="P35" s="22"/>
    </row>
    <row r="36" spans="1:16" ht="39" customHeight="1">
      <c r="A36" s="22"/>
      <c r="B36" s="35"/>
      <c r="C36" s="1145" t="s">
        <v>544</v>
      </c>
      <c r="D36" s="1146"/>
      <c r="E36" s="1147"/>
      <c r="F36" s="36">
        <v>6.3</v>
      </c>
      <c r="G36" s="37">
        <v>5.79</v>
      </c>
      <c r="H36" s="37">
        <v>5.38</v>
      </c>
      <c r="I36" s="37">
        <v>5.38</v>
      </c>
      <c r="J36" s="38">
        <v>5.41</v>
      </c>
      <c r="K36" s="22"/>
      <c r="L36" s="22"/>
      <c r="M36" s="22"/>
      <c r="N36" s="22"/>
      <c r="O36" s="22"/>
      <c r="P36" s="22"/>
    </row>
    <row r="37" spans="1:16" ht="39" customHeight="1">
      <c r="A37" s="22"/>
      <c r="B37" s="35"/>
      <c r="C37" s="1145" t="s">
        <v>545</v>
      </c>
      <c r="D37" s="1146"/>
      <c r="E37" s="1147"/>
      <c r="F37" s="36">
        <v>3.12</v>
      </c>
      <c r="G37" s="37">
        <v>2.7</v>
      </c>
      <c r="H37" s="37">
        <v>2.42</v>
      </c>
      <c r="I37" s="37">
        <v>2.11</v>
      </c>
      <c r="J37" s="38">
        <v>1.8</v>
      </c>
      <c r="K37" s="22"/>
      <c r="L37" s="22"/>
      <c r="M37" s="22"/>
      <c r="N37" s="22"/>
      <c r="O37" s="22"/>
      <c r="P37" s="22"/>
    </row>
    <row r="38" spans="1:16" ht="39" customHeight="1">
      <c r="A38" s="22"/>
      <c r="B38" s="35"/>
      <c r="C38" s="1145" t="s">
        <v>546</v>
      </c>
      <c r="D38" s="1146"/>
      <c r="E38" s="1147"/>
      <c r="F38" s="36">
        <v>1.3</v>
      </c>
      <c r="G38" s="37">
        <v>1.32</v>
      </c>
      <c r="H38" s="37">
        <v>1.33</v>
      </c>
      <c r="I38" s="37">
        <v>1.42</v>
      </c>
      <c r="J38" s="38">
        <v>1.43</v>
      </c>
      <c r="K38" s="22"/>
      <c r="L38" s="22"/>
      <c r="M38" s="22"/>
      <c r="N38" s="22"/>
      <c r="O38" s="22"/>
      <c r="P38" s="22"/>
    </row>
    <row r="39" spans="1:16" ht="39" customHeight="1">
      <c r="A39" s="22"/>
      <c r="B39" s="35"/>
      <c r="C39" s="1145" t="s">
        <v>547</v>
      </c>
      <c r="D39" s="1146"/>
      <c r="E39" s="1147"/>
      <c r="F39" s="36">
        <v>0.25</v>
      </c>
      <c r="G39" s="37">
        <v>0.22</v>
      </c>
      <c r="H39" s="37">
        <v>0.22</v>
      </c>
      <c r="I39" s="37">
        <v>0.25</v>
      </c>
      <c r="J39" s="38">
        <v>0.25</v>
      </c>
      <c r="K39" s="22"/>
      <c r="L39" s="22"/>
      <c r="M39" s="22"/>
      <c r="N39" s="22"/>
      <c r="O39" s="22"/>
      <c r="P39" s="22"/>
    </row>
    <row r="40" spans="1:16" ht="39" customHeight="1">
      <c r="A40" s="22"/>
      <c r="B40" s="35"/>
      <c r="C40" s="1145" t="s">
        <v>548</v>
      </c>
      <c r="D40" s="1146"/>
      <c r="E40" s="1147"/>
      <c r="F40" s="36" t="s">
        <v>549</v>
      </c>
      <c r="G40" s="37" t="s">
        <v>550</v>
      </c>
      <c r="H40" s="37" t="s">
        <v>551</v>
      </c>
      <c r="I40" s="37">
        <v>0.01</v>
      </c>
      <c r="J40" s="38">
        <v>0.02</v>
      </c>
      <c r="K40" s="22"/>
      <c r="L40" s="22"/>
      <c r="M40" s="22"/>
      <c r="N40" s="22"/>
      <c r="O40" s="22"/>
      <c r="P40" s="22"/>
    </row>
    <row r="41" spans="1:16" ht="39" customHeight="1">
      <c r="A41" s="22"/>
      <c r="B41" s="35"/>
      <c r="C41" s="1145" t="s">
        <v>552</v>
      </c>
      <c r="D41" s="1146"/>
      <c r="E41" s="1147"/>
      <c r="F41" s="36">
        <v>0</v>
      </c>
      <c r="G41" s="37">
        <v>0</v>
      </c>
      <c r="H41" s="37">
        <v>0</v>
      </c>
      <c r="I41" s="37">
        <v>0</v>
      </c>
      <c r="J41" s="38">
        <v>0.01</v>
      </c>
      <c r="K41" s="22"/>
      <c r="L41" s="22"/>
      <c r="M41" s="22"/>
      <c r="N41" s="22"/>
      <c r="O41" s="22"/>
      <c r="P41" s="22"/>
    </row>
    <row r="42" spans="1:16" ht="39" customHeight="1">
      <c r="A42" s="22"/>
      <c r="B42" s="39"/>
      <c r="C42" s="1145" t="s">
        <v>553</v>
      </c>
      <c r="D42" s="1146"/>
      <c r="E42" s="1147"/>
      <c r="F42" s="36" t="s">
        <v>492</v>
      </c>
      <c r="G42" s="37" t="s">
        <v>492</v>
      </c>
      <c r="H42" s="37" t="s">
        <v>492</v>
      </c>
      <c r="I42" s="37" t="s">
        <v>492</v>
      </c>
      <c r="J42" s="38" t="s">
        <v>492</v>
      </c>
      <c r="K42" s="22"/>
      <c r="L42" s="22"/>
      <c r="M42" s="22"/>
      <c r="N42" s="22"/>
      <c r="O42" s="22"/>
      <c r="P42" s="22"/>
    </row>
    <row r="43" spans="1:16" ht="39" customHeight="1" thickBot="1">
      <c r="A43" s="22"/>
      <c r="B43" s="40"/>
      <c r="C43" s="1148" t="s">
        <v>554</v>
      </c>
      <c r="D43" s="1149"/>
      <c r="E43" s="1150"/>
      <c r="F43" s="41">
        <v>0</v>
      </c>
      <c r="G43" s="42">
        <v>0</v>
      </c>
      <c r="H43" s="42">
        <v>0</v>
      </c>
      <c r="I43" s="42">
        <v>0</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UgK0CDaHI5NPSRZqX1LqXnjSg5ypkCQ0/SPnDtP5LcNupaIks0+acJ6683UZ3gZfybuiifOK5dQk1EXQapZ2dQ==" saltValue="dH3luZ3ChoyblRsWAzYe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4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76" t="s">
        <v>9</v>
      </c>
      <c r="C45" s="1177"/>
      <c r="D45" s="58"/>
      <c r="E45" s="1182" t="s">
        <v>10</v>
      </c>
      <c r="F45" s="1182"/>
      <c r="G45" s="1182"/>
      <c r="H45" s="1182"/>
      <c r="I45" s="1182"/>
      <c r="J45" s="1183"/>
      <c r="K45" s="59">
        <v>1176</v>
      </c>
      <c r="L45" s="60">
        <v>1193</v>
      </c>
      <c r="M45" s="60">
        <v>1173</v>
      </c>
      <c r="N45" s="60">
        <v>1179</v>
      </c>
      <c r="O45" s="61">
        <v>1061</v>
      </c>
      <c r="P45" s="48"/>
      <c r="Q45" s="48"/>
      <c r="R45" s="48"/>
      <c r="S45" s="48"/>
      <c r="T45" s="48"/>
      <c r="U45" s="48"/>
    </row>
    <row r="46" spans="1:21" ht="30.75" customHeight="1">
      <c r="A46" s="48"/>
      <c r="B46" s="1178"/>
      <c r="C46" s="1179"/>
      <c r="D46" s="62"/>
      <c r="E46" s="1155" t="s">
        <v>11</v>
      </c>
      <c r="F46" s="1155"/>
      <c r="G46" s="1155"/>
      <c r="H46" s="1155"/>
      <c r="I46" s="1155"/>
      <c r="J46" s="1156"/>
      <c r="K46" s="63" t="s">
        <v>492</v>
      </c>
      <c r="L46" s="64" t="s">
        <v>492</v>
      </c>
      <c r="M46" s="64" t="s">
        <v>492</v>
      </c>
      <c r="N46" s="64" t="s">
        <v>492</v>
      </c>
      <c r="O46" s="65" t="s">
        <v>492</v>
      </c>
      <c r="P46" s="48"/>
      <c r="Q46" s="48"/>
      <c r="R46" s="48"/>
      <c r="S46" s="48"/>
      <c r="T46" s="48"/>
      <c r="U46" s="48"/>
    </row>
    <row r="47" spans="1:21" ht="30.75" customHeight="1">
      <c r="A47" s="48"/>
      <c r="B47" s="1178"/>
      <c r="C47" s="1179"/>
      <c r="D47" s="62"/>
      <c r="E47" s="1155" t="s">
        <v>12</v>
      </c>
      <c r="F47" s="1155"/>
      <c r="G47" s="1155"/>
      <c r="H47" s="1155"/>
      <c r="I47" s="1155"/>
      <c r="J47" s="1156"/>
      <c r="K47" s="63" t="s">
        <v>492</v>
      </c>
      <c r="L47" s="64" t="s">
        <v>492</v>
      </c>
      <c r="M47" s="64" t="s">
        <v>492</v>
      </c>
      <c r="N47" s="64" t="s">
        <v>492</v>
      </c>
      <c r="O47" s="65" t="s">
        <v>492</v>
      </c>
      <c r="P47" s="48"/>
      <c r="Q47" s="48"/>
      <c r="R47" s="48"/>
      <c r="S47" s="48"/>
      <c r="T47" s="48"/>
      <c r="U47" s="48"/>
    </row>
    <row r="48" spans="1:21" ht="30.75" customHeight="1">
      <c r="A48" s="48"/>
      <c r="B48" s="1178"/>
      <c r="C48" s="1179"/>
      <c r="D48" s="62"/>
      <c r="E48" s="1155" t="s">
        <v>13</v>
      </c>
      <c r="F48" s="1155"/>
      <c r="G48" s="1155"/>
      <c r="H48" s="1155"/>
      <c r="I48" s="1155"/>
      <c r="J48" s="1156"/>
      <c r="K48" s="63">
        <v>261</v>
      </c>
      <c r="L48" s="64">
        <v>261</v>
      </c>
      <c r="M48" s="64">
        <v>257</v>
      </c>
      <c r="N48" s="64">
        <v>254</v>
      </c>
      <c r="O48" s="65">
        <v>234</v>
      </c>
      <c r="P48" s="48"/>
      <c r="Q48" s="48"/>
      <c r="R48" s="48"/>
      <c r="S48" s="48"/>
      <c r="T48" s="48"/>
      <c r="U48" s="48"/>
    </row>
    <row r="49" spans="1:21" ht="30.75" customHeight="1">
      <c r="A49" s="48"/>
      <c r="B49" s="1178"/>
      <c r="C49" s="1179"/>
      <c r="D49" s="62"/>
      <c r="E49" s="1155" t="s">
        <v>14</v>
      </c>
      <c r="F49" s="1155"/>
      <c r="G49" s="1155"/>
      <c r="H49" s="1155"/>
      <c r="I49" s="1155"/>
      <c r="J49" s="1156"/>
      <c r="K49" s="63" t="s">
        <v>492</v>
      </c>
      <c r="L49" s="64" t="s">
        <v>492</v>
      </c>
      <c r="M49" s="64" t="s">
        <v>492</v>
      </c>
      <c r="N49" s="64" t="s">
        <v>492</v>
      </c>
      <c r="O49" s="65" t="s">
        <v>492</v>
      </c>
      <c r="P49" s="48"/>
      <c r="Q49" s="48"/>
      <c r="R49" s="48"/>
      <c r="S49" s="48"/>
      <c r="T49" s="48"/>
      <c r="U49" s="48"/>
    </row>
    <row r="50" spans="1:21" ht="30.75" customHeight="1">
      <c r="A50" s="48"/>
      <c r="B50" s="1178"/>
      <c r="C50" s="1179"/>
      <c r="D50" s="62"/>
      <c r="E50" s="1155" t="s">
        <v>15</v>
      </c>
      <c r="F50" s="1155"/>
      <c r="G50" s="1155"/>
      <c r="H50" s="1155"/>
      <c r="I50" s="1155"/>
      <c r="J50" s="1156"/>
      <c r="K50" s="63">
        <v>90</v>
      </c>
      <c r="L50" s="64">
        <v>84</v>
      </c>
      <c r="M50" s="64">
        <v>72</v>
      </c>
      <c r="N50" s="64">
        <v>30</v>
      </c>
      <c r="O50" s="65">
        <v>53</v>
      </c>
      <c r="P50" s="48"/>
      <c r="Q50" s="48"/>
      <c r="R50" s="48"/>
      <c r="S50" s="48"/>
      <c r="T50" s="48"/>
      <c r="U50" s="48"/>
    </row>
    <row r="51" spans="1:21" ht="30.75" customHeight="1">
      <c r="A51" s="48"/>
      <c r="B51" s="1180"/>
      <c r="C51" s="1181"/>
      <c r="D51" s="66"/>
      <c r="E51" s="1155" t="s">
        <v>16</v>
      </c>
      <c r="F51" s="1155"/>
      <c r="G51" s="1155"/>
      <c r="H51" s="1155"/>
      <c r="I51" s="1155"/>
      <c r="J51" s="1156"/>
      <c r="K51" s="63" t="s">
        <v>492</v>
      </c>
      <c r="L51" s="64" t="s">
        <v>492</v>
      </c>
      <c r="M51" s="64" t="s">
        <v>492</v>
      </c>
      <c r="N51" s="64" t="s">
        <v>492</v>
      </c>
      <c r="O51" s="65" t="s">
        <v>492</v>
      </c>
      <c r="P51" s="48"/>
      <c r="Q51" s="48"/>
      <c r="R51" s="48"/>
      <c r="S51" s="48"/>
      <c r="T51" s="48"/>
      <c r="U51" s="48"/>
    </row>
    <row r="52" spans="1:21" ht="30.75" customHeight="1">
      <c r="A52" s="48"/>
      <c r="B52" s="1153" t="s">
        <v>17</v>
      </c>
      <c r="C52" s="1154"/>
      <c r="D52" s="66"/>
      <c r="E52" s="1155" t="s">
        <v>18</v>
      </c>
      <c r="F52" s="1155"/>
      <c r="G52" s="1155"/>
      <c r="H52" s="1155"/>
      <c r="I52" s="1155"/>
      <c r="J52" s="1156"/>
      <c r="K52" s="63">
        <v>975</v>
      </c>
      <c r="L52" s="64">
        <v>948</v>
      </c>
      <c r="M52" s="64">
        <v>927</v>
      </c>
      <c r="N52" s="64">
        <v>869</v>
      </c>
      <c r="O52" s="65">
        <v>844</v>
      </c>
      <c r="P52" s="48"/>
      <c r="Q52" s="48"/>
      <c r="R52" s="48"/>
      <c r="S52" s="48"/>
      <c r="T52" s="48"/>
      <c r="U52" s="48"/>
    </row>
    <row r="53" spans="1:21" ht="30.75" customHeight="1" thickBot="1">
      <c r="A53" s="48"/>
      <c r="B53" s="1157" t="s">
        <v>19</v>
      </c>
      <c r="C53" s="1158"/>
      <c r="D53" s="67"/>
      <c r="E53" s="1159" t="s">
        <v>20</v>
      </c>
      <c r="F53" s="1159"/>
      <c r="G53" s="1159"/>
      <c r="H53" s="1159"/>
      <c r="I53" s="1159"/>
      <c r="J53" s="1160"/>
      <c r="K53" s="68">
        <v>552</v>
      </c>
      <c r="L53" s="69">
        <v>590</v>
      </c>
      <c r="M53" s="69">
        <v>575</v>
      </c>
      <c r="N53" s="69">
        <v>594</v>
      </c>
      <c r="O53" s="70">
        <v>504</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555</v>
      </c>
      <c r="L57" s="81" t="s">
        <v>556</v>
      </c>
      <c r="M57" s="81" t="s">
        <v>557</v>
      </c>
      <c r="N57" s="81" t="s">
        <v>558</v>
      </c>
      <c r="O57" s="82" t="s">
        <v>559</v>
      </c>
      <c r="P57" s="48"/>
      <c r="Q57" s="48"/>
      <c r="R57" s="48"/>
      <c r="S57" s="48"/>
      <c r="T57" s="48"/>
      <c r="U57" s="48"/>
    </row>
    <row r="58" spans="1:21" ht="31.5" customHeight="1">
      <c r="B58" s="1161" t="s">
        <v>24</v>
      </c>
      <c r="C58" s="1162"/>
      <c r="D58" s="1167" t="s">
        <v>25</v>
      </c>
      <c r="E58" s="1168"/>
      <c r="F58" s="1168"/>
      <c r="G58" s="1168"/>
      <c r="H58" s="1168"/>
      <c r="I58" s="1168"/>
      <c r="J58" s="1169"/>
      <c r="K58" s="83"/>
      <c r="L58" s="84"/>
      <c r="M58" s="84"/>
      <c r="N58" s="84"/>
      <c r="O58" s="85"/>
    </row>
    <row r="59" spans="1:21" ht="31.5" customHeight="1">
      <c r="B59" s="1163"/>
      <c r="C59" s="1164"/>
      <c r="D59" s="1170" t="s">
        <v>26</v>
      </c>
      <c r="E59" s="1171"/>
      <c r="F59" s="1171"/>
      <c r="G59" s="1171"/>
      <c r="H59" s="1171"/>
      <c r="I59" s="1171"/>
      <c r="J59" s="1172"/>
      <c r="K59" s="86"/>
      <c r="L59" s="87"/>
      <c r="M59" s="87"/>
      <c r="N59" s="87"/>
      <c r="O59" s="88"/>
    </row>
    <row r="60" spans="1:21" ht="31.5" customHeight="1" thickBot="1">
      <c r="B60" s="1165"/>
      <c r="C60" s="1166"/>
      <c r="D60" s="1173" t="s">
        <v>27</v>
      </c>
      <c r="E60" s="1174"/>
      <c r="F60" s="1174"/>
      <c r="G60" s="1174"/>
      <c r="H60" s="1174"/>
      <c r="I60" s="1174"/>
      <c r="J60" s="1175"/>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2ojhJ7v9rXhSRAc/u+EBGkzDfg4Oj5dPXKX1EYLtdzVgOL/Rj8OaqkTxvcQ8MLFYwfH6gYQUSRbqP1oEVKUxg==" saltValue="OZOH/H0L1mrTesHuRAXqk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25" zoomScale="80" zoomScaleNormal="8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530</v>
      </c>
      <c r="J40" s="103" t="s">
        <v>531</v>
      </c>
      <c r="K40" s="103" t="s">
        <v>532</v>
      </c>
      <c r="L40" s="103" t="s">
        <v>533</v>
      </c>
      <c r="M40" s="104" t="s">
        <v>534</v>
      </c>
    </row>
    <row r="41" spans="2:13" ht="27.75" customHeight="1">
      <c r="B41" s="1196" t="s">
        <v>30</v>
      </c>
      <c r="C41" s="1197"/>
      <c r="D41" s="105"/>
      <c r="E41" s="1198" t="s">
        <v>31</v>
      </c>
      <c r="F41" s="1198"/>
      <c r="G41" s="1198"/>
      <c r="H41" s="1199"/>
      <c r="I41" s="355">
        <v>10137</v>
      </c>
      <c r="J41" s="356">
        <v>9705</v>
      </c>
      <c r="K41" s="356">
        <v>9422</v>
      </c>
      <c r="L41" s="356">
        <v>8677</v>
      </c>
      <c r="M41" s="357">
        <v>7581</v>
      </c>
    </row>
    <row r="42" spans="2:13" ht="27.75" customHeight="1">
      <c r="B42" s="1186"/>
      <c r="C42" s="1187"/>
      <c r="D42" s="106"/>
      <c r="E42" s="1190" t="s">
        <v>32</v>
      </c>
      <c r="F42" s="1190"/>
      <c r="G42" s="1190"/>
      <c r="H42" s="1191"/>
      <c r="I42" s="358">
        <v>145</v>
      </c>
      <c r="J42" s="359">
        <v>145</v>
      </c>
      <c r="K42" s="359">
        <v>145</v>
      </c>
      <c r="L42" s="359">
        <v>145</v>
      </c>
      <c r="M42" s="360">
        <v>144</v>
      </c>
    </row>
    <row r="43" spans="2:13" ht="27.75" customHeight="1">
      <c r="B43" s="1186"/>
      <c r="C43" s="1187"/>
      <c r="D43" s="106"/>
      <c r="E43" s="1190" t="s">
        <v>33</v>
      </c>
      <c r="F43" s="1190"/>
      <c r="G43" s="1190"/>
      <c r="H43" s="1191"/>
      <c r="I43" s="358">
        <v>2940</v>
      </c>
      <c r="J43" s="359">
        <v>2659</v>
      </c>
      <c r="K43" s="359">
        <v>2338</v>
      </c>
      <c r="L43" s="359">
        <v>2103</v>
      </c>
      <c r="M43" s="360">
        <v>1867</v>
      </c>
    </row>
    <row r="44" spans="2:13" ht="27.75" customHeight="1">
      <c r="B44" s="1186"/>
      <c r="C44" s="1187"/>
      <c r="D44" s="106"/>
      <c r="E44" s="1190" t="s">
        <v>34</v>
      </c>
      <c r="F44" s="1190"/>
      <c r="G44" s="1190"/>
      <c r="H44" s="1191"/>
      <c r="I44" s="358">
        <v>348</v>
      </c>
      <c r="J44" s="359">
        <v>262</v>
      </c>
      <c r="K44" s="359">
        <v>195</v>
      </c>
      <c r="L44" s="359">
        <v>153</v>
      </c>
      <c r="M44" s="360">
        <v>310</v>
      </c>
    </row>
    <row r="45" spans="2:13" ht="27.75" customHeight="1">
      <c r="B45" s="1186"/>
      <c r="C45" s="1187"/>
      <c r="D45" s="106"/>
      <c r="E45" s="1190" t="s">
        <v>35</v>
      </c>
      <c r="F45" s="1190"/>
      <c r="G45" s="1190"/>
      <c r="H45" s="1191"/>
      <c r="I45" s="358">
        <v>1741</v>
      </c>
      <c r="J45" s="359">
        <v>1833</v>
      </c>
      <c r="K45" s="359">
        <v>1810</v>
      </c>
      <c r="L45" s="359">
        <v>1824</v>
      </c>
      <c r="M45" s="360">
        <v>1851</v>
      </c>
    </row>
    <row r="46" spans="2:13" ht="27.75" customHeight="1">
      <c r="B46" s="1186"/>
      <c r="C46" s="1187"/>
      <c r="D46" s="107"/>
      <c r="E46" s="1190" t="s">
        <v>36</v>
      </c>
      <c r="F46" s="1190"/>
      <c r="G46" s="1190"/>
      <c r="H46" s="1191"/>
      <c r="I46" s="358" t="s">
        <v>492</v>
      </c>
      <c r="J46" s="359" t="s">
        <v>492</v>
      </c>
      <c r="K46" s="359" t="s">
        <v>492</v>
      </c>
      <c r="L46" s="359" t="s">
        <v>492</v>
      </c>
      <c r="M46" s="360" t="s">
        <v>492</v>
      </c>
    </row>
    <row r="47" spans="2:13" ht="27.75" customHeight="1">
      <c r="B47" s="1186"/>
      <c r="C47" s="1187"/>
      <c r="D47" s="108"/>
      <c r="E47" s="1200" t="s">
        <v>37</v>
      </c>
      <c r="F47" s="1201"/>
      <c r="G47" s="1201"/>
      <c r="H47" s="1202"/>
      <c r="I47" s="358" t="s">
        <v>492</v>
      </c>
      <c r="J47" s="359" t="s">
        <v>492</v>
      </c>
      <c r="K47" s="359" t="s">
        <v>492</v>
      </c>
      <c r="L47" s="359" t="s">
        <v>492</v>
      </c>
      <c r="M47" s="360" t="s">
        <v>492</v>
      </c>
    </row>
    <row r="48" spans="2:13" ht="27.75" customHeight="1">
      <c r="B48" s="1186"/>
      <c r="C48" s="1187"/>
      <c r="D48" s="106"/>
      <c r="E48" s="1190" t="s">
        <v>38</v>
      </c>
      <c r="F48" s="1190"/>
      <c r="G48" s="1190"/>
      <c r="H48" s="1191"/>
      <c r="I48" s="358" t="s">
        <v>492</v>
      </c>
      <c r="J48" s="359" t="s">
        <v>492</v>
      </c>
      <c r="K48" s="359" t="s">
        <v>492</v>
      </c>
      <c r="L48" s="359" t="s">
        <v>492</v>
      </c>
      <c r="M48" s="360" t="s">
        <v>492</v>
      </c>
    </row>
    <row r="49" spans="2:13" ht="27.75" customHeight="1">
      <c r="B49" s="1188"/>
      <c r="C49" s="1189"/>
      <c r="D49" s="106"/>
      <c r="E49" s="1190" t="s">
        <v>39</v>
      </c>
      <c r="F49" s="1190"/>
      <c r="G49" s="1190"/>
      <c r="H49" s="1191"/>
      <c r="I49" s="358" t="s">
        <v>492</v>
      </c>
      <c r="J49" s="359" t="s">
        <v>492</v>
      </c>
      <c r="K49" s="359" t="s">
        <v>492</v>
      </c>
      <c r="L49" s="359" t="s">
        <v>492</v>
      </c>
      <c r="M49" s="360" t="s">
        <v>492</v>
      </c>
    </row>
    <row r="50" spans="2:13" ht="27.75" customHeight="1">
      <c r="B50" s="1184" t="s">
        <v>40</v>
      </c>
      <c r="C50" s="1185"/>
      <c r="D50" s="109"/>
      <c r="E50" s="1190" t="s">
        <v>41</v>
      </c>
      <c r="F50" s="1190"/>
      <c r="G50" s="1190"/>
      <c r="H50" s="1191"/>
      <c r="I50" s="358">
        <v>2704</v>
      </c>
      <c r="J50" s="359">
        <v>2732</v>
      </c>
      <c r="K50" s="359">
        <v>3419</v>
      </c>
      <c r="L50" s="359">
        <v>3716</v>
      </c>
      <c r="M50" s="360">
        <v>4157</v>
      </c>
    </row>
    <row r="51" spans="2:13" ht="27.75" customHeight="1">
      <c r="B51" s="1186"/>
      <c r="C51" s="1187"/>
      <c r="D51" s="106"/>
      <c r="E51" s="1190" t="s">
        <v>42</v>
      </c>
      <c r="F51" s="1190"/>
      <c r="G51" s="1190"/>
      <c r="H51" s="1191"/>
      <c r="I51" s="358">
        <v>513</v>
      </c>
      <c r="J51" s="359">
        <v>470</v>
      </c>
      <c r="K51" s="359">
        <v>425</v>
      </c>
      <c r="L51" s="359">
        <v>384</v>
      </c>
      <c r="M51" s="360">
        <v>347</v>
      </c>
    </row>
    <row r="52" spans="2:13" ht="27.75" customHeight="1">
      <c r="B52" s="1188"/>
      <c r="C52" s="1189"/>
      <c r="D52" s="106"/>
      <c r="E52" s="1190" t="s">
        <v>43</v>
      </c>
      <c r="F52" s="1190"/>
      <c r="G52" s="1190"/>
      <c r="H52" s="1191"/>
      <c r="I52" s="358">
        <v>9091</v>
      </c>
      <c r="J52" s="359">
        <v>9144</v>
      </c>
      <c r="K52" s="359">
        <v>8714</v>
      </c>
      <c r="L52" s="359">
        <v>8160</v>
      </c>
      <c r="M52" s="360">
        <v>7601</v>
      </c>
    </row>
    <row r="53" spans="2:13" ht="27.75" customHeight="1" thickBot="1">
      <c r="B53" s="1192" t="s">
        <v>19</v>
      </c>
      <c r="C53" s="1193"/>
      <c r="D53" s="110"/>
      <c r="E53" s="1194" t="s">
        <v>44</v>
      </c>
      <c r="F53" s="1194"/>
      <c r="G53" s="1194"/>
      <c r="H53" s="1195"/>
      <c r="I53" s="361">
        <v>3001</v>
      </c>
      <c r="J53" s="362">
        <v>2258</v>
      </c>
      <c r="K53" s="362">
        <v>1351</v>
      </c>
      <c r="L53" s="362">
        <v>642</v>
      </c>
      <c r="M53" s="363">
        <v>-350</v>
      </c>
    </row>
    <row r="54" spans="2:13" ht="27.75" customHeight="1">
      <c r="B54" s="111"/>
      <c r="C54" s="112"/>
      <c r="D54" s="112"/>
      <c r="E54" s="113"/>
      <c r="F54" s="113"/>
      <c r="G54" s="113"/>
      <c r="H54" s="113"/>
      <c r="I54" s="114"/>
      <c r="J54" s="114"/>
      <c r="K54" s="114"/>
      <c r="L54" s="114"/>
      <c r="M54" s="114"/>
    </row>
    <row r="55" spans="2:13"/>
  </sheetData>
  <sheetProtection algorithmName="SHA-512" hashValue="LhKHCDsPm8xbjYcEkcFtg8Za6QTGzlgnmtVpyBRFdm0G637FJ8emXld8ZFBF63gc68Oj1KQY6rutFTyl+rMtkg==" saltValue="2ason5K/tLG5GGBsqY6E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election activeCell="H59" sqref="H59"/>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532</v>
      </c>
      <c r="G54" s="119" t="s">
        <v>533</v>
      </c>
      <c r="H54" s="120" t="s">
        <v>534</v>
      </c>
    </row>
    <row r="55" spans="2:8" ht="52.5" customHeight="1">
      <c r="B55" s="121"/>
      <c r="C55" s="1211" t="s">
        <v>46</v>
      </c>
      <c r="D55" s="1211"/>
      <c r="E55" s="1212"/>
      <c r="F55" s="122">
        <v>1563</v>
      </c>
      <c r="G55" s="122">
        <v>1463</v>
      </c>
      <c r="H55" s="123">
        <v>1432</v>
      </c>
    </row>
    <row r="56" spans="2:8" ht="52.5" customHeight="1">
      <c r="B56" s="124"/>
      <c r="C56" s="1213" t="s">
        <v>47</v>
      </c>
      <c r="D56" s="1213"/>
      <c r="E56" s="1214"/>
      <c r="F56" s="125">
        <v>475</v>
      </c>
      <c r="G56" s="125">
        <v>475</v>
      </c>
      <c r="H56" s="126">
        <v>507</v>
      </c>
    </row>
    <row r="57" spans="2:8" ht="53.25" customHeight="1">
      <c r="B57" s="124"/>
      <c r="C57" s="1215" t="s">
        <v>48</v>
      </c>
      <c r="D57" s="1215"/>
      <c r="E57" s="1216"/>
      <c r="F57" s="127">
        <v>1183</v>
      </c>
      <c r="G57" s="127">
        <v>1584</v>
      </c>
      <c r="H57" s="128">
        <v>2028</v>
      </c>
    </row>
    <row r="58" spans="2:8" ht="45.75" customHeight="1">
      <c r="B58" s="129"/>
      <c r="C58" s="1217" t="s">
        <v>560</v>
      </c>
      <c r="D58" s="1218"/>
      <c r="E58" s="1219"/>
      <c r="F58" s="130">
        <v>307</v>
      </c>
      <c r="G58" s="130">
        <v>612</v>
      </c>
      <c r="H58" s="131">
        <v>921</v>
      </c>
    </row>
    <row r="59" spans="2:8" ht="45.75" customHeight="1">
      <c r="B59" s="129"/>
      <c r="C59" s="1217" t="s">
        <v>561</v>
      </c>
      <c r="D59" s="1218"/>
      <c r="E59" s="1219"/>
      <c r="F59" s="130">
        <v>215</v>
      </c>
      <c r="G59" s="130">
        <v>345</v>
      </c>
      <c r="H59" s="131">
        <v>394</v>
      </c>
    </row>
    <row r="60" spans="2:8" ht="45.75" customHeight="1">
      <c r="B60" s="129"/>
      <c r="C60" s="1203" t="s">
        <v>562</v>
      </c>
      <c r="D60" s="1204"/>
      <c r="E60" s="1205"/>
      <c r="F60" s="130">
        <v>131</v>
      </c>
      <c r="G60" s="130">
        <v>116</v>
      </c>
      <c r="H60" s="131">
        <v>200</v>
      </c>
    </row>
    <row r="61" spans="2:8" ht="45.75" customHeight="1">
      <c r="B61" s="129"/>
      <c r="C61" s="1203" t="s">
        <v>563</v>
      </c>
      <c r="D61" s="1204"/>
      <c r="E61" s="1205"/>
      <c r="F61" s="130">
        <v>189</v>
      </c>
      <c r="G61" s="130">
        <v>178</v>
      </c>
      <c r="H61" s="131">
        <v>178</v>
      </c>
    </row>
    <row r="62" spans="2:8" ht="45.75" customHeight="1" thickBot="1">
      <c r="B62" s="132"/>
      <c r="C62" s="1206" t="s">
        <v>564</v>
      </c>
      <c r="D62" s="1207"/>
      <c r="E62" s="1208"/>
      <c r="F62" s="133">
        <v>163</v>
      </c>
      <c r="G62" s="133">
        <v>163</v>
      </c>
      <c r="H62" s="134">
        <v>163</v>
      </c>
    </row>
    <row r="63" spans="2:8" ht="52.5" customHeight="1" thickBot="1">
      <c r="B63" s="135"/>
      <c r="C63" s="1209" t="s">
        <v>49</v>
      </c>
      <c r="D63" s="1209"/>
      <c r="E63" s="1210"/>
      <c r="F63" s="136">
        <v>3221</v>
      </c>
      <c r="G63" s="136">
        <v>3522</v>
      </c>
      <c r="H63" s="137">
        <v>3967</v>
      </c>
    </row>
    <row r="64" spans="2:8"/>
  </sheetData>
  <sheetProtection algorithmName="SHA-512" hashValue="Ls83TvVAXTnYAckT+OrptV/QnQJoZ8HXiCeGC2xgNz6HRVwn1fH3aGLKhgGmAjWjoCoF9Bwai5XB366tXVfqlg==" saltValue="lwJqFMqRwET3FtIcJrY0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45489-7966-434C-82B6-38C81A00108E}">
  <sheetPr>
    <pageSetUpPr fitToPage="1"/>
  </sheetPr>
  <dimension ref="A1:DE85"/>
  <sheetViews>
    <sheetView showGridLines="0" tabSelected="1" topLeftCell="A25" zoomScale="85" zoomScaleNormal="85" zoomScaleSheetLayoutView="55" workbookViewId="0">
      <selection activeCell="AN65" sqref="AN65:DC69"/>
    </sheetView>
  </sheetViews>
  <sheetFormatPr defaultColWidth="0" defaultRowHeight="13.5" customHeight="1" zeroHeight="1"/>
  <cols>
    <col min="1" max="1" width="6.375" style="1222" customWidth="1"/>
    <col min="2" max="107" width="2.5" style="1222" customWidth="1"/>
    <col min="108" max="108" width="6.125" style="1229" customWidth="1"/>
    <col min="109" max="109" width="5.875" style="1228" customWidth="1"/>
    <col min="110" max="16384" width="8.625" style="1222" hidden="1"/>
  </cols>
  <sheetData>
    <row r="1" spans="1:109" ht="42.75" customHeight="1">
      <c r="A1" s="1220"/>
      <c r="B1" s="1221"/>
      <c r="DD1" s="1222"/>
      <c r="DE1" s="1222"/>
    </row>
    <row r="2" spans="1:109" ht="25.5" customHeight="1">
      <c r="A2" s="1223"/>
      <c r="C2" s="1223"/>
      <c r="O2" s="1223"/>
      <c r="P2" s="1223"/>
      <c r="Q2" s="1223"/>
      <c r="R2" s="1223"/>
      <c r="S2" s="1223"/>
      <c r="T2" s="1223"/>
      <c r="U2" s="1223"/>
      <c r="V2" s="1223"/>
      <c r="W2" s="1223"/>
      <c r="X2" s="1223"/>
      <c r="Y2" s="1223"/>
      <c r="Z2" s="1223"/>
      <c r="AA2" s="1223"/>
      <c r="AB2" s="1223"/>
      <c r="AC2" s="1223"/>
      <c r="AD2" s="1223"/>
      <c r="AE2" s="1223"/>
      <c r="AF2" s="1223"/>
      <c r="AG2" s="1223"/>
      <c r="AH2" s="1223"/>
      <c r="AI2" s="1223"/>
      <c r="AU2" s="1223"/>
      <c r="BG2" s="1223"/>
      <c r="BS2" s="1223"/>
      <c r="CE2" s="1223"/>
      <c r="CQ2" s="1223"/>
      <c r="DD2" s="1222"/>
      <c r="DE2" s="1222"/>
    </row>
    <row r="3" spans="1:109" ht="25.5" customHeight="1">
      <c r="A3" s="1223"/>
      <c r="C3" s="1223"/>
      <c r="O3" s="1223"/>
      <c r="P3" s="1223"/>
      <c r="Q3" s="1223"/>
      <c r="R3" s="1223"/>
      <c r="S3" s="1223"/>
      <c r="T3" s="1223"/>
      <c r="U3" s="1223"/>
      <c r="V3" s="1223"/>
      <c r="W3" s="1223"/>
      <c r="X3" s="1223"/>
      <c r="Y3" s="1223"/>
      <c r="Z3" s="1223"/>
      <c r="AA3" s="1223"/>
      <c r="AB3" s="1223"/>
      <c r="AC3" s="1223"/>
      <c r="AD3" s="1223"/>
      <c r="AE3" s="1223"/>
      <c r="AF3" s="1223"/>
      <c r="AG3" s="1223"/>
      <c r="AH3" s="1223"/>
      <c r="AI3" s="1223"/>
      <c r="AU3" s="1223"/>
      <c r="BG3" s="1223"/>
      <c r="BS3" s="1223"/>
      <c r="CE3" s="1223"/>
      <c r="CQ3" s="1223"/>
      <c r="DD3" s="1222"/>
      <c r="DE3" s="1222"/>
    </row>
    <row r="4" spans="1:109" s="259" customFormat="1">
      <c r="A4" s="1223"/>
      <c r="B4" s="1223"/>
      <c r="C4" s="1223"/>
      <c r="D4" s="1223"/>
      <c r="E4" s="1223"/>
      <c r="F4" s="1223"/>
      <c r="G4" s="1223"/>
      <c r="H4" s="1223"/>
      <c r="I4" s="1223"/>
      <c r="J4" s="1223"/>
      <c r="K4" s="1223"/>
      <c r="L4" s="1223"/>
      <c r="M4" s="1223"/>
      <c r="N4" s="1223"/>
      <c r="O4" s="1223"/>
      <c r="P4" s="1223"/>
      <c r="Q4" s="1223"/>
      <c r="R4" s="1223"/>
      <c r="S4" s="1223"/>
      <c r="T4" s="1223"/>
      <c r="U4" s="1223"/>
      <c r="V4" s="1223"/>
      <c r="W4" s="1223"/>
      <c r="X4" s="1223"/>
      <c r="Y4" s="1223"/>
      <c r="Z4" s="1223"/>
      <c r="AA4" s="1223"/>
      <c r="AB4" s="1223"/>
      <c r="AC4" s="1223"/>
      <c r="AD4" s="1223"/>
      <c r="AE4" s="1223"/>
      <c r="AF4" s="1223"/>
      <c r="AG4" s="1223"/>
      <c r="AH4" s="1223"/>
      <c r="AI4" s="1223"/>
      <c r="AJ4" s="1223"/>
      <c r="AK4" s="1223"/>
      <c r="AL4" s="1223"/>
      <c r="AM4" s="1223"/>
      <c r="AN4" s="1223"/>
      <c r="AO4" s="1223"/>
      <c r="AP4" s="1223"/>
      <c r="AQ4" s="1223"/>
      <c r="AR4" s="1223"/>
      <c r="AS4" s="1223"/>
      <c r="AT4" s="1223"/>
      <c r="AU4" s="1223"/>
      <c r="AV4" s="1223"/>
      <c r="AW4" s="1223"/>
      <c r="AX4" s="1223"/>
      <c r="AY4" s="1223"/>
      <c r="AZ4" s="1223"/>
      <c r="BA4" s="1223"/>
      <c r="BB4" s="1223"/>
      <c r="BC4" s="1223"/>
      <c r="BD4" s="1223"/>
      <c r="BE4" s="1223"/>
      <c r="BF4" s="1223"/>
      <c r="BG4" s="1223"/>
      <c r="BH4" s="1223"/>
      <c r="BI4" s="1223"/>
      <c r="BJ4" s="1223"/>
      <c r="BK4" s="1223"/>
      <c r="BL4" s="1223"/>
      <c r="BM4" s="1223"/>
      <c r="BN4" s="1223"/>
      <c r="BO4" s="1223"/>
      <c r="BP4" s="1223"/>
      <c r="BQ4" s="1223"/>
      <c r="BR4" s="1223"/>
      <c r="BS4" s="1223"/>
      <c r="BT4" s="1223"/>
      <c r="BU4" s="1223"/>
      <c r="BV4" s="1223"/>
      <c r="BW4" s="1223"/>
      <c r="BX4" s="1223"/>
      <c r="BY4" s="1223"/>
      <c r="BZ4" s="1223"/>
      <c r="CA4" s="1223"/>
      <c r="CB4" s="1223"/>
      <c r="CC4" s="1223"/>
      <c r="CD4" s="1223"/>
      <c r="CE4" s="1223"/>
      <c r="CF4" s="1223"/>
      <c r="CG4" s="1223"/>
      <c r="CH4" s="1223"/>
      <c r="CI4" s="1223"/>
      <c r="CJ4" s="1223"/>
      <c r="CK4" s="1223"/>
      <c r="CL4" s="1223"/>
      <c r="CM4" s="1223"/>
      <c r="CN4" s="1223"/>
      <c r="CO4" s="1223"/>
      <c r="CP4" s="1223"/>
      <c r="CQ4" s="1223"/>
      <c r="CR4" s="1223"/>
      <c r="CS4" s="1223"/>
      <c r="CT4" s="1223"/>
      <c r="CU4" s="1223"/>
      <c r="CV4" s="1223"/>
      <c r="CW4" s="1223"/>
      <c r="CX4" s="1223"/>
      <c r="CY4" s="1223"/>
      <c r="CZ4" s="1223"/>
      <c r="DA4" s="1223"/>
      <c r="DB4" s="1223"/>
      <c r="DC4" s="1223"/>
      <c r="DD4" s="1223"/>
      <c r="DE4" s="1223"/>
    </row>
    <row r="5" spans="1:109" s="259" customFormat="1">
      <c r="A5" s="1223"/>
      <c r="B5" s="1223"/>
      <c r="C5" s="1223"/>
      <c r="D5" s="1223"/>
      <c r="E5" s="1223"/>
      <c r="F5" s="1223"/>
      <c r="G5" s="1223"/>
      <c r="H5" s="1223"/>
      <c r="I5" s="1223"/>
      <c r="J5" s="1223"/>
      <c r="K5" s="1223"/>
      <c r="L5" s="1223"/>
      <c r="M5" s="1223"/>
      <c r="N5" s="1223"/>
      <c r="O5" s="1223"/>
      <c r="P5" s="1223"/>
      <c r="Q5" s="1223"/>
      <c r="R5" s="1223"/>
      <c r="S5" s="1223"/>
      <c r="T5" s="1223"/>
      <c r="U5" s="1223"/>
      <c r="V5" s="1223"/>
      <c r="W5" s="1223"/>
      <c r="X5" s="1223"/>
      <c r="Y5" s="1223"/>
      <c r="Z5" s="1223"/>
      <c r="AA5" s="1223"/>
      <c r="AB5" s="1223"/>
      <c r="AC5" s="1223"/>
      <c r="AD5" s="1223"/>
      <c r="AE5" s="1223"/>
      <c r="AF5" s="1223"/>
      <c r="AG5" s="1223"/>
      <c r="AH5" s="1223"/>
      <c r="AI5" s="1223"/>
      <c r="AJ5" s="1223"/>
      <c r="AK5" s="1223"/>
      <c r="AL5" s="1223"/>
      <c r="AM5" s="1223"/>
      <c r="AN5" s="1223"/>
      <c r="AO5" s="1223"/>
      <c r="AP5" s="1223"/>
      <c r="AQ5" s="1223"/>
      <c r="AR5" s="1223"/>
      <c r="AS5" s="1223"/>
      <c r="AT5" s="1223"/>
      <c r="AU5" s="1223"/>
      <c r="AV5" s="1223"/>
      <c r="AW5" s="1223"/>
      <c r="AX5" s="1223"/>
      <c r="AY5" s="1223"/>
      <c r="AZ5" s="1223"/>
      <c r="BA5" s="1223"/>
      <c r="BB5" s="1223"/>
      <c r="BC5" s="1223"/>
      <c r="BD5" s="1223"/>
      <c r="BE5" s="1223"/>
      <c r="BF5" s="1223"/>
      <c r="BG5" s="1223"/>
      <c r="BH5" s="1223"/>
      <c r="BI5" s="1223"/>
      <c r="BJ5" s="1223"/>
      <c r="BK5" s="1223"/>
      <c r="BL5" s="1223"/>
      <c r="BM5" s="1223"/>
      <c r="BN5" s="1223"/>
      <c r="BO5" s="1223"/>
      <c r="BP5" s="1223"/>
      <c r="BQ5" s="1223"/>
      <c r="BR5" s="1223"/>
      <c r="BS5" s="1223"/>
      <c r="BT5" s="1223"/>
      <c r="BU5" s="1223"/>
      <c r="BV5" s="1223"/>
      <c r="BW5" s="1223"/>
      <c r="BX5" s="1223"/>
      <c r="BY5" s="1223"/>
      <c r="BZ5" s="1223"/>
      <c r="CA5" s="1223"/>
      <c r="CB5" s="1223"/>
      <c r="CC5" s="1223"/>
      <c r="CD5" s="1223"/>
      <c r="CE5" s="1223"/>
      <c r="CF5" s="1223"/>
      <c r="CG5" s="1223"/>
      <c r="CH5" s="1223"/>
      <c r="CI5" s="1223"/>
      <c r="CJ5" s="1223"/>
      <c r="CK5" s="1223"/>
      <c r="CL5" s="1223"/>
      <c r="CM5" s="1223"/>
      <c r="CN5" s="1223"/>
      <c r="CO5" s="1223"/>
      <c r="CP5" s="1223"/>
      <c r="CQ5" s="1223"/>
      <c r="CR5" s="1223"/>
      <c r="CS5" s="1223"/>
      <c r="CT5" s="1223"/>
      <c r="CU5" s="1223"/>
      <c r="CV5" s="1223"/>
      <c r="CW5" s="1223"/>
      <c r="CX5" s="1223"/>
      <c r="CY5" s="1223"/>
      <c r="CZ5" s="1223"/>
      <c r="DA5" s="1223"/>
      <c r="DB5" s="1223"/>
      <c r="DC5" s="1223"/>
      <c r="DD5" s="1223"/>
      <c r="DE5" s="1223"/>
    </row>
    <row r="6" spans="1:109" s="259" customFormat="1">
      <c r="A6" s="1223"/>
      <c r="B6" s="1223"/>
      <c r="C6" s="1223"/>
      <c r="D6" s="1223"/>
      <c r="E6" s="1223"/>
      <c r="F6" s="1223"/>
      <c r="G6" s="1223"/>
      <c r="H6" s="1223"/>
      <c r="I6" s="1223"/>
      <c r="J6" s="1223"/>
      <c r="K6" s="1223"/>
      <c r="L6" s="1223"/>
      <c r="M6" s="1223"/>
      <c r="N6" s="1223"/>
      <c r="O6" s="1223"/>
      <c r="P6" s="1223"/>
      <c r="Q6" s="1223"/>
      <c r="R6" s="1223"/>
      <c r="S6" s="1223"/>
      <c r="T6" s="1223"/>
      <c r="U6" s="1223"/>
      <c r="V6" s="1223"/>
      <c r="W6" s="1223"/>
      <c r="X6" s="1223"/>
      <c r="Y6" s="1223"/>
      <c r="Z6" s="1223"/>
      <c r="AA6" s="1223"/>
      <c r="AB6" s="1223"/>
      <c r="AC6" s="1223"/>
      <c r="AD6" s="1223"/>
      <c r="AE6" s="1223"/>
      <c r="AF6" s="1223"/>
      <c r="AG6" s="1223"/>
      <c r="AH6" s="1223"/>
      <c r="AI6" s="1223"/>
      <c r="AJ6" s="1223"/>
      <c r="AK6" s="1223"/>
      <c r="AL6" s="1223"/>
      <c r="AM6" s="1223"/>
      <c r="AN6" s="1223"/>
      <c r="AO6" s="1223"/>
      <c r="AP6" s="1223"/>
      <c r="AQ6" s="1223"/>
      <c r="AR6" s="1223"/>
      <c r="AS6" s="1223"/>
      <c r="AT6" s="1223"/>
      <c r="AU6" s="1223"/>
      <c r="AV6" s="1223"/>
      <c r="AW6" s="1223"/>
      <c r="AX6" s="1223"/>
      <c r="AY6" s="1223"/>
      <c r="AZ6" s="1223"/>
      <c r="BA6" s="1223"/>
      <c r="BB6" s="1223"/>
      <c r="BC6" s="1223"/>
      <c r="BD6" s="1223"/>
      <c r="BE6" s="1223"/>
      <c r="BF6" s="1223"/>
      <c r="BG6" s="1223"/>
      <c r="BH6" s="1223"/>
      <c r="BI6" s="1223"/>
      <c r="BJ6" s="1223"/>
      <c r="BK6" s="1223"/>
      <c r="BL6" s="1223"/>
      <c r="BM6" s="1223"/>
      <c r="BN6" s="1223"/>
      <c r="BO6" s="1223"/>
      <c r="BP6" s="1223"/>
      <c r="BQ6" s="1223"/>
      <c r="BR6" s="1223"/>
      <c r="BS6" s="1223"/>
      <c r="BT6" s="1223"/>
      <c r="BU6" s="1223"/>
      <c r="BV6" s="1223"/>
      <c r="BW6" s="1223"/>
      <c r="BX6" s="1223"/>
      <c r="BY6" s="1223"/>
      <c r="BZ6" s="1223"/>
      <c r="CA6" s="1223"/>
      <c r="CB6" s="1223"/>
      <c r="CC6" s="1223"/>
      <c r="CD6" s="1223"/>
      <c r="CE6" s="1223"/>
      <c r="CF6" s="1223"/>
      <c r="CG6" s="1223"/>
      <c r="CH6" s="1223"/>
      <c r="CI6" s="1223"/>
      <c r="CJ6" s="1223"/>
      <c r="CK6" s="1223"/>
      <c r="CL6" s="1223"/>
      <c r="CM6" s="1223"/>
      <c r="CN6" s="1223"/>
      <c r="CO6" s="1223"/>
      <c r="CP6" s="1223"/>
      <c r="CQ6" s="1223"/>
      <c r="CR6" s="1223"/>
      <c r="CS6" s="1223"/>
      <c r="CT6" s="1223"/>
      <c r="CU6" s="1223"/>
      <c r="CV6" s="1223"/>
      <c r="CW6" s="1223"/>
      <c r="CX6" s="1223"/>
      <c r="CY6" s="1223"/>
      <c r="CZ6" s="1223"/>
      <c r="DA6" s="1223"/>
      <c r="DB6" s="1223"/>
      <c r="DC6" s="1223"/>
      <c r="DD6" s="1223"/>
      <c r="DE6" s="1223"/>
    </row>
    <row r="7" spans="1:109" s="259" customFormat="1">
      <c r="A7" s="1223"/>
      <c r="B7" s="1223"/>
      <c r="C7" s="1223"/>
      <c r="D7" s="1223"/>
      <c r="E7" s="1223"/>
      <c r="F7" s="1223"/>
      <c r="G7" s="1223"/>
      <c r="H7" s="1223"/>
      <c r="I7" s="1223"/>
      <c r="J7" s="1223"/>
      <c r="K7" s="1223"/>
      <c r="L7" s="1223"/>
      <c r="M7" s="1223"/>
      <c r="N7" s="1223"/>
      <c r="O7" s="1223"/>
      <c r="P7" s="1223"/>
      <c r="Q7" s="1223"/>
      <c r="R7" s="1223"/>
      <c r="S7" s="1223"/>
      <c r="T7" s="1223"/>
      <c r="U7" s="1223"/>
      <c r="V7" s="1223"/>
      <c r="W7" s="1223"/>
      <c r="X7" s="1223"/>
      <c r="Y7" s="1223"/>
      <c r="Z7" s="1223"/>
      <c r="AA7" s="1223"/>
      <c r="AB7" s="1223"/>
      <c r="AC7" s="1223"/>
      <c r="AD7" s="1223"/>
      <c r="AE7" s="1223"/>
      <c r="AF7" s="1223"/>
      <c r="AG7" s="1223"/>
      <c r="AH7" s="1223"/>
      <c r="AI7" s="1223"/>
      <c r="AJ7" s="1223"/>
      <c r="AK7" s="1223"/>
      <c r="AL7" s="1223"/>
      <c r="AM7" s="1223"/>
      <c r="AN7" s="1223"/>
      <c r="AO7" s="1223"/>
      <c r="AP7" s="1223"/>
      <c r="AQ7" s="1223"/>
      <c r="AR7" s="1223"/>
      <c r="AS7" s="1223"/>
      <c r="AT7" s="1223"/>
      <c r="AU7" s="1223"/>
      <c r="AV7" s="1223"/>
      <c r="AW7" s="1223"/>
      <c r="AX7" s="1223"/>
      <c r="AY7" s="1223"/>
      <c r="AZ7" s="1223"/>
      <c r="BA7" s="1223"/>
      <c r="BB7" s="1223"/>
      <c r="BC7" s="1223"/>
      <c r="BD7" s="1223"/>
      <c r="BE7" s="1223"/>
      <c r="BF7" s="1223"/>
      <c r="BG7" s="1223"/>
      <c r="BH7" s="1223"/>
      <c r="BI7" s="1223"/>
      <c r="BJ7" s="1223"/>
      <c r="BK7" s="1223"/>
      <c r="BL7" s="1223"/>
      <c r="BM7" s="1223"/>
      <c r="BN7" s="1223"/>
      <c r="BO7" s="1223"/>
      <c r="BP7" s="1223"/>
      <c r="BQ7" s="1223"/>
      <c r="BR7" s="1223"/>
      <c r="BS7" s="1223"/>
      <c r="BT7" s="1223"/>
      <c r="BU7" s="1223"/>
      <c r="BV7" s="1223"/>
      <c r="BW7" s="1223"/>
      <c r="BX7" s="1223"/>
      <c r="BY7" s="1223"/>
      <c r="BZ7" s="1223"/>
      <c r="CA7" s="1223"/>
      <c r="CB7" s="1223"/>
      <c r="CC7" s="1223"/>
      <c r="CD7" s="1223"/>
      <c r="CE7" s="1223"/>
      <c r="CF7" s="1223"/>
      <c r="CG7" s="1223"/>
      <c r="CH7" s="1223"/>
      <c r="CI7" s="1223"/>
      <c r="CJ7" s="1223"/>
      <c r="CK7" s="1223"/>
      <c r="CL7" s="1223"/>
      <c r="CM7" s="1223"/>
      <c r="CN7" s="1223"/>
      <c r="CO7" s="1223"/>
      <c r="CP7" s="1223"/>
      <c r="CQ7" s="1223"/>
      <c r="CR7" s="1223"/>
      <c r="CS7" s="1223"/>
      <c r="CT7" s="1223"/>
      <c r="CU7" s="1223"/>
      <c r="CV7" s="1223"/>
      <c r="CW7" s="1223"/>
      <c r="CX7" s="1223"/>
      <c r="CY7" s="1223"/>
      <c r="CZ7" s="1223"/>
      <c r="DA7" s="1223"/>
      <c r="DB7" s="1223"/>
      <c r="DC7" s="1223"/>
      <c r="DD7" s="1223"/>
      <c r="DE7" s="1223"/>
    </row>
    <row r="8" spans="1:109" s="259" customFormat="1">
      <c r="A8" s="1223"/>
      <c r="B8" s="1223"/>
      <c r="C8" s="1223"/>
      <c r="D8" s="1223"/>
      <c r="E8" s="1223"/>
      <c r="F8" s="1223"/>
      <c r="G8" s="1223"/>
      <c r="H8" s="1223"/>
      <c r="I8" s="1223"/>
      <c r="J8" s="1223"/>
      <c r="K8" s="1223"/>
      <c r="L8" s="1223"/>
      <c r="M8" s="1223"/>
      <c r="N8" s="1223"/>
      <c r="O8" s="1223"/>
      <c r="P8" s="1223"/>
      <c r="Q8" s="1223"/>
      <c r="R8" s="1223"/>
      <c r="S8" s="1223"/>
      <c r="T8" s="1223"/>
      <c r="U8" s="1223"/>
      <c r="V8" s="1223"/>
      <c r="W8" s="1223"/>
      <c r="X8" s="1223"/>
      <c r="Y8" s="1223"/>
      <c r="Z8" s="1223"/>
      <c r="AA8" s="1223"/>
      <c r="AB8" s="1223"/>
      <c r="AC8" s="1223"/>
      <c r="AD8" s="1223"/>
      <c r="AE8" s="1223"/>
      <c r="AF8" s="1223"/>
      <c r="AG8" s="1223"/>
      <c r="AH8" s="1223"/>
      <c r="AI8" s="1223"/>
      <c r="AJ8" s="1223"/>
      <c r="AK8" s="1223"/>
      <c r="AL8" s="1223"/>
      <c r="AM8" s="1223"/>
      <c r="AN8" s="1223"/>
      <c r="AO8" s="1223"/>
      <c r="AP8" s="1223"/>
      <c r="AQ8" s="1223"/>
      <c r="AR8" s="1223"/>
      <c r="AS8" s="1223"/>
      <c r="AT8" s="1223"/>
      <c r="AU8" s="1223"/>
      <c r="AV8" s="1223"/>
      <c r="AW8" s="1223"/>
      <c r="AX8" s="1223"/>
      <c r="AY8" s="1223"/>
      <c r="AZ8" s="1223"/>
      <c r="BA8" s="1223"/>
      <c r="BB8" s="1223"/>
      <c r="BC8" s="1223"/>
      <c r="BD8" s="1223"/>
      <c r="BE8" s="1223"/>
      <c r="BF8" s="1223"/>
      <c r="BG8" s="1223"/>
      <c r="BH8" s="1223"/>
      <c r="BI8" s="1223"/>
      <c r="BJ8" s="1223"/>
      <c r="BK8" s="1223"/>
      <c r="BL8" s="1223"/>
      <c r="BM8" s="1223"/>
      <c r="BN8" s="1223"/>
      <c r="BO8" s="1223"/>
      <c r="BP8" s="1223"/>
      <c r="BQ8" s="1223"/>
      <c r="BR8" s="1223"/>
      <c r="BS8" s="1223"/>
      <c r="BT8" s="1223"/>
      <c r="BU8" s="1223"/>
      <c r="BV8" s="1223"/>
      <c r="BW8" s="1223"/>
      <c r="BX8" s="1223"/>
      <c r="BY8" s="1223"/>
      <c r="BZ8" s="1223"/>
      <c r="CA8" s="1223"/>
      <c r="CB8" s="1223"/>
      <c r="CC8" s="1223"/>
      <c r="CD8" s="1223"/>
      <c r="CE8" s="1223"/>
      <c r="CF8" s="1223"/>
      <c r="CG8" s="1223"/>
      <c r="CH8" s="1223"/>
      <c r="CI8" s="1223"/>
      <c r="CJ8" s="1223"/>
      <c r="CK8" s="1223"/>
      <c r="CL8" s="1223"/>
      <c r="CM8" s="1223"/>
      <c r="CN8" s="1223"/>
      <c r="CO8" s="1223"/>
      <c r="CP8" s="1223"/>
      <c r="CQ8" s="1223"/>
      <c r="CR8" s="1223"/>
      <c r="CS8" s="1223"/>
      <c r="CT8" s="1223"/>
      <c r="CU8" s="1223"/>
      <c r="CV8" s="1223"/>
      <c r="CW8" s="1223"/>
      <c r="CX8" s="1223"/>
      <c r="CY8" s="1223"/>
      <c r="CZ8" s="1223"/>
      <c r="DA8" s="1223"/>
      <c r="DB8" s="1223"/>
      <c r="DC8" s="1223"/>
      <c r="DD8" s="1223"/>
      <c r="DE8" s="1223"/>
    </row>
    <row r="9" spans="1:109" s="259" customFormat="1">
      <c r="A9" s="1223"/>
      <c r="B9" s="1223"/>
      <c r="C9" s="1223"/>
      <c r="D9" s="1223"/>
      <c r="E9" s="1223"/>
      <c r="F9" s="1223"/>
      <c r="G9" s="1223"/>
      <c r="H9" s="1223"/>
      <c r="I9" s="1223"/>
      <c r="J9" s="1223"/>
      <c r="K9" s="1223"/>
      <c r="L9" s="1223"/>
      <c r="M9" s="1223"/>
      <c r="N9" s="1223"/>
      <c r="O9" s="1223"/>
      <c r="P9" s="1223"/>
      <c r="Q9" s="1223"/>
      <c r="R9" s="1223"/>
      <c r="S9" s="1223"/>
      <c r="T9" s="1223"/>
      <c r="U9" s="1223"/>
      <c r="V9" s="1223"/>
      <c r="W9" s="1223"/>
      <c r="X9" s="1223"/>
      <c r="Y9" s="1223"/>
      <c r="Z9" s="1223"/>
      <c r="AA9" s="1223"/>
      <c r="AB9" s="1223"/>
      <c r="AC9" s="1223"/>
      <c r="AD9" s="1223"/>
      <c r="AE9" s="1223"/>
      <c r="AF9" s="1223"/>
      <c r="AG9" s="1223"/>
      <c r="AH9" s="1223"/>
      <c r="AI9" s="1223"/>
      <c r="AJ9" s="1223"/>
      <c r="AK9" s="1223"/>
      <c r="AL9" s="1223"/>
      <c r="AM9" s="1223"/>
      <c r="AN9" s="1223"/>
      <c r="AO9" s="1223"/>
      <c r="AP9" s="1223"/>
      <c r="AQ9" s="1223"/>
      <c r="AR9" s="1223"/>
      <c r="AS9" s="1223"/>
      <c r="AT9" s="1223"/>
      <c r="AU9" s="1223"/>
      <c r="AV9" s="1223"/>
      <c r="AW9" s="1223"/>
      <c r="AX9" s="1223"/>
      <c r="AY9" s="1223"/>
      <c r="AZ9" s="1223"/>
      <c r="BA9" s="1223"/>
      <c r="BB9" s="1223"/>
      <c r="BC9" s="1223"/>
      <c r="BD9" s="1223"/>
      <c r="BE9" s="1223"/>
      <c r="BF9" s="1223"/>
      <c r="BG9" s="1223"/>
      <c r="BH9" s="1223"/>
      <c r="BI9" s="1223"/>
      <c r="BJ9" s="1223"/>
      <c r="BK9" s="1223"/>
      <c r="BL9" s="1223"/>
      <c r="BM9" s="1223"/>
      <c r="BN9" s="1223"/>
      <c r="BO9" s="1223"/>
      <c r="BP9" s="1223"/>
      <c r="BQ9" s="1223"/>
      <c r="BR9" s="1223"/>
      <c r="BS9" s="1223"/>
      <c r="BT9" s="1223"/>
      <c r="BU9" s="1223"/>
      <c r="BV9" s="1223"/>
      <c r="BW9" s="1223"/>
      <c r="BX9" s="1223"/>
      <c r="BY9" s="1223"/>
      <c r="BZ9" s="1223"/>
      <c r="CA9" s="1223"/>
      <c r="CB9" s="1223"/>
      <c r="CC9" s="1223"/>
      <c r="CD9" s="1223"/>
      <c r="CE9" s="1223"/>
      <c r="CF9" s="1223"/>
      <c r="CG9" s="1223"/>
      <c r="CH9" s="1223"/>
      <c r="CI9" s="1223"/>
      <c r="CJ9" s="1223"/>
      <c r="CK9" s="1223"/>
      <c r="CL9" s="1223"/>
      <c r="CM9" s="1223"/>
      <c r="CN9" s="1223"/>
      <c r="CO9" s="1223"/>
      <c r="CP9" s="1223"/>
      <c r="CQ9" s="1223"/>
      <c r="CR9" s="1223"/>
      <c r="CS9" s="1223"/>
      <c r="CT9" s="1223"/>
      <c r="CU9" s="1223"/>
      <c r="CV9" s="1223"/>
      <c r="CW9" s="1223"/>
      <c r="CX9" s="1223"/>
      <c r="CY9" s="1223"/>
      <c r="CZ9" s="1223"/>
      <c r="DA9" s="1223"/>
      <c r="DB9" s="1223"/>
      <c r="DC9" s="1223"/>
      <c r="DD9" s="1223"/>
      <c r="DE9" s="1223"/>
    </row>
    <row r="10" spans="1:109" s="259" customFormat="1">
      <c r="A10" s="1223"/>
      <c r="B10" s="1223"/>
      <c r="C10" s="1223"/>
      <c r="D10" s="1223"/>
      <c r="E10" s="1223"/>
      <c r="F10" s="1223"/>
      <c r="G10" s="1223"/>
      <c r="H10" s="1223"/>
      <c r="I10" s="1223"/>
      <c r="J10" s="1223"/>
      <c r="K10" s="1223"/>
      <c r="L10" s="1223"/>
      <c r="M10" s="1223"/>
      <c r="N10" s="1223"/>
      <c r="O10" s="1223"/>
      <c r="P10" s="1223"/>
      <c r="Q10" s="1223"/>
      <c r="R10" s="1223"/>
      <c r="S10" s="1223"/>
      <c r="T10" s="1223"/>
      <c r="U10" s="1223"/>
      <c r="V10" s="1223"/>
      <c r="W10" s="1223"/>
      <c r="X10" s="1223"/>
      <c r="Y10" s="1223"/>
      <c r="Z10" s="1223"/>
      <c r="AA10" s="1223"/>
      <c r="AB10" s="1223"/>
      <c r="AC10" s="1223"/>
      <c r="AD10" s="1223"/>
      <c r="AE10" s="1223"/>
      <c r="AF10" s="1223"/>
      <c r="AG10" s="1223"/>
      <c r="AH10" s="1223"/>
      <c r="AI10" s="1223"/>
      <c r="AJ10" s="1223"/>
      <c r="AK10" s="1223"/>
      <c r="AL10" s="1223"/>
      <c r="AM10" s="1223"/>
      <c r="AN10" s="1223"/>
      <c r="AO10" s="1223"/>
      <c r="AP10" s="1223"/>
      <c r="AQ10" s="1223"/>
      <c r="AR10" s="1223"/>
      <c r="AS10" s="1223"/>
      <c r="AT10" s="1223"/>
      <c r="AU10" s="1223"/>
      <c r="AV10" s="1223"/>
      <c r="AW10" s="1223"/>
      <c r="AX10" s="1223"/>
      <c r="AY10" s="1223"/>
      <c r="AZ10" s="1223"/>
      <c r="BA10" s="1223"/>
      <c r="BB10" s="1223"/>
      <c r="BC10" s="1223"/>
      <c r="BD10" s="1223"/>
      <c r="BE10" s="1223"/>
      <c r="BF10" s="1223"/>
      <c r="BG10" s="1223"/>
      <c r="BH10" s="1223"/>
      <c r="BI10" s="1223"/>
      <c r="BJ10" s="1223"/>
      <c r="BK10" s="1223"/>
      <c r="BL10" s="1223"/>
      <c r="BM10" s="1223"/>
      <c r="BN10" s="1223"/>
      <c r="BO10" s="1223"/>
      <c r="BP10" s="1223"/>
      <c r="BQ10" s="1223"/>
      <c r="BR10" s="1223"/>
      <c r="BS10" s="1223"/>
      <c r="BT10" s="1223"/>
      <c r="BU10" s="1223"/>
      <c r="BV10" s="1223"/>
      <c r="BW10" s="1223"/>
      <c r="BX10" s="1223"/>
      <c r="BY10" s="1223"/>
      <c r="BZ10" s="1223"/>
      <c r="CA10" s="1223"/>
      <c r="CB10" s="1223"/>
      <c r="CC10" s="1223"/>
      <c r="CD10" s="1223"/>
      <c r="CE10" s="1223"/>
      <c r="CF10" s="1223"/>
      <c r="CG10" s="1223"/>
      <c r="CH10" s="1223"/>
      <c r="CI10" s="1223"/>
      <c r="CJ10" s="1223"/>
      <c r="CK10" s="1223"/>
      <c r="CL10" s="1223"/>
      <c r="CM10" s="1223"/>
      <c r="CN10" s="1223"/>
      <c r="CO10" s="1223"/>
      <c r="CP10" s="1223"/>
      <c r="CQ10" s="1223"/>
      <c r="CR10" s="1223"/>
      <c r="CS10" s="1223"/>
      <c r="CT10" s="1223"/>
      <c r="CU10" s="1223"/>
      <c r="CV10" s="1223"/>
      <c r="CW10" s="1223"/>
      <c r="CX10" s="1223"/>
      <c r="CY10" s="1223"/>
      <c r="CZ10" s="1223"/>
      <c r="DA10" s="1223"/>
      <c r="DB10" s="1223"/>
      <c r="DC10" s="1223"/>
      <c r="DD10" s="1223"/>
      <c r="DE10" s="1223"/>
    </row>
    <row r="11" spans="1:109" s="259" customFormat="1">
      <c r="A11" s="1223"/>
      <c r="B11" s="1223"/>
      <c r="C11" s="1223"/>
      <c r="D11" s="1223"/>
      <c r="E11" s="1223"/>
      <c r="F11" s="1223"/>
      <c r="G11" s="1223"/>
      <c r="H11" s="1223"/>
      <c r="I11" s="1223"/>
      <c r="J11" s="1223"/>
      <c r="K11" s="1223"/>
      <c r="L11" s="1223"/>
      <c r="M11" s="1223"/>
      <c r="N11" s="1223"/>
      <c r="O11" s="1223"/>
      <c r="P11" s="1223"/>
      <c r="Q11" s="1223"/>
      <c r="R11" s="1223"/>
      <c r="S11" s="1223"/>
      <c r="T11" s="1223"/>
      <c r="U11" s="1223"/>
      <c r="V11" s="1223"/>
      <c r="W11" s="1223"/>
      <c r="X11" s="1223"/>
      <c r="Y11" s="1223"/>
      <c r="Z11" s="1223"/>
      <c r="AA11" s="1223"/>
      <c r="AB11" s="1223"/>
      <c r="AC11" s="1223"/>
      <c r="AD11" s="1223"/>
      <c r="AE11" s="1223"/>
      <c r="AF11" s="1223"/>
      <c r="AG11" s="1223"/>
      <c r="AH11" s="1223"/>
      <c r="AI11" s="1223"/>
      <c r="AJ11" s="1223"/>
      <c r="AK11" s="1223"/>
      <c r="AL11" s="1223"/>
      <c r="AM11" s="1223"/>
      <c r="AN11" s="1223"/>
      <c r="AO11" s="1223"/>
      <c r="AP11" s="1223"/>
      <c r="AQ11" s="1223"/>
      <c r="AR11" s="1223"/>
      <c r="AS11" s="1223"/>
      <c r="AT11" s="1223"/>
      <c r="AU11" s="1223"/>
      <c r="AV11" s="1223"/>
      <c r="AW11" s="1223"/>
      <c r="AX11" s="1223"/>
      <c r="AY11" s="1223"/>
      <c r="AZ11" s="1223"/>
      <c r="BA11" s="1223"/>
      <c r="BB11" s="1223"/>
      <c r="BC11" s="1223"/>
      <c r="BD11" s="1223"/>
      <c r="BE11" s="1223"/>
      <c r="BF11" s="1223"/>
      <c r="BG11" s="1223"/>
      <c r="BH11" s="1223"/>
      <c r="BI11" s="1223"/>
      <c r="BJ11" s="1223"/>
      <c r="BK11" s="1223"/>
      <c r="BL11" s="1223"/>
      <c r="BM11" s="1223"/>
      <c r="BN11" s="1223"/>
      <c r="BO11" s="1223"/>
      <c r="BP11" s="1223"/>
      <c r="BQ11" s="1223"/>
      <c r="BR11" s="1223"/>
      <c r="BS11" s="1223"/>
      <c r="BT11" s="1223"/>
      <c r="BU11" s="1223"/>
      <c r="BV11" s="1223"/>
      <c r="BW11" s="1223"/>
      <c r="BX11" s="1223"/>
      <c r="BY11" s="1223"/>
      <c r="BZ11" s="1223"/>
      <c r="CA11" s="1223"/>
      <c r="CB11" s="1223"/>
      <c r="CC11" s="1223"/>
      <c r="CD11" s="1223"/>
      <c r="CE11" s="1223"/>
      <c r="CF11" s="1223"/>
      <c r="CG11" s="1223"/>
      <c r="CH11" s="1223"/>
      <c r="CI11" s="1223"/>
      <c r="CJ11" s="1223"/>
      <c r="CK11" s="1223"/>
      <c r="CL11" s="1223"/>
      <c r="CM11" s="1223"/>
      <c r="CN11" s="1223"/>
      <c r="CO11" s="1223"/>
      <c r="CP11" s="1223"/>
      <c r="CQ11" s="1223"/>
      <c r="CR11" s="1223"/>
      <c r="CS11" s="1223"/>
      <c r="CT11" s="1223"/>
      <c r="CU11" s="1223"/>
      <c r="CV11" s="1223"/>
      <c r="CW11" s="1223"/>
      <c r="CX11" s="1223"/>
      <c r="CY11" s="1223"/>
      <c r="CZ11" s="1223"/>
      <c r="DA11" s="1223"/>
      <c r="DB11" s="1223"/>
      <c r="DC11" s="1223"/>
      <c r="DD11" s="1223"/>
      <c r="DE11" s="1223"/>
    </row>
    <row r="12" spans="1:109" s="259" customFormat="1">
      <c r="A12" s="1223"/>
      <c r="B12" s="1223"/>
      <c r="C12" s="1223"/>
      <c r="D12" s="1223"/>
      <c r="E12" s="1223"/>
      <c r="F12" s="1223"/>
      <c r="G12" s="1223"/>
      <c r="H12" s="1223"/>
      <c r="I12" s="1223"/>
      <c r="J12" s="1223"/>
      <c r="K12" s="1223"/>
      <c r="L12" s="1223"/>
      <c r="M12" s="1223"/>
      <c r="N12" s="1223"/>
      <c r="O12" s="1223"/>
      <c r="P12" s="1223"/>
      <c r="Q12" s="1223"/>
      <c r="R12" s="1223"/>
      <c r="S12" s="1223"/>
      <c r="T12" s="1223"/>
      <c r="U12" s="1223"/>
      <c r="V12" s="1223"/>
      <c r="W12" s="1223"/>
      <c r="X12" s="1223"/>
      <c r="Y12" s="1223"/>
      <c r="Z12" s="1223"/>
      <c r="AA12" s="1223"/>
      <c r="AB12" s="1223"/>
      <c r="AC12" s="1223"/>
      <c r="AD12" s="1223"/>
      <c r="AE12" s="1223"/>
      <c r="AF12" s="1223"/>
      <c r="AG12" s="1223"/>
      <c r="AH12" s="1223"/>
      <c r="AI12" s="1223"/>
      <c r="AJ12" s="1223"/>
      <c r="AK12" s="1223"/>
      <c r="AL12" s="1223"/>
      <c r="AM12" s="1223"/>
      <c r="AN12" s="1223"/>
      <c r="AO12" s="1223"/>
      <c r="AP12" s="1223"/>
      <c r="AQ12" s="1223"/>
      <c r="AR12" s="1223"/>
      <c r="AS12" s="1223"/>
      <c r="AT12" s="1223"/>
      <c r="AU12" s="1223"/>
      <c r="AV12" s="1223"/>
      <c r="AW12" s="1223"/>
      <c r="AX12" s="1223"/>
      <c r="AY12" s="1223"/>
      <c r="AZ12" s="1223"/>
      <c r="BA12" s="1223"/>
      <c r="BB12" s="1223"/>
      <c r="BC12" s="1223"/>
      <c r="BD12" s="1223"/>
      <c r="BE12" s="1223"/>
      <c r="BF12" s="1223"/>
      <c r="BG12" s="1223"/>
      <c r="BH12" s="1223"/>
      <c r="BI12" s="1223"/>
      <c r="BJ12" s="1223"/>
      <c r="BK12" s="1223"/>
      <c r="BL12" s="1223"/>
      <c r="BM12" s="1223"/>
      <c r="BN12" s="1223"/>
      <c r="BO12" s="1223"/>
      <c r="BP12" s="1223"/>
      <c r="BQ12" s="1223"/>
      <c r="BR12" s="1223"/>
      <c r="BS12" s="1223"/>
      <c r="BT12" s="1223"/>
      <c r="BU12" s="1223"/>
      <c r="BV12" s="1223"/>
      <c r="BW12" s="1223"/>
      <c r="BX12" s="1223"/>
      <c r="BY12" s="1223"/>
      <c r="BZ12" s="1223"/>
      <c r="CA12" s="1223"/>
      <c r="CB12" s="1223"/>
      <c r="CC12" s="1223"/>
      <c r="CD12" s="1223"/>
      <c r="CE12" s="1223"/>
      <c r="CF12" s="1223"/>
      <c r="CG12" s="1223"/>
      <c r="CH12" s="1223"/>
      <c r="CI12" s="1223"/>
      <c r="CJ12" s="1223"/>
      <c r="CK12" s="1223"/>
      <c r="CL12" s="1223"/>
      <c r="CM12" s="1223"/>
      <c r="CN12" s="1223"/>
      <c r="CO12" s="1223"/>
      <c r="CP12" s="1223"/>
      <c r="CQ12" s="1223"/>
      <c r="CR12" s="1223"/>
      <c r="CS12" s="1223"/>
      <c r="CT12" s="1223"/>
      <c r="CU12" s="1223"/>
      <c r="CV12" s="1223"/>
      <c r="CW12" s="1223"/>
      <c r="CX12" s="1223"/>
      <c r="CY12" s="1223"/>
      <c r="CZ12" s="1223"/>
      <c r="DA12" s="1223"/>
      <c r="DB12" s="1223"/>
      <c r="DC12" s="1223"/>
      <c r="DD12" s="1223"/>
      <c r="DE12" s="1223"/>
    </row>
    <row r="13" spans="1:109" s="259" customFormat="1">
      <c r="A13" s="1223"/>
      <c r="B13" s="1223"/>
      <c r="C13" s="1223"/>
      <c r="D13" s="1223"/>
      <c r="E13" s="1223"/>
      <c r="F13" s="1223"/>
      <c r="G13" s="1223"/>
      <c r="H13" s="1223"/>
      <c r="I13" s="1223"/>
      <c r="J13" s="1223"/>
      <c r="K13" s="1223"/>
      <c r="L13" s="1223"/>
      <c r="M13" s="1223"/>
      <c r="N13" s="1223"/>
      <c r="O13" s="1223"/>
      <c r="P13" s="1223"/>
      <c r="Q13" s="1223"/>
      <c r="R13" s="1223"/>
      <c r="S13" s="1223"/>
      <c r="T13" s="1223"/>
      <c r="U13" s="1223"/>
      <c r="V13" s="1223"/>
      <c r="W13" s="1223"/>
      <c r="X13" s="1223"/>
      <c r="Y13" s="1223"/>
      <c r="Z13" s="1223"/>
      <c r="AA13" s="1223"/>
      <c r="AB13" s="1223"/>
      <c r="AC13" s="1223"/>
      <c r="AD13" s="1223"/>
      <c r="AE13" s="1223"/>
      <c r="AF13" s="1223"/>
      <c r="AG13" s="1223"/>
      <c r="AH13" s="1223"/>
      <c r="AI13" s="1223"/>
      <c r="AJ13" s="1223"/>
      <c r="AK13" s="1223"/>
      <c r="AL13" s="1223"/>
      <c r="AM13" s="1223"/>
      <c r="AN13" s="1223"/>
      <c r="AO13" s="1223"/>
      <c r="AP13" s="1223"/>
      <c r="AQ13" s="1223"/>
      <c r="AR13" s="1223"/>
      <c r="AS13" s="1223"/>
      <c r="AT13" s="1223"/>
      <c r="AU13" s="1223"/>
      <c r="AV13" s="1223"/>
      <c r="AW13" s="1223"/>
      <c r="AX13" s="1223"/>
      <c r="AY13" s="1223"/>
      <c r="AZ13" s="1223"/>
      <c r="BA13" s="1223"/>
      <c r="BB13" s="1223"/>
      <c r="BC13" s="1223"/>
      <c r="BD13" s="1223"/>
      <c r="BE13" s="1223"/>
      <c r="BF13" s="1223"/>
      <c r="BG13" s="1223"/>
      <c r="BH13" s="1223"/>
      <c r="BI13" s="1223"/>
      <c r="BJ13" s="1223"/>
      <c r="BK13" s="1223"/>
      <c r="BL13" s="1223"/>
      <c r="BM13" s="1223"/>
      <c r="BN13" s="1223"/>
      <c r="BO13" s="1223"/>
      <c r="BP13" s="1223"/>
      <c r="BQ13" s="1223"/>
      <c r="BR13" s="1223"/>
      <c r="BS13" s="1223"/>
      <c r="BT13" s="1223"/>
      <c r="BU13" s="1223"/>
      <c r="BV13" s="1223"/>
      <c r="BW13" s="1223"/>
      <c r="BX13" s="1223"/>
      <c r="BY13" s="1223"/>
      <c r="BZ13" s="1223"/>
      <c r="CA13" s="1223"/>
      <c r="CB13" s="1223"/>
      <c r="CC13" s="1223"/>
      <c r="CD13" s="1223"/>
      <c r="CE13" s="1223"/>
      <c r="CF13" s="1223"/>
      <c r="CG13" s="1223"/>
      <c r="CH13" s="1223"/>
      <c r="CI13" s="1223"/>
      <c r="CJ13" s="1223"/>
      <c r="CK13" s="1223"/>
      <c r="CL13" s="1223"/>
      <c r="CM13" s="1223"/>
      <c r="CN13" s="1223"/>
      <c r="CO13" s="1223"/>
      <c r="CP13" s="1223"/>
      <c r="CQ13" s="1223"/>
      <c r="CR13" s="1223"/>
      <c r="CS13" s="1223"/>
      <c r="CT13" s="1223"/>
      <c r="CU13" s="1223"/>
      <c r="CV13" s="1223"/>
      <c r="CW13" s="1223"/>
      <c r="CX13" s="1223"/>
      <c r="CY13" s="1223"/>
      <c r="CZ13" s="1223"/>
      <c r="DA13" s="1223"/>
      <c r="DB13" s="1223"/>
      <c r="DC13" s="1223"/>
      <c r="DD13" s="1223"/>
      <c r="DE13" s="1223"/>
    </row>
    <row r="14" spans="1:109" s="259" customFormat="1">
      <c r="A14" s="1223"/>
      <c r="B14" s="1223"/>
      <c r="C14" s="1223"/>
      <c r="D14" s="1223"/>
      <c r="E14" s="1223"/>
      <c r="F14" s="1223"/>
      <c r="G14" s="1223"/>
      <c r="H14" s="1223"/>
      <c r="I14" s="1223"/>
      <c r="J14" s="1223"/>
      <c r="K14" s="1223"/>
      <c r="L14" s="1223"/>
      <c r="M14" s="1223"/>
      <c r="N14" s="1223"/>
      <c r="O14" s="1223"/>
      <c r="P14" s="1223"/>
      <c r="Q14" s="1223"/>
      <c r="R14" s="1223"/>
      <c r="S14" s="1223"/>
      <c r="T14" s="1223"/>
      <c r="U14" s="1223"/>
      <c r="V14" s="1223"/>
      <c r="W14" s="1223"/>
      <c r="X14" s="1223"/>
      <c r="Y14" s="1223"/>
      <c r="Z14" s="1223"/>
      <c r="AA14" s="1223"/>
      <c r="AB14" s="1223"/>
      <c r="AC14" s="1223"/>
      <c r="AD14" s="1223"/>
      <c r="AE14" s="1223"/>
      <c r="AF14" s="1223"/>
      <c r="AG14" s="1223"/>
      <c r="AH14" s="1223"/>
      <c r="AI14" s="1223"/>
      <c r="AJ14" s="1223"/>
      <c r="AK14" s="1223"/>
      <c r="AL14" s="1223"/>
      <c r="AM14" s="1223"/>
      <c r="AN14" s="1223"/>
      <c r="AO14" s="1223"/>
      <c r="AP14" s="1223"/>
      <c r="AQ14" s="1223"/>
      <c r="AR14" s="1223"/>
      <c r="AS14" s="1223"/>
      <c r="AT14" s="1223"/>
      <c r="AU14" s="1223"/>
      <c r="AV14" s="1223"/>
      <c r="AW14" s="1223"/>
      <c r="AX14" s="1223"/>
      <c r="AY14" s="1223"/>
      <c r="AZ14" s="1223"/>
      <c r="BA14" s="1223"/>
      <c r="BB14" s="1223"/>
      <c r="BC14" s="1223"/>
      <c r="BD14" s="1223"/>
      <c r="BE14" s="1223"/>
      <c r="BF14" s="1223"/>
      <c r="BG14" s="1223"/>
      <c r="BH14" s="1223"/>
      <c r="BI14" s="1223"/>
      <c r="BJ14" s="1223"/>
      <c r="BK14" s="1223"/>
      <c r="BL14" s="1223"/>
      <c r="BM14" s="1223"/>
      <c r="BN14" s="1223"/>
      <c r="BO14" s="1223"/>
      <c r="BP14" s="1223"/>
      <c r="BQ14" s="1223"/>
      <c r="BR14" s="1223"/>
      <c r="BS14" s="1223"/>
      <c r="BT14" s="1223"/>
      <c r="BU14" s="1223"/>
      <c r="BV14" s="1223"/>
      <c r="BW14" s="1223"/>
      <c r="BX14" s="1223"/>
      <c r="BY14" s="1223"/>
      <c r="BZ14" s="1223"/>
      <c r="CA14" s="1223"/>
      <c r="CB14" s="1223"/>
      <c r="CC14" s="1223"/>
      <c r="CD14" s="1223"/>
      <c r="CE14" s="1223"/>
      <c r="CF14" s="1223"/>
      <c r="CG14" s="1223"/>
      <c r="CH14" s="1223"/>
      <c r="CI14" s="1223"/>
      <c r="CJ14" s="1223"/>
      <c r="CK14" s="1223"/>
      <c r="CL14" s="1223"/>
      <c r="CM14" s="1223"/>
      <c r="CN14" s="1223"/>
      <c r="CO14" s="1223"/>
      <c r="CP14" s="1223"/>
      <c r="CQ14" s="1223"/>
      <c r="CR14" s="1223"/>
      <c r="CS14" s="1223"/>
      <c r="CT14" s="1223"/>
      <c r="CU14" s="1223"/>
      <c r="CV14" s="1223"/>
      <c r="CW14" s="1223"/>
      <c r="CX14" s="1223"/>
      <c r="CY14" s="1223"/>
      <c r="CZ14" s="1223"/>
      <c r="DA14" s="1223"/>
      <c r="DB14" s="1223"/>
      <c r="DC14" s="1223"/>
      <c r="DD14" s="1223"/>
      <c r="DE14" s="1223"/>
    </row>
    <row r="15" spans="1:109" s="259" customFormat="1">
      <c r="A15" s="1222"/>
      <c r="B15" s="1223"/>
      <c r="C15" s="1223"/>
      <c r="D15" s="1223"/>
      <c r="E15" s="1223"/>
      <c r="F15" s="1223"/>
      <c r="G15" s="1223"/>
      <c r="H15" s="1223"/>
      <c r="I15" s="1223"/>
      <c r="J15" s="1223"/>
      <c r="K15" s="1223"/>
      <c r="L15" s="1223"/>
      <c r="M15" s="1223"/>
      <c r="N15" s="1223"/>
      <c r="O15" s="1223"/>
      <c r="P15" s="1223"/>
      <c r="Q15" s="1223"/>
      <c r="R15" s="1223"/>
      <c r="S15" s="1223"/>
      <c r="T15" s="1223"/>
      <c r="U15" s="1223"/>
      <c r="V15" s="1223"/>
      <c r="W15" s="1223"/>
      <c r="X15" s="1223"/>
      <c r="Y15" s="1223"/>
      <c r="Z15" s="1223"/>
      <c r="AA15" s="1223"/>
      <c r="AB15" s="1223"/>
      <c r="AC15" s="1223"/>
      <c r="AD15" s="1223"/>
      <c r="AE15" s="1223"/>
      <c r="AF15" s="1223"/>
      <c r="AG15" s="1223"/>
      <c r="AH15" s="1223"/>
      <c r="AI15" s="1223"/>
      <c r="AJ15" s="1223"/>
      <c r="AK15" s="1223"/>
      <c r="AL15" s="1223"/>
      <c r="AM15" s="1223"/>
      <c r="AN15" s="1223"/>
      <c r="AO15" s="1223"/>
      <c r="AP15" s="1223"/>
      <c r="AQ15" s="1223"/>
      <c r="AR15" s="1223"/>
      <c r="AS15" s="1223"/>
      <c r="AT15" s="1223"/>
      <c r="AU15" s="1223"/>
      <c r="AV15" s="1223"/>
      <c r="AW15" s="1223"/>
      <c r="AX15" s="1223"/>
      <c r="AY15" s="1223"/>
      <c r="AZ15" s="1223"/>
      <c r="BA15" s="1223"/>
      <c r="BB15" s="1223"/>
      <c r="BC15" s="1223"/>
      <c r="BD15" s="1223"/>
      <c r="BE15" s="1223"/>
      <c r="BF15" s="1223"/>
      <c r="BG15" s="1223"/>
      <c r="BH15" s="1223"/>
      <c r="BI15" s="1223"/>
      <c r="BJ15" s="1223"/>
      <c r="BK15" s="1223"/>
      <c r="BL15" s="1223"/>
      <c r="BM15" s="1223"/>
      <c r="BN15" s="1223"/>
      <c r="BO15" s="1223"/>
      <c r="BP15" s="1223"/>
      <c r="BQ15" s="1223"/>
      <c r="BR15" s="1223"/>
      <c r="BS15" s="1223"/>
      <c r="BT15" s="1223"/>
      <c r="BU15" s="1223"/>
      <c r="BV15" s="1223"/>
      <c r="BW15" s="1223"/>
      <c r="BX15" s="1223"/>
      <c r="BY15" s="1223"/>
      <c r="BZ15" s="1223"/>
      <c r="CA15" s="1223"/>
      <c r="CB15" s="1223"/>
      <c r="CC15" s="1223"/>
      <c r="CD15" s="1223"/>
      <c r="CE15" s="1223"/>
      <c r="CF15" s="1223"/>
      <c r="CG15" s="1223"/>
      <c r="CH15" s="1223"/>
      <c r="CI15" s="1223"/>
      <c r="CJ15" s="1223"/>
      <c r="CK15" s="1223"/>
      <c r="CL15" s="1223"/>
      <c r="CM15" s="1223"/>
      <c r="CN15" s="1223"/>
      <c r="CO15" s="1223"/>
      <c r="CP15" s="1223"/>
      <c r="CQ15" s="1223"/>
      <c r="CR15" s="1223"/>
      <c r="CS15" s="1223"/>
      <c r="CT15" s="1223"/>
      <c r="CU15" s="1223"/>
      <c r="CV15" s="1223"/>
      <c r="CW15" s="1223"/>
      <c r="CX15" s="1223"/>
      <c r="CY15" s="1223"/>
      <c r="CZ15" s="1223"/>
      <c r="DA15" s="1223"/>
      <c r="DB15" s="1223"/>
      <c r="DC15" s="1223"/>
      <c r="DD15" s="1223"/>
      <c r="DE15" s="1223"/>
    </row>
    <row r="16" spans="1:109" s="259" customFormat="1">
      <c r="A16" s="1222"/>
      <c r="B16" s="1223"/>
      <c r="C16" s="1223"/>
      <c r="D16" s="1223"/>
      <c r="E16" s="1223"/>
      <c r="F16" s="1223"/>
      <c r="G16" s="1223"/>
      <c r="H16" s="1223"/>
      <c r="I16" s="1223"/>
      <c r="J16" s="1223"/>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3"/>
      <c r="AJ16" s="1223"/>
      <c r="AK16" s="1223"/>
      <c r="AL16" s="1223"/>
      <c r="AM16" s="1223"/>
      <c r="AN16" s="1223"/>
      <c r="AO16" s="1223"/>
      <c r="AP16" s="1223"/>
      <c r="AQ16" s="1223"/>
      <c r="AR16" s="1223"/>
      <c r="AS16" s="1223"/>
      <c r="AT16" s="1223"/>
      <c r="AU16" s="1223"/>
      <c r="AV16" s="1223"/>
      <c r="AW16" s="1223"/>
      <c r="AX16" s="1223"/>
      <c r="AY16" s="1223"/>
      <c r="AZ16" s="1223"/>
      <c r="BA16" s="1223"/>
      <c r="BB16" s="1223"/>
      <c r="BC16" s="1223"/>
      <c r="BD16" s="1223"/>
      <c r="BE16" s="1223"/>
      <c r="BF16" s="1223"/>
      <c r="BG16" s="1223"/>
      <c r="BH16" s="1223"/>
      <c r="BI16" s="1223"/>
      <c r="BJ16" s="1223"/>
      <c r="BK16" s="1223"/>
      <c r="BL16" s="1223"/>
      <c r="BM16" s="1223"/>
      <c r="BN16" s="1223"/>
      <c r="BO16" s="1223"/>
      <c r="BP16" s="1223"/>
      <c r="BQ16" s="1223"/>
      <c r="BR16" s="1223"/>
      <c r="BS16" s="1223"/>
      <c r="BT16" s="1223"/>
      <c r="BU16" s="1223"/>
      <c r="BV16" s="1223"/>
      <c r="BW16" s="1223"/>
      <c r="BX16" s="1223"/>
      <c r="BY16" s="1223"/>
      <c r="BZ16" s="1223"/>
      <c r="CA16" s="1223"/>
      <c r="CB16" s="1223"/>
      <c r="CC16" s="1223"/>
      <c r="CD16" s="1223"/>
      <c r="CE16" s="1223"/>
      <c r="CF16" s="1223"/>
      <c r="CG16" s="1223"/>
      <c r="CH16" s="1223"/>
      <c r="CI16" s="1223"/>
      <c r="CJ16" s="1223"/>
      <c r="CK16" s="1223"/>
      <c r="CL16" s="1223"/>
      <c r="CM16" s="1223"/>
      <c r="CN16" s="1223"/>
      <c r="CO16" s="1223"/>
      <c r="CP16" s="1223"/>
      <c r="CQ16" s="1223"/>
      <c r="CR16" s="1223"/>
      <c r="CS16" s="1223"/>
      <c r="CT16" s="1223"/>
      <c r="CU16" s="1223"/>
      <c r="CV16" s="1223"/>
      <c r="CW16" s="1223"/>
      <c r="CX16" s="1223"/>
      <c r="CY16" s="1223"/>
      <c r="CZ16" s="1223"/>
      <c r="DA16" s="1223"/>
      <c r="DB16" s="1223"/>
      <c r="DC16" s="1223"/>
      <c r="DD16" s="1223"/>
      <c r="DE16" s="1223"/>
    </row>
    <row r="17" spans="1:109" s="259" customFormat="1">
      <c r="A17" s="1222"/>
      <c r="B17" s="1223"/>
      <c r="C17" s="1223"/>
      <c r="D17" s="1223"/>
      <c r="E17" s="1223"/>
      <c r="F17" s="1223"/>
      <c r="G17" s="1223"/>
      <c r="H17" s="1223"/>
      <c r="I17" s="1223"/>
      <c r="J17" s="1223"/>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3"/>
      <c r="AJ17" s="1223"/>
      <c r="AK17" s="1223"/>
      <c r="AL17" s="1223"/>
      <c r="AM17" s="1223"/>
      <c r="AN17" s="1223"/>
      <c r="AO17" s="1223"/>
      <c r="AP17" s="1223"/>
      <c r="AQ17" s="1223"/>
      <c r="AR17" s="1223"/>
      <c r="AS17" s="1223"/>
      <c r="AT17" s="1223"/>
      <c r="AU17" s="1223"/>
      <c r="AV17" s="1223"/>
      <c r="AW17" s="1223"/>
      <c r="AX17" s="1223"/>
      <c r="AY17" s="1223"/>
      <c r="AZ17" s="1223"/>
      <c r="BA17" s="1223"/>
      <c r="BB17" s="1223"/>
      <c r="BC17" s="1223"/>
      <c r="BD17" s="1223"/>
      <c r="BE17" s="1223"/>
      <c r="BF17" s="1223"/>
      <c r="BG17" s="1223"/>
      <c r="BH17" s="1223"/>
      <c r="BI17" s="1223"/>
      <c r="BJ17" s="1223"/>
      <c r="BK17" s="1223"/>
      <c r="BL17" s="1223"/>
      <c r="BM17" s="1223"/>
      <c r="BN17" s="1223"/>
      <c r="BO17" s="1223"/>
      <c r="BP17" s="1223"/>
      <c r="BQ17" s="1223"/>
      <c r="BR17" s="1223"/>
      <c r="BS17" s="1223"/>
      <c r="BT17" s="1223"/>
      <c r="BU17" s="1223"/>
      <c r="BV17" s="1223"/>
      <c r="BW17" s="1223"/>
      <c r="BX17" s="1223"/>
      <c r="BY17" s="1223"/>
      <c r="BZ17" s="1223"/>
      <c r="CA17" s="1223"/>
      <c r="CB17" s="1223"/>
      <c r="CC17" s="1223"/>
      <c r="CD17" s="1223"/>
      <c r="CE17" s="1223"/>
      <c r="CF17" s="1223"/>
      <c r="CG17" s="1223"/>
      <c r="CH17" s="1223"/>
      <c r="CI17" s="1223"/>
      <c r="CJ17" s="1223"/>
      <c r="CK17" s="1223"/>
      <c r="CL17" s="1223"/>
      <c r="CM17" s="1223"/>
      <c r="CN17" s="1223"/>
      <c r="CO17" s="1223"/>
      <c r="CP17" s="1223"/>
      <c r="CQ17" s="1223"/>
      <c r="CR17" s="1223"/>
      <c r="CS17" s="1223"/>
      <c r="CT17" s="1223"/>
      <c r="CU17" s="1223"/>
      <c r="CV17" s="1223"/>
      <c r="CW17" s="1223"/>
      <c r="CX17" s="1223"/>
      <c r="CY17" s="1223"/>
      <c r="CZ17" s="1223"/>
      <c r="DA17" s="1223"/>
      <c r="DB17" s="1223"/>
      <c r="DC17" s="1223"/>
      <c r="DD17" s="1223"/>
      <c r="DE17" s="1223"/>
    </row>
    <row r="18" spans="1:109" s="259" customFormat="1">
      <c r="A18" s="1222"/>
      <c r="B18" s="1223"/>
      <c r="C18" s="1223"/>
      <c r="D18" s="1223"/>
      <c r="E18" s="1223"/>
      <c r="F18" s="1223"/>
      <c r="G18" s="1223"/>
      <c r="H18" s="1223"/>
      <c r="I18" s="1223"/>
      <c r="J18" s="1223"/>
      <c r="K18" s="1223"/>
      <c r="L18" s="1223"/>
      <c r="M18" s="1223"/>
      <c r="N18" s="1223"/>
      <c r="O18" s="1223"/>
      <c r="P18" s="1223"/>
      <c r="Q18" s="1223"/>
      <c r="R18" s="1223"/>
      <c r="S18" s="1223"/>
      <c r="T18" s="1223"/>
      <c r="U18" s="1223"/>
      <c r="V18" s="1223"/>
      <c r="W18" s="1223"/>
      <c r="X18" s="1223"/>
      <c r="Y18" s="1223"/>
      <c r="Z18" s="1223"/>
      <c r="AA18" s="1223"/>
      <c r="AB18" s="1223"/>
      <c r="AC18" s="1223"/>
      <c r="AD18" s="1223"/>
      <c r="AE18" s="1223"/>
      <c r="AF18" s="1223"/>
      <c r="AG18" s="1223"/>
      <c r="AH18" s="1223"/>
      <c r="AI18" s="1223"/>
      <c r="AJ18" s="1223"/>
      <c r="AK18" s="1223"/>
      <c r="AL18" s="1223"/>
      <c r="AM18" s="1223"/>
      <c r="AN18" s="1223"/>
      <c r="AO18" s="1223"/>
      <c r="AP18" s="1223"/>
      <c r="AQ18" s="1223"/>
      <c r="AR18" s="1223"/>
      <c r="AS18" s="1223"/>
      <c r="AT18" s="1223"/>
      <c r="AU18" s="1223"/>
      <c r="AV18" s="1223"/>
      <c r="AW18" s="1223"/>
      <c r="AX18" s="1223"/>
      <c r="AY18" s="1223"/>
      <c r="AZ18" s="1223"/>
      <c r="BA18" s="1223"/>
      <c r="BB18" s="1223"/>
      <c r="BC18" s="1223"/>
      <c r="BD18" s="1223"/>
      <c r="BE18" s="1223"/>
      <c r="BF18" s="1223"/>
      <c r="BG18" s="1223"/>
      <c r="BH18" s="1223"/>
      <c r="BI18" s="1223"/>
      <c r="BJ18" s="1223"/>
      <c r="BK18" s="1223"/>
      <c r="BL18" s="1223"/>
      <c r="BM18" s="1223"/>
      <c r="BN18" s="1223"/>
      <c r="BO18" s="1223"/>
      <c r="BP18" s="1223"/>
      <c r="BQ18" s="1223"/>
      <c r="BR18" s="1223"/>
      <c r="BS18" s="1223"/>
      <c r="BT18" s="1223"/>
      <c r="BU18" s="1223"/>
      <c r="BV18" s="1223"/>
      <c r="BW18" s="1223"/>
      <c r="BX18" s="1223"/>
      <c r="BY18" s="1223"/>
      <c r="BZ18" s="1223"/>
      <c r="CA18" s="1223"/>
      <c r="CB18" s="1223"/>
      <c r="CC18" s="1223"/>
      <c r="CD18" s="1223"/>
      <c r="CE18" s="1223"/>
      <c r="CF18" s="1223"/>
      <c r="CG18" s="1223"/>
      <c r="CH18" s="1223"/>
      <c r="CI18" s="1223"/>
      <c r="CJ18" s="1223"/>
      <c r="CK18" s="1223"/>
      <c r="CL18" s="1223"/>
      <c r="CM18" s="1223"/>
      <c r="CN18" s="1223"/>
      <c r="CO18" s="1223"/>
      <c r="CP18" s="1223"/>
      <c r="CQ18" s="1223"/>
      <c r="CR18" s="1223"/>
      <c r="CS18" s="1223"/>
      <c r="CT18" s="1223"/>
      <c r="CU18" s="1223"/>
      <c r="CV18" s="1223"/>
      <c r="CW18" s="1223"/>
      <c r="CX18" s="1223"/>
      <c r="CY18" s="1223"/>
      <c r="CZ18" s="1223"/>
      <c r="DA18" s="1223"/>
      <c r="DB18" s="1223"/>
      <c r="DC18" s="1223"/>
      <c r="DD18" s="1223"/>
      <c r="DE18" s="1223"/>
    </row>
    <row r="19" spans="1:109">
      <c r="DD19" s="1222"/>
      <c r="DE19" s="1222"/>
    </row>
    <row r="20" spans="1:109">
      <c r="DD20" s="1222"/>
      <c r="DE20" s="1222"/>
    </row>
    <row r="21" spans="1:109" ht="17.25" customHeight="1">
      <c r="B21" s="1224"/>
      <c r="C21" s="1225"/>
      <c r="D21" s="1225"/>
      <c r="E21" s="1225"/>
      <c r="F21" s="1225"/>
      <c r="G21" s="1225"/>
      <c r="H21" s="1225"/>
      <c r="I21" s="1225"/>
      <c r="J21" s="1225"/>
      <c r="K21" s="1225"/>
      <c r="L21" s="1225"/>
      <c r="M21" s="1225"/>
      <c r="N21" s="1226"/>
      <c r="O21" s="1225"/>
      <c r="P21" s="1225"/>
      <c r="Q21" s="1225"/>
      <c r="R21" s="1225"/>
      <c r="S21" s="1225"/>
      <c r="T21" s="1225"/>
      <c r="U21" s="1225"/>
      <c r="V21" s="1225"/>
      <c r="W21" s="1225"/>
      <c r="X21" s="1225"/>
      <c r="Y21" s="1225"/>
      <c r="Z21" s="1225"/>
      <c r="AA21" s="1225"/>
      <c r="AB21" s="1225"/>
      <c r="AC21" s="1225"/>
      <c r="AD21" s="1225"/>
      <c r="AE21" s="1225"/>
      <c r="AF21" s="1225"/>
      <c r="AG21" s="1225"/>
      <c r="AH21" s="1225"/>
      <c r="AI21" s="1225"/>
      <c r="AJ21" s="1225"/>
      <c r="AK21" s="1225"/>
      <c r="AL21" s="1225"/>
      <c r="AM21" s="1225"/>
      <c r="AN21" s="1225"/>
      <c r="AO21" s="1225"/>
      <c r="AP21" s="1225"/>
      <c r="AQ21" s="1225"/>
      <c r="AR21" s="1225"/>
      <c r="AS21" s="1225"/>
      <c r="AT21" s="1226"/>
      <c r="AU21" s="1225"/>
      <c r="AV21" s="1225"/>
      <c r="AW21" s="1225"/>
      <c r="AX21" s="1225"/>
      <c r="AY21" s="1225"/>
      <c r="AZ21" s="1225"/>
      <c r="BA21" s="1225"/>
      <c r="BB21" s="1225"/>
      <c r="BC21" s="1225"/>
      <c r="BD21" s="1225"/>
      <c r="BE21" s="1225"/>
      <c r="BF21" s="1226"/>
      <c r="BG21" s="1225"/>
      <c r="BH21" s="1225"/>
      <c r="BI21" s="1225"/>
      <c r="BJ21" s="1225"/>
      <c r="BK21" s="1225"/>
      <c r="BL21" s="1225"/>
      <c r="BM21" s="1225"/>
      <c r="BN21" s="1225"/>
      <c r="BO21" s="1225"/>
      <c r="BP21" s="1225"/>
      <c r="BQ21" s="1225"/>
      <c r="BR21" s="1226"/>
      <c r="BS21" s="1225"/>
      <c r="BT21" s="1225"/>
      <c r="BU21" s="1225"/>
      <c r="BV21" s="1225"/>
      <c r="BW21" s="1225"/>
      <c r="BX21" s="1225"/>
      <c r="BY21" s="1225"/>
      <c r="BZ21" s="1225"/>
      <c r="CA21" s="1225"/>
      <c r="CB21" s="1225"/>
      <c r="CC21" s="1225"/>
      <c r="CD21" s="1226"/>
      <c r="CE21" s="1225"/>
      <c r="CF21" s="1225"/>
      <c r="CG21" s="1225"/>
      <c r="CH21" s="1225"/>
      <c r="CI21" s="1225"/>
      <c r="CJ21" s="1225"/>
      <c r="CK21" s="1225"/>
      <c r="CL21" s="1225"/>
      <c r="CM21" s="1225"/>
      <c r="CN21" s="1225"/>
      <c r="CO21" s="1225"/>
      <c r="CP21" s="1226"/>
      <c r="CQ21" s="1225"/>
      <c r="CR21" s="1225"/>
      <c r="CS21" s="1225"/>
      <c r="CT21" s="1225"/>
      <c r="CU21" s="1225"/>
      <c r="CV21" s="1225"/>
      <c r="CW21" s="1225"/>
      <c r="CX21" s="1225"/>
      <c r="CY21" s="1225"/>
      <c r="CZ21" s="1225"/>
      <c r="DA21" s="1225"/>
      <c r="DB21" s="1226"/>
      <c r="DC21" s="1225"/>
      <c r="DD21" s="1227"/>
      <c r="DE21" s="1222"/>
    </row>
    <row r="22" spans="1:109" ht="17.25" customHeight="1">
      <c r="B22" s="1228"/>
    </row>
    <row r="23" spans="1:109">
      <c r="B23" s="1228"/>
    </row>
    <row r="24" spans="1:109">
      <c r="B24" s="1228"/>
    </row>
    <row r="25" spans="1:109">
      <c r="B25" s="1228"/>
    </row>
    <row r="26" spans="1:109">
      <c r="B26" s="1228"/>
    </row>
    <row r="27" spans="1:109">
      <c r="B27" s="1228"/>
    </row>
    <row r="28" spans="1:109">
      <c r="B28" s="1228"/>
    </row>
    <row r="29" spans="1:109">
      <c r="B29" s="1228"/>
    </row>
    <row r="30" spans="1:109">
      <c r="B30" s="1228"/>
    </row>
    <row r="31" spans="1:109">
      <c r="B31" s="1228"/>
    </row>
    <row r="32" spans="1:109">
      <c r="B32" s="1228"/>
    </row>
    <row r="33" spans="2:109">
      <c r="B33" s="1228"/>
    </row>
    <row r="34" spans="2:109">
      <c r="B34" s="1228"/>
    </row>
    <row r="35" spans="2:109">
      <c r="B35" s="1228"/>
    </row>
    <row r="36" spans="2:109">
      <c r="B36" s="1228"/>
    </row>
    <row r="37" spans="2:109">
      <c r="B37" s="1228"/>
    </row>
    <row r="38" spans="2:109">
      <c r="B38" s="1228"/>
    </row>
    <row r="39" spans="2:109">
      <c r="B39" s="1230"/>
      <c r="C39" s="1231"/>
      <c r="D39" s="1231"/>
      <c r="E39" s="1231"/>
      <c r="F39" s="1231"/>
      <c r="G39" s="1231"/>
      <c r="H39" s="1231"/>
      <c r="I39" s="1231"/>
      <c r="J39" s="1231"/>
      <c r="K39" s="1231"/>
      <c r="L39" s="1231"/>
      <c r="M39" s="1231"/>
      <c r="N39" s="1231"/>
      <c r="O39" s="1231"/>
      <c r="P39" s="1231"/>
      <c r="Q39" s="1231"/>
      <c r="R39" s="1231"/>
      <c r="S39" s="1231"/>
      <c r="T39" s="1231"/>
      <c r="U39" s="1231"/>
      <c r="V39" s="1231"/>
      <c r="W39" s="1231"/>
      <c r="X39" s="1231"/>
      <c r="Y39" s="1231"/>
      <c r="Z39" s="1231"/>
      <c r="AA39" s="1231"/>
      <c r="AB39" s="1231"/>
      <c r="AC39" s="1231"/>
      <c r="AD39" s="1231"/>
      <c r="AE39" s="1231"/>
      <c r="AF39" s="1231"/>
      <c r="AG39" s="1231"/>
      <c r="AH39" s="1231"/>
      <c r="AI39" s="1231"/>
      <c r="AJ39" s="1231"/>
      <c r="AK39" s="1231"/>
      <c r="AL39" s="1231"/>
      <c r="AM39" s="1231"/>
      <c r="AN39" s="1231"/>
      <c r="AO39" s="1231"/>
      <c r="AP39" s="1231"/>
      <c r="AQ39" s="1231"/>
      <c r="AR39" s="1231"/>
      <c r="AS39" s="1231"/>
      <c r="AT39" s="1231"/>
      <c r="AU39" s="1231"/>
      <c r="AV39" s="1231"/>
      <c r="AW39" s="1231"/>
      <c r="AX39" s="1231"/>
      <c r="AY39" s="1231"/>
      <c r="AZ39" s="1231"/>
      <c r="BA39" s="1231"/>
      <c r="BB39" s="1231"/>
      <c r="BC39" s="1231"/>
      <c r="BD39" s="1231"/>
      <c r="BE39" s="1231"/>
      <c r="BF39" s="1231"/>
      <c r="BG39" s="1231"/>
      <c r="BH39" s="1231"/>
      <c r="BI39" s="1231"/>
      <c r="BJ39" s="1231"/>
      <c r="BK39" s="1231"/>
      <c r="BL39" s="1231"/>
      <c r="BM39" s="1231"/>
      <c r="BN39" s="1231"/>
      <c r="BO39" s="1231"/>
      <c r="BP39" s="1231"/>
      <c r="BQ39" s="1231"/>
      <c r="BR39" s="1231"/>
      <c r="BS39" s="1231"/>
      <c r="BT39" s="1231"/>
      <c r="BU39" s="1231"/>
      <c r="BV39" s="1231"/>
      <c r="BW39" s="1231"/>
      <c r="BX39" s="1231"/>
      <c r="BY39" s="1231"/>
      <c r="BZ39" s="1231"/>
      <c r="CA39" s="1231"/>
      <c r="CB39" s="1231"/>
      <c r="CC39" s="1231"/>
      <c r="CD39" s="1231"/>
      <c r="CE39" s="1231"/>
      <c r="CF39" s="1231"/>
      <c r="CG39" s="1231"/>
      <c r="CH39" s="1231"/>
      <c r="CI39" s="1231"/>
      <c r="CJ39" s="1231"/>
      <c r="CK39" s="1231"/>
      <c r="CL39" s="1231"/>
      <c r="CM39" s="1231"/>
      <c r="CN39" s="1231"/>
      <c r="CO39" s="1231"/>
      <c r="CP39" s="1231"/>
      <c r="CQ39" s="1231"/>
      <c r="CR39" s="1231"/>
      <c r="CS39" s="1231"/>
      <c r="CT39" s="1231"/>
      <c r="CU39" s="1231"/>
      <c r="CV39" s="1231"/>
      <c r="CW39" s="1231"/>
      <c r="CX39" s="1231"/>
      <c r="CY39" s="1231"/>
      <c r="CZ39" s="1231"/>
      <c r="DA39" s="1231"/>
      <c r="DB39" s="1231"/>
      <c r="DC39" s="1231"/>
      <c r="DD39" s="1232"/>
    </row>
    <row r="40" spans="2:109">
      <c r="B40" s="1233"/>
      <c r="DD40" s="1233"/>
      <c r="DE40" s="1222"/>
    </row>
    <row r="41" spans="2:109" ht="17.25">
      <c r="B41" s="1234" t="s">
        <v>583</v>
      </c>
      <c r="C41" s="1225"/>
      <c r="D41" s="1225"/>
      <c r="E41" s="1225"/>
      <c r="F41" s="1225"/>
      <c r="G41" s="1225"/>
      <c r="H41" s="1225"/>
      <c r="I41" s="1225"/>
      <c r="J41" s="1225"/>
      <c r="K41" s="1225"/>
      <c r="L41" s="1225"/>
      <c r="M41" s="1225"/>
      <c r="N41" s="1225"/>
      <c r="O41" s="1225"/>
      <c r="P41" s="1225"/>
      <c r="Q41" s="1225"/>
      <c r="R41" s="1225"/>
      <c r="S41" s="1225"/>
      <c r="T41" s="1225"/>
      <c r="U41" s="1225"/>
      <c r="V41" s="1225"/>
      <c r="W41" s="1225"/>
      <c r="X41" s="1225"/>
      <c r="Y41" s="1225"/>
      <c r="Z41" s="1225"/>
      <c r="AA41" s="1225"/>
      <c r="AB41" s="1225"/>
      <c r="AC41" s="1225"/>
      <c r="AD41" s="1225"/>
      <c r="AE41" s="1225"/>
      <c r="AF41" s="1225"/>
      <c r="AG41" s="1225"/>
      <c r="AH41" s="1225"/>
      <c r="AI41" s="1225"/>
      <c r="AJ41" s="1225"/>
      <c r="AK41" s="1225"/>
      <c r="AL41" s="1225"/>
      <c r="AM41" s="1225"/>
      <c r="AN41" s="1225"/>
      <c r="AO41" s="1225"/>
      <c r="AP41" s="1225"/>
      <c r="AQ41" s="1225"/>
      <c r="AR41" s="1225"/>
      <c r="AS41" s="1225"/>
      <c r="AT41" s="1225"/>
      <c r="AU41" s="1225"/>
      <c r="AV41" s="1225"/>
      <c r="AW41" s="1225"/>
      <c r="AX41" s="1225"/>
      <c r="AY41" s="1225"/>
      <c r="AZ41" s="1225"/>
      <c r="BA41" s="1225"/>
      <c r="BB41" s="1225"/>
      <c r="BC41" s="1225"/>
      <c r="BD41" s="1225"/>
      <c r="BE41" s="1225"/>
      <c r="BF41" s="1225"/>
      <c r="BG41" s="1225"/>
      <c r="BH41" s="1225"/>
      <c r="BI41" s="1225"/>
      <c r="BJ41" s="1225"/>
      <c r="BK41" s="1225"/>
      <c r="BL41" s="1225"/>
      <c r="BM41" s="1225"/>
      <c r="BN41" s="1225"/>
      <c r="BO41" s="1225"/>
      <c r="BP41" s="1225"/>
      <c r="BQ41" s="1225"/>
      <c r="BR41" s="1225"/>
      <c r="BS41" s="1225"/>
      <c r="BT41" s="1225"/>
      <c r="BU41" s="1225"/>
      <c r="BV41" s="1225"/>
      <c r="BW41" s="1225"/>
      <c r="BX41" s="1225"/>
      <c r="BY41" s="1225"/>
      <c r="BZ41" s="1225"/>
      <c r="CA41" s="1225"/>
      <c r="CB41" s="1225"/>
      <c r="CC41" s="1225"/>
      <c r="CD41" s="1225"/>
      <c r="CE41" s="1225"/>
      <c r="CF41" s="1225"/>
      <c r="CG41" s="1225"/>
      <c r="CH41" s="1225"/>
      <c r="CI41" s="1225"/>
      <c r="CJ41" s="1225"/>
      <c r="CK41" s="1225"/>
      <c r="CL41" s="1225"/>
      <c r="CM41" s="1225"/>
      <c r="CN41" s="1225"/>
      <c r="CO41" s="1225"/>
      <c r="CP41" s="1225"/>
      <c r="CQ41" s="1225"/>
      <c r="CR41" s="1225"/>
      <c r="CS41" s="1225"/>
      <c r="CT41" s="1225"/>
      <c r="CU41" s="1225"/>
      <c r="CV41" s="1225"/>
      <c r="CW41" s="1225"/>
      <c r="CX41" s="1225"/>
      <c r="CY41" s="1225"/>
      <c r="CZ41" s="1225"/>
      <c r="DA41" s="1225"/>
      <c r="DB41" s="1225"/>
      <c r="DC41" s="1225"/>
      <c r="DD41" s="1227"/>
    </row>
    <row r="42" spans="2:109">
      <c r="B42" s="1228"/>
      <c r="G42" s="1235"/>
      <c r="I42" s="1236"/>
      <c r="J42" s="1236"/>
      <c r="K42" s="1236"/>
      <c r="AM42" s="1235"/>
      <c r="AN42" s="1235" t="s">
        <v>584</v>
      </c>
      <c r="AP42" s="1236"/>
      <c r="AQ42" s="1236"/>
      <c r="AR42" s="1236"/>
      <c r="AY42" s="1235"/>
      <c r="BA42" s="1236"/>
      <c r="BB42" s="1236"/>
      <c r="BC42" s="1236"/>
      <c r="BK42" s="1235"/>
      <c r="BM42" s="1236"/>
      <c r="BN42" s="1236"/>
      <c r="BO42" s="1236"/>
      <c r="BW42" s="1235"/>
      <c r="BY42" s="1236"/>
      <c r="BZ42" s="1236"/>
      <c r="CA42" s="1236"/>
      <c r="CI42" s="1235"/>
      <c r="CK42" s="1236"/>
      <c r="CL42" s="1236"/>
      <c r="CM42" s="1236"/>
      <c r="CU42" s="1235"/>
      <c r="CW42" s="1236"/>
      <c r="CX42" s="1236"/>
      <c r="CY42" s="1236"/>
    </row>
    <row r="43" spans="2:109" ht="13.5" customHeight="1">
      <c r="B43" s="1228"/>
      <c r="AN43" s="1237" t="s">
        <v>585</v>
      </c>
      <c r="AO43" s="1238"/>
      <c r="AP43" s="1238"/>
      <c r="AQ43" s="1238"/>
      <c r="AR43" s="1238"/>
      <c r="AS43" s="1238"/>
      <c r="AT43" s="1238"/>
      <c r="AU43" s="1238"/>
      <c r="AV43" s="1238"/>
      <c r="AW43" s="1238"/>
      <c r="AX43" s="1238"/>
      <c r="AY43" s="1238"/>
      <c r="AZ43" s="1238"/>
      <c r="BA43" s="1238"/>
      <c r="BB43" s="1238"/>
      <c r="BC43" s="1238"/>
      <c r="BD43" s="1238"/>
      <c r="BE43" s="1238"/>
      <c r="BF43" s="1238"/>
      <c r="BG43" s="1238"/>
      <c r="BH43" s="1238"/>
      <c r="BI43" s="1238"/>
      <c r="BJ43" s="1238"/>
      <c r="BK43" s="1238"/>
      <c r="BL43" s="1238"/>
      <c r="BM43" s="1238"/>
      <c r="BN43" s="1238"/>
      <c r="BO43" s="1238"/>
      <c r="BP43" s="1238"/>
      <c r="BQ43" s="1238"/>
      <c r="BR43" s="1238"/>
      <c r="BS43" s="1238"/>
      <c r="BT43" s="1238"/>
      <c r="BU43" s="1238"/>
      <c r="BV43" s="1238"/>
      <c r="BW43" s="1238"/>
      <c r="BX43" s="1238"/>
      <c r="BY43" s="1238"/>
      <c r="BZ43" s="1238"/>
      <c r="CA43" s="1238"/>
      <c r="CB43" s="1238"/>
      <c r="CC43" s="1238"/>
      <c r="CD43" s="1238"/>
      <c r="CE43" s="1238"/>
      <c r="CF43" s="1238"/>
      <c r="CG43" s="1238"/>
      <c r="CH43" s="1238"/>
      <c r="CI43" s="1238"/>
      <c r="CJ43" s="1238"/>
      <c r="CK43" s="1238"/>
      <c r="CL43" s="1238"/>
      <c r="CM43" s="1238"/>
      <c r="CN43" s="1238"/>
      <c r="CO43" s="1238"/>
      <c r="CP43" s="1238"/>
      <c r="CQ43" s="1238"/>
      <c r="CR43" s="1238"/>
      <c r="CS43" s="1238"/>
      <c r="CT43" s="1238"/>
      <c r="CU43" s="1238"/>
      <c r="CV43" s="1238"/>
      <c r="CW43" s="1238"/>
      <c r="CX43" s="1238"/>
      <c r="CY43" s="1238"/>
      <c r="CZ43" s="1238"/>
      <c r="DA43" s="1238"/>
      <c r="DB43" s="1238"/>
      <c r="DC43" s="1239"/>
    </row>
    <row r="44" spans="2:109">
      <c r="B44" s="1228"/>
      <c r="AN44" s="1240"/>
      <c r="AO44" s="1241"/>
      <c r="AP44" s="1241"/>
      <c r="AQ44" s="1241"/>
      <c r="AR44" s="1241"/>
      <c r="AS44" s="1241"/>
      <c r="AT44" s="1241"/>
      <c r="AU44" s="1241"/>
      <c r="AV44" s="1241"/>
      <c r="AW44" s="1241"/>
      <c r="AX44" s="1241"/>
      <c r="AY44" s="1241"/>
      <c r="AZ44" s="1241"/>
      <c r="BA44" s="1241"/>
      <c r="BB44" s="1241"/>
      <c r="BC44" s="1241"/>
      <c r="BD44" s="1241"/>
      <c r="BE44" s="1241"/>
      <c r="BF44" s="1241"/>
      <c r="BG44" s="1241"/>
      <c r="BH44" s="1241"/>
      <c r="BI44" s="1241"/>
      <c r="BJ44" s="1241"/>
      <c r="BK44" s="1241"/>
      <c r="BL44" s="1241"/>
      <c r="BM44" s="1241"/>
      <c r="BN44" s="1241"/>
      <c r="BO44" s="1241"/>
      <c r="BP44" s="1241"/>
      <c r="BQ44" s="1241"/>
      <c r="BR44" s="1241"/>
      <c r="BS44" s="1241"/>
      <c r="BT44" s="1241"/>
      <c r="BU44" s="1241"/>
      <c r="BV44" s="1241"/>
      <c r="BW44" s="1241"/>
      <c r="BX44" s="1241"/>
      <c r="BY44" s="1241"/>
      <c r="BZ44" s="1241"/>
      <c r="CA44" s="1241"/>
      <c r="CB44" s="1241"/>
      <c r="CC44" s="1241"/>
      <c r="CD44" s="1241"/>
      <c r="CE44" s="1241"/>
      <c r="CF44" s="1241"/>
      <c r="CG44" s="1241"/>
      <c r="CH44" s="1241"/>
      <c r="CI44" s="1241"/>
      <c r="CJ44" s="1241"/>
      <c r="CK44" s="1241"/>
      <c r="CL44" s="1241"/>
      <c r="CM44" s="1241"/>
      <c r="CN44" s="1241"/>
      <c r="CO44" s="1241"/>
      <c r="CP44" s="1241"/>
      <c r="CQ44" s="1241"/>
      <c r="CR44" s="1241"/>
      <c r="CS44" s="1241"/>
      <c r="CT44" s="1241"/>
      <c r="CU44" s="1241"/>
      <c r="CV44" s="1241"/>
      <c r="CW44" s="1241"/>
      <c r="CX44" s="1241"/>
      <c r="CY44" s="1241"/>
      <c r="CZ44" s="1241"/>
      <c r="DA44" s="1241"/>
      <c r="DB44" s="1241"/>
      <c r="DC44" s="1242"/>
    </row>
    <row r="45" spans="2:109">
      <c r="B45" s="1228"/>
      <c r="AN45" s="1240"/>
      <c r="AO45" s="1241"/>
      <c r="AP45" s="1241"/>
      <c r="AQ45" s="1241"/>
      <c r="AR45" s="1241"/>
      <c r="AS45" s="1241"/>
      <c r="AT45" s="1241"/>
      <c r="AU45" s="1241"/>
      <c r="AV45" s="1241"/>
      <c r="AW45" s="1241"/>
      <c r="AX45" s="1241"/>
      <c r="AY45" s="1241"/>
      <c r="AZ45" s="1241"/>
      <c r="BA45" s="1241"/>
      <c r="BB45" s="1241"/>
      <c r="BC45" s="1241"/>
      <c r="BD45" s="1241"/>
      <c r="BE45" s="1241"/>
      <c r="BF45" s="1241"/>
      <c r="BG45" s="1241"/>
      <c r="BH45" s="1241"/>
      <c r="BI45" s="1241"/>
      <c r="BJ45" s="1241"/>
      <c r="BK45" s="1241"/>
      <c r="BL45" s="1241"/>
      <c r="BM45" s="1241"/>
      <c r="BN45" s="1241"/>
      <c r="BO45" s="1241"/>
      <c r="BP45" s="1241"/>
      <c r="BQ45" s="1241"/>
      <c r="BR45" s="1241"/>
      <c r="BS45" s="1241"/>
      <c r="BT45" s="1241"/>
      <c r="BU45" s="1241"/>
      <c r="BV45" s="1241"/>
      <c r="BW45" s="1241"/>
      <c r="BX45" s="1241"/>
      <c r="BY45" s="1241"/>
      <c r="BZ45" s="1241"/>
      <c r="CA45" s="1241"/>
      <c r="CB45" s="1241"/>
      <c r="CC45" s="1241"/>
      <c r="CD45" s="1241"/>
      <c r="CE45" s="1241"/>
      <c r="CF45" s="1241"/>
      <c r="CG45" s="1241"/>
      <c r="CH45" s="1241"/>
      <c r="CI45" s="1241"/>
      <c r="CJ45" s="1241"/>
      <c r="CK45" s="1241"/>
      <c r="CL45" s="1241"/>
      <c r="CM45" s="1241"/>
      <c r="CN45" s="1241"/>
      <c r="CO45" s="1241"/>
      <c r="CP45" s="1241"/>
      <c r="CQ45" s="1241"/>
      <c r="CR45" s="1241"/>
      <c r="CS45" s="1241"/>
      <c r="CT45" s="1241"/>
      <c r="CU45" s="1241"/>
      <c r="CV45" s="1241"/>
      <c r="CW45" s="1241"/>
      <c r="CX45" s="1241"/>
      <c r="CY45" s="1241"/>
      <c r="CZ45" s="1241"/>
      <c r="DA45" s="1241"/>
      <c r="DB45" s="1241"/>
      <c r="DC45" s="1242"/>
    </row>
    <row r="46" spans="2:109">
      <c r="B46" s="1228"/>
      <c r="AN46" s="1240"/>
      <c r="AO46" s="1241"/>
      <c r="AP46" s="1241"/>
      <c r="AQ46" s="1241"/>
      <c r="AR46" s="1241"/>
      <c r="AS46" s="1241"/>
      <c r="AT46" s="1241"/>
      <c r="AU46" s="1241"/>
      <c r="AV46" s="1241"/>
      <c r="AW46" s="1241"/>
      <c r="AX46" s="1241"/>
      <c r="AY46" s="1241"/>
      <c r="AZ46" s="1241"/>
      <c r="BA46" s="1241"/>
      <c r="BB46" s="1241"/>
      <c r="BC46" s="1241"/>
      <c r="BD46" s="1241"/>
      <c r="BE46" s="1241"/>
      <c r="BF46" s="1241"/>
      <c r="BG46" s="1241"/>
      <c r="BH46" s="1241"/>
      <c r="BI46" s="1241"/>
      <c r="BJ46" s="1241"/>
      <c r="BK46" s="1241"/>
      <c r="BL46" s="1241"/>
      <c r="BM46" s="1241"/>
      <c r="BN46" s="1241"/>
      <c r="BO46" s="1241"/>
      <c r="BP46" s="1241"/>
      <c r="BQ46" s="1241"/>
      <c r="BR46" s="1241"/>
      <c r="BS46" s="1241"/>
      <c r="BT46" s="1241"/>
      <c r="BU46" s="1241"/>
      <c r="BV46" s="1241"/>
      <c r="BW46" s="1241"/>
      <c r="BX46" s="1241"/>
      <c r="BY46" s="1241"/>
      <c r="BZ46" s="1241"/>
      <c r="CA46" s="1241"/>
      <c r="CB46" s="1241"/>
      <c r="CC46" s="1241"/>
      <c r="CD46" s="1241"/>
      <c r="CE46" s="1241"/>
      <c r="CF46" s="1241"/>
      <c r="CG46" s="1241"/>
      <c r="CH46" s="1241"/>
      <c r="CI46" s="1241"/>
      <c r="CJ46" s="1241"/>
      <c r="CK46" s="1241"/>
      <c r="CL46" s="1241"/>
      <c r="CM46" s="1241"/>
      <c r="CN46" s="1241"/>
      <c r="CO46" s="1241"/>
      <c r="CP46" s="1241"/>
      <c r="CQ46" s="1241"/>
      <c r="CR46" s="1241"/>
      <c r="CS46" s="1241"/>
      <c r="CT46" s="1241"/>
      <c r="CU46" s="1241"/>
      <c r="CV46" s="1241"/>
      <c r="CW46" s="1241"/>
      <c r="CX46" s="1241"/>
      <c r="CY46" s="1241"/>
      <c r="CZ46" s="1241"/>
      <c r="DA46" s="1241"/>
      <c r="DB46" s="1241"/>
      <c r="DC46" s="1242"/>
    </row>
    <row r="47" spans="2:109">
      <c r="B47" s="1228"/>
      <c r="AN47" s="1243"/>
      <c r="AO47" s="1244"/>
      <c r="AP47" s="1244"/>
      <c r="AQ47" s="1244"/>
      <c r="AR47" s="1244"/>
      <c r="AS47" s="1244"/>
      <c r="AT47" s="1244"/>
      <c r="AU47" s="1244"/>
      <c r="AV47" s="1244"/>
      <c r="AW47" s="1244"/>
      <c r="AX47" s="1244"/>
      <c r="AY47" s="1244"/>
      <c r="AZ47" s="1244"/>
      <c r="BA47" s="1244"/>
      <c r="BB47" s="1244"/>
      <c r="BC47" s="1244"/>
      <c r="BD47" s="1244"/>
      <c r="BE47" s="1244"/>
      <c r="BF47" s="1244"/>
      <c r="BG47" s="1244"/>
      <c r="BH47" s="1244"/>
      <c r="BI47" s="1244"/>
      <c r="BJ47" s="1244"/>
      <c r="BK47" s="1244"/>
      <c r="BL47" s="1244"/>
      <c r="BM47" s="1244"/>
      <c r="BN47" s="1244"/>
      <c r="BO47" s="1244"/>
      <c r="BP47" s="1244"/>
      <c r="BQ47" s="1244"/>
      <c r="BR47" s="1244"/>
      <c r="BS47" s="1244"/>
      <c r="BT47" s="1244"/>
      <c r="BU47" s="1244"/>
      <c r="BV47" s="1244"/>
      <c r="BW47" s="1244"/>
      <c r="BX47" s="1244"/>
      <c r="BY47" s="1244"/>
      <c r="BZ47" s="1244"/>
      <c r="CA47" s="1244"/>
      <c r="CB47" s="1244"/>
      <c r="CC47" s="1244"/>
      <c r="CD47" s="1244"/>
      <c r="CE47" s="1244"/>
      <c r="CF47" s="1244"/>
      <c r="CG47" s="1244"/>
      <c r="CH47" s="1244"/>
      <c r="CI47" s="1244"/>
      <c r="CJ47" s="1244"/>
      <c r="CK47" s="1244"/>
      <c r="CL47" s="1244"/>
      <c r="CM47" s="1244"/>
      <c r="CN47" s="1244"/>
      <c r="CO47" s="1244"/>
      <c r="CP47" s="1244"/>
      <c r="CQ47" s="1244"/>
      <c r="CR47" s="1244"/>
      <c r="CS47" s="1244"/>
      <c r="CT47" s="1244"/>
      <c r="CU47" s="1244"/>
      <c r="CV47" s="1244"/>
      <c r="CW47" s="1244"/>
      <c r="CX47" s="1244"/>
      <c r="CY47" s="1244"/>
      <c r="CZ47" s="1244"/>
      <c r="DA47" s="1244"/>
      <c r="DB47" s="1244"/>
      <c r="DC47" s="1245"/>
    </row>
    <row r="48" spans="2:109">
      <c r="B48" s="1228"/>
      <c r="H48" s="1246"/>
      <c r="I48" s="1246"/>
      <c r="J48" s="1246"/>
      <c r="AN48" s="1246"/>
      <c r="AO48" s="1246"/>
      <c r="AP48" s="1246"/>
      <c r="AZ48" s="1246"/>
      <c r="BA48" s="1246"/>
      <c r="BB48" s="1246"/>
      <c r="BL48" s="1246"/>
      <c r="BM48" s="1246"/>
      <c r="BN48" s="1246"/>
      <c r="BX48" s="1246"/>
      <c r="BY48" s="1246"/>
      <c r="BZ48" s="1246"/>
      <c r="CJ48" s="1246"/>
      <c r="CK48" s="1246"/>
      <c r="CL48" s="1246"/>
      <c r="CV48" s="1246"/>
      <c r="CW48" s="1246"/>
      <c r="CX48" s="1246"/>
    </row>
    <row r="49" spans="1:109">
      <c r="B49" s="1228"/>
      <c r="AN49" s="1222" t="s">
        <v>586</v>
      </c>
    </row>
    <row r="50" spans="1:109">
      <c r="B50" s="1228"/>
      <c r="G50" s="1247"/>
      <c r="H50" s="1247"/>
      <c r="I50" s="1247"/>
      <c r="J50" s="1247"/>
      <c r="K50" s="1248"/>
      <c r="L50" s="1248"/>
      <c r="M50" s="1249"/>
      <c r="N50" s="1249"/>
      <c r="AN50" s="1250"/>
      <c r="AO50" s="1251"/>
      <c r="AP50" s="1251"/>
      <c r="AQ50" s="1251"/>
      <c r="AR50" s="1251"/>
      <c r="AS50" s="1251"/>
      <c r="AT50" s="1251"/>
      <c r="AU50" s="1251"/>
      <c r="AV50" s="1251"/>
      <c r="AW50" s="1251"/>
      <c r="AX50" s="1251"/>
      <c r="AY50" s="1251"/>
      <c r="AZ50" s="1251"/>
      <c r="BA50" s="1251"/>
      <c r="BB50" s="1251"/>
      <c r="BC50" s="1251"/>
      <c r="BD50" s="1251"/>
      <c r="BE50" s="1251"/>
      <c r="BF50" s="1251"/>
      <c r="BG50" s="1251"/>
      <c r="BH50" s="1251"/>
      <c r="BI50" s="1251"/>
      <c r="BJ50" s="1251"/>
      <c r="BK50" s="1251"/>
      <c r="BL50" s="1251"/>
      <c r="BM50" s="1251"/>
      <c r="BN50" s="1251"/>
      <c r="BO50" s="1252"/>
      <c r="BP50" s="1253" t="s">
        <v>530</v>
      </c>
      <c r="BQ50" s="1253"/>
      <c r="BR50" s="1253"/>
      <c r="BS50" s="1253"/>
      <c r="BT50" s="1253"/>
      <c r="BU50" s="1253"/>
      <c r="BV50" s="1253"/>
      <c r="BW50" s="1253"/>
      <c r="BX50" s="1253" t="s">
        <v>531</v>
      </c>
      <c r="BY50" s="1253"/>
      <c r="BZ50" s="1253"/>
      <c r="CA50" s="1253"/>
      <c r="CB50" s="1253"/>
      <c r="CC50" s="1253"/>
      <c r="CD50" s="1253"/>
      <c r="CE50" s="1253"/>
      <c r="CF50" s="1253" t="s">
        <v>532</v>
      </c>
      <c r="CG50" s="1253"/>
      <c r="CH50" s="1253"/>
      <c r="CI50" s="1253"/>
      <c r="CJ50" s="1253"/>
      <c r="CK50" s="1253"/>
      <c r="CL50" s="1253"/>
      <c r="CM50" s="1253"/>
      <c r="CN50" s="1253" t="s">
        <v>533</v>
      </c>
      <c r="CO50" s="1253"/>
      <c r="CP50" s="1253"/>
      <c r="CQ50" s="1253"/>
      <c r="CR50" s="1253"/>
      <c r="CS50" s="1253"/>
      <c r="CT50" s="1253"/>
      <c r="CU50" s="1253"/>
      <c r="CV50" s="1253" t="s">
        <v>534</v>
      </c>
      <c r="CW50" s="1253"/>
      <c r="CX50" s="1253"/>
      <c r="CY50" s="1253"/>
      <c r="CZ50" s="1253"/>
      <c r="DA50" s="1253"/>
      <c r="DB50" s="1253"/>
      <c r="DC50" s="1253"/>
    </row>
    <row r="51" spans="1:109" ht="13.5" customHeight="1">
      <c r="B51" s="1228"/>
      <c r="G51" s="1254"/>
      <c r="H51" s="1254"/>
      <c r="I51" s="1255"/>
      <c r="J51" s="1255"/>
      <c r="K51" s="1256"/>
      <c r="L51" s="1256"/>
      <c r="M51" s="1256"/>
      <c r="N51" s="1256"/>
      <c r="AM51" s="1246"/>
      <c r="AN51" s="1257" t="s">
        <v>587</v>
      </c>
      <c r="AO51" s="1257"/>
      <c r="AP51" s="1257"/>
      <c r="AQ51" s="1257"/>
      <c r="AR51" s="1257"/>
      <c r="AS51" s="1257"/>
      <c r="AT51" s="1257"/>
      <c r="AU51" s="1257"/>
      <c r="AV51" s="1257"/>
      <c r="AW51" s="1257"/>
      <c r="AX51" s="1257"/>
      <c r="AY51" s="1257"/>
      <c r="AZ51" s="1257"/>
      <c r="BA51" s="1257"/>
      <c r="BB51" s="1257" t="s">
        <v>588</v>
      </c>
      <c r="BC51" s="1257"/>
      <c r="BD51" s="1257"/>
      <c r="BE51" s="1257"/>
      <c r="BF51" s="1257"/>
      <c r="BG51" s="1257"/>
      <c r="BH51" s="1257"/>
      <c r="BI51" s="1257"/>
      <c r="BJ51" s="1257"/>
      <c r="BK51" s="1257"/>
      <c r="BL51" s="1257"/>
      <c r="BM51" s="1257"/>
      <c r="BN51" s="1257"/>
      <c r="BO51" s="1257"/>
      <c r="BP51" s="1258"/>
      <c r="BQ51" s="1259"/>
      <c r="BR51" s="1259"/>
      <c r="BS51" s="1259"/>
      <c r="BT51" s="1259"/>
      <c r="BU51" s="1259"/>
      <c r="BV51" s="1259"/>
      <c r="BW51" s="1259"/>
      <c r="BX51" s="1259">
        <v>36.200000000000003</v>
      </c>
      <c r="BY51" s="1259"/>
      <c r="BZ51" s="1259"/>
      <c r="CA51" s="1259"/>
      <c r="CB51" s="1259"/>
      <c r="CC51" s="1259"/>
      <c r="CD51" s="1259"/>
      <c r="CE51" s="1259"/>
      <c r="CF51" s="1259">
        <v>20.6</v>
      </c>
      <c r="CG51" s="1259"/>
      <c r="CH51" s="1259"/>
      <c r="CI51" s="1259"/>
      <c r="CJ51" s="1259"/>
      <c r="CK51" s="1259"/>
      <c r="CL51" s="1259"/>
      <c r="CM51" s="1259"/>
      <c r="CN51" s="1259">
        <v>10.1</v>
      </c>
      <c r="CO51" s="1259"/>
      <c r="CP51" s="1259"/>
      <c r="CQ51" s="1259"/>
      <c r="CR51" s="1259"/>
      <c r="CS51" s="1259"/>
      <c r="CT51" s="1259"/>
      <c r="CU51" s="1259"/>
      <c r="CV51" s="1259"/>
      <c r="CW51" s="1259"/>
      <c r="CX51" s="1259"/>
      <c r="CY51" s="1259"/>
      <c r="CZ51" s="1259"/>
      <c r="DA51" s="1259"/>
      <c r="DB51" s="1259"/>
      <c r="DC51" s="1259"/>
    </row>
    <row r="52" spans="1:109">
      <c r="B52" s="1228"/>
      <c r="G52" s="1254"/>
      <c r="H52" s="1254"/>
      <c r="I52" s="1255"/>
      <c r="J52" s="1255"/>
      <c r="K52" s="1256"/>
      <c r="L52" s="1256"/>
      <c r="M52" s="1256"/>
      <c r="N52" s="1256"/>
      <c r="AM52" s="1246"/>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9"/>
      <c r="BQ52" s="1259"/>
      <c r="BR52" s="1259"/>
      <c r="BS52" s="1259"/>
      <c r="BT52" s="1259"/>
      <c r="BU52" s="1259"/>
      <c r="BV52" s="1259"/>
      <c r="BW52" s="1259"/>
      <c r="BX52" s="1259"/>
      <c r="BY52" s="1259"/>
      <c r="BZ52" s="1259"/>
      <c r="CA52" s="1259"/>
      <c r="CB52" s="1259"/>
      <c r="CC52" s="1259"/>
      <c r="CD52" s="1259"/>
      <c r="CE52" s="1259"/>
      <c r="CF52" s="1259"/>
      <c r="CG52" s="1259"/>
      <c r="CH52" s="1259"/>
      <c r="CI52" s="1259"/>
      <c r="CJ52" s="1259"/>
      <c r="CK52" s="1259"/>
      <c r="CL52" s="1259"/>
      <c r="CM52" s="1259"/>
      <c r="CN52" s="1259"/>
      <c r="CO52" s="1259"/>
      <c r="CP52" s="1259"/>
      <c r="CQ52" s="1259"/>
      <c r="CR52" s="1259"/>
      <c r="CS52" s="1259"/>
      <c r="CT52" s="1259"/>
      <c r="CU52" s="1259"/>
      <c r="CV52" s="1259"/>
      <c r="CW52" s="1259"/>
      <c r="CX52" s="1259"/>
      <c r="CY52" s="1259"/>
      <c r="CZ52" s="1259"/>
      <c r="DA52" s="1259"/>
      <c r="DB52" s="1259"/>
      <c r="DC52" s="1259"/>
    </row>
    <row r="53" spans="1:109">
      <c r="A53" s="1236"/>
      <c r="B53" s="1228"/>
      <c r="G53" s="1254"/>
      <c r="H53" s="1254"/>
      <c r="I53" s="1247"/>
      <c r="J53" s="1247"/>
      <c r="K53" s="1256"/>
      <c r="L53" s="1256"/>
      <c r="M53" s="1256"/>
      <c r="N53" s="1256"/>
      <c r="AM53" s="1246"/>
      <c r="AN53" s="1257"/>
      <c r="AO53" s="1257"/>
      <c r="AP53" s="1257"/>
      <c r="AQ53" s="1257"/>
      <c r="AR53" s="1257"/>
      <c r="AS53" s="1257"/>
      <c r="AT53" s="1257"/>
      <c r="AU53" s="1257"/>
      <c r="AV53" s="1257"/>
      <c r="AW53" s="1257"/>
      <c r="AX53" s="1257"/>
      <c r="AY53" s="1257"/>
      <c r="AZ53" s="1257"/>
      <c r="BA53" s="1257"/>
      <c r="BB53" s="1257" t="s">
        <v>589</v>
      </c>
      <c r="BC53" s="1257"/>
      <c r="BD53" s="1257"/>
      <c r="BE53" s="1257"/>
      <c r="BF53" s="1257"/>
      <c r="BG53" s="1257"/>
      <c r="BH53" s="1257"/>
      <c r="BI53" s="1257"/>
      <c r="BJ53" s="1257"/>
      <c r="BK53" s="1257"/>
      <c r="BL53" s="1257"/>
      <c r="BM53" s="1257"/>
      <c r="BN53" s="1257"/>
      <c r="BO53" s="1257"/>
      <c r="BP53" s="1258"/>
      <c r="BQ53" s="1259"/>
      <c r="BR53" s="1259"/>
      <c r="BS53" s="1259"/>
      <c r="BT53" s="1259"/>
      <c r="BU53" s="1259"/>
      <c r="BV53" s="1259"/>
      <c r="BW53" s="1259"/>
      <c r="BX53" s="1259">
        <v>56.8</v>
      </c>
      <c r="BY53" s="1259"/>
      <c r="BZ53" s="1259"/>
      <c r="CA53" s="1259"/>
      <c r="CB53" s="1259"/>
      <c r="CC53" s="1259"/>
      <c r="CD53" s="1259"/>
      <c r="CE53" s="1259"/>
      <c r="CF53" s="1259">
        <v>57.5</v>
      </c>
      <c r="CG53" s="1259"/>
      <c r="CH53" s="1259"/>
      <c r="CI53" s="1259"/>
      <c r="CJ53" s="1259"/>
      <c r="CK53" s="1259"/>
      <c r="CL53" s="1259"/>
      <c r="CM53" s="1259"/>
      <c r="CN53" s="1259">
        <v>58.9</v>
      </c>
      <c r="CO53" s="1259"/>
      <c r="CP53" s="1259"/>
      <c r="CQ53" s="1259"/>
      <c r="CR53" s="1259"/>
      <c r="CS53" s="1259"/>
      <c r="CT53" s="1259"/>
      <c r="CU53" s="1259"/>
      <c r="CV53" s="1259">
        <v>61.2</v>
      </c>
      <c r="CW53" s="1259"/>
      <c r="CX53" s="1259"/>
      <c r="CY53" s="1259"/>
      <c r="CZ53" s="1259"/>
      <c r="DA53" s="1259"/>
      <c r="DB53" s="1259"/>
      <c r="DC53" s="1259"/>
    </row>
    <row r="54" spans="1:109">
      <c r="A54" s="1236"/>
      <c r="B54" s="1228"/>
      <c r="G54" s="1254"/>
      <c r="H54" s="1254"/>
      <c r="I54" s="1247"/>
      <c r="J54" s="1247"/>
      <c r="K54" s="1256"/>
      <c r="L54" s="1256"/>
      <c r="M54" s="1256"/>
      <c r="N54" s="1256"/>
      <c r="AM54" s="1246"/>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9"/>
      <c r="BQ54" s="1259"/>
      <c r="BR54" s="1259"/>
      <c r="BS54" s="1259"/>
      <c r="BT54" s="1259"/>
      <c r="BU54" s="1259"/>
      <c r="BV54" s="1259"/>
      <c r="BW54" s="1259"/>
      <c r="BX54" s="1259"/>
      <c r="BY54" s="1259"/>
      <c r="BZ54" s="1259"/>
      <c r="CA54" s="1259"/>
      <c r="CB54" s="1259"/>
      <c r="CC54" s="1259"/>
      <c r="CD54" s="1259"/>
      <c r="CE54" s="1259"/>
      <c r="CF54" s="1259"/>
      <c r="CG54" s="1259"/>
      <c r="CH54" s="1259"/>
      <c r="CI54" s="1259"/>
      <c r="CJ54" s="1259"/>
      <c r="CK54" s="1259"/>
      <c r="CL54" s="1259"/>
      <c r="CM54" s="1259"/>
      <c r="CN54" s="1259"/>
      <c r="CO54" s="1259"/>
      <c r="CP54" s="1259"/>
      <c r="CQ54" s="1259"/>
      <c r="CR54" s="1259"/>
      <c r="CS54" s="1259"/>
      <c r="CT54" s="1259"/>
      <c r="CU54" s="1259"/>
      <c r="CV54" s="1259"/>
      <c r="CW54" s="1259"/>
      <c r="CX54" s="1259"/>
      <c r="CY54" s="1259"/>
      <c r="CZ54" s="1259"/>
      <c r="DA54" s="1259"/>
      <c r="DB54" s="1259"/>
      <c r="DC54" s="1259"/>
    </row>
    <row r="55" spans="1:109">
      <c r="A55" s="1236"/>
      <c r="B55" s="1228"/>
      <c r="G55" s="1247"/>
      <c r="H55" s="1247"/>
      <c r="I55" s="1247"/>
      <c r="J55" s="1247"/>
      <c r="K55" s="1256"/>
      <c r="L55" s="1256"/>
      <c r="M55" s="1256"/>
      <c r="N55" s="1256"/>
      <c r="AN55" s="1253" t="s">
        <v>590</v>
      </c>
      <c r="AO55" s="1253"/>
      <c r="AP55" s="1253"/>
      <c r="AQ55" s="1253"/>
      <c r="AR55" s="1253"/>
      <c r="AS55" s="1253"/>
      <c r="AT55" s="1253"/>
      <c r="AU55" s="1253"/>
      <c r="AV55" s="1253"/>
      <c r="AW55" s="1253"/>
      <c r="AX55" s="1253"/>
      <c r="AY55" s="1253"/>
      <c r="AZ55" s="1253"/>
      <c r="BA55" s="1253"/>
      <c r="BB55" s="1257" t="s">
        <v>588</v>
      </c>
      <c r="BC55" s="1257"/>
      <c r="BD55" s="1257"/>
      <c r="BE55" s="1257"/>
      <c r="BF55" s="1257"/>
      <c r="BG55" s="1257"/>
      <c r="BH55" s="1257"/>
      <c r="BI55" s="1257"/>
      <c r="BJ55" s="1257"/>
      <c r="BK55" s="1257"/>
      <c r="BL55" s="1257"/>
      <c r="BM55" s="1257"/>
      <c r="BN55" s="1257"/>
      <c r="BO55" s="1257"/>
      <c r="BP55" s="1258"/>
      <c r="BQ55" s="1259"/>
      <c r="BR55" s="1259"/>
      <c r="BS55" s="1259"/>
      <c r="BT55" s="1259"/>
      <c r="BU55" s="1259"/>
      <c r="BV55" s="1259"/>
      <c r="BW55" s="1259"/>
      <c r="BX55" s="1259">
        <v>37.299999999999997</v>
      </c>
      <c r="BY55" s="1259"/>
      <c r="BZ55" s="1259"/>
      <c r="CA55" s="1259"/>
      <c r="CB55" s="1259"/>
      <c r="CC55" s="1259"/>
      <c r="CD55" s="1259"/>
      <c r="CE55" s="1259"/>
      <c r="CF55" s="1259">
        <v>25.4</v>
      </c>
      <c r="CG55" s="1259"/>
      <c r="CH55" s="1259"/>
      <c r="CI55" s="1259"/>
      <c r="CJ55" s="1259"/>
      <c r="CK55" s="1259"/>
      <c r="CL55" s="1259"/>
      <c r="CM55" s="1259"/>
      <c r="CN55" s="1259">
        <v>17.600000000000001</v>
      </c>
      <c r="CO55" s="1259"/>
      <c r="CP55" s="1259"/>
      <c r="CQ55" s="1259"/>
      <c r="CR55" s="1259"/>
      <c r="CS55" s="1259"/>
      <c r="CT55" s="1259"/>
      <c r="CU55" s="1259"/>
      <c r="CV55" s="1259">
        <v>17.2</v>
      </c>
      <c r="CW55" s="1259"/>
      <c r="CX55" s="1259"/>
      <c r="CY55" s="1259"/>
      <c r="CZ55" s="1259"/>
      <c r="DA55" s="1259"/>
      <c r="DB55" s="1259"/>
      <c r="DC55" s="1259"/>
    </row>
    <row r="56" spans="1:109">
      <c r="A56" s="1236"/>
      <c r="B56" s="1228"/>
      <c r="G56" s="1247"/>
      <c r="H56" s="1247"/>
      <c r="I56" s="1247"/>
      <c r="J56" s="1247"/>
      <c r="K56" s="1256"/>
      <c r="L56" s="1256"/>
      <c r="M56" s="1256"/>
      <c r="N56" s="1256"/>
      <c r="AN56" s="1253"/>
      <c r="AO56" s="1253"/>
      <c r="AP56" s="1253"/>
      <c r="AQ56" s="1253"/>
      <c r="AR56" s="1253"/>
      <c r="AS56" s="1253"/>
      <c r="AT56" s="1253"/>
      <c r="AU56" s="1253"/>
      <c r="AV56" s="1253"/>
      <c r="AW56" s="1253"/>
      <c r="AX56" s="1253"/>
      <c r="AY56" s="1253"/>
      <c r="AZ56" s="1253"/>
      <c r="BA56" s="1253"/>
      <c r="BB56" s="1257"/>
      <c r="BC56" s="1257"/>
      <c r="BD56" s="1257"/>
      <c r="BE56" s="1257"/>
      <c r="BF56" s="1257"/>
      <c r="BG56" s="1257"/>
      <c r="BH56" s="1257"/>
      <c r="BI56" s="1257"/>
      <c r="BJ56" s="1257"/>
      <c r="BK56" s="1257"/>
      <c r="BL56" s="1257"/>
      <c r="BM56" s="1257"/>
      <c r="BN56" s="1257"/>
      <c r="BO56" s="1257"/>
      <c r="BP56" s="1259"/>
      <c r="BQ56" s="1259"/>
      <c r="BR56" s="1259"/>
      <c r="BS56" s="1259"/>
      <c r="BT56" s="1259"/>
      <c r="BU56" s="1259"/>
      <c r="BV56" s="1259"/>
      <c r="BW56" s="1259"/>
      <c r="BX56" s="1259"/>
      <c r="BY56" s="1259"/>
      <c r="BZ56" s="1259"/>
      <c r="CA56" s="1259"/>
      <c r="CB56" s="1259"/>
      <c r="CC56" s="1259"/>
      <c r="CD56" s="1259"/>
      <c r="CE56" s="1259"/>
      <c r="CF56" s="1259"/>
      <c r="CG56" s="1259"/>
      <c r="CH56" s="1259"/>
      <c r="CI56" s="1259"/>
      <c r="CJ56" s="1259"/>
      <c r="CK56" s="1259"/>
      <c r="CL56" s="1259"/>
      <c r="CM56" s="1259"/>
      <c r="CN56" s="1259"/>
      <c r="CO56" s="1259"/>
      <c r="CP56" s="1259"/>
      <c r="CQ56" s="1259"/>
      <c r="CR56" s="1259"/>
      <c r="CS56" s="1259"/>
      <c r="CT56" s="1259"/>
      <c r="CU56" s="1259"/>
      <c r="CV56" s="1259"/>
      <c r="CW56" s="1259"/>
      <c r="CX56" s="1259"/>
      <c r="CY56" s="1259"/>
      <c r="CZ56" s="1259"/>
      <c r="DA56" s="1259"/>
      <c r="DB56" s="1259"/>
      <c r="DC56" s="1259"/>
    </row>
    <row r="57" spans="1:109" s="1236" customFormat="1">
      <c r="B57" s="1260"/>
      <c r="G57" s="1247"/>
      <c r="H57" s="1247"/>
      <c r="I57" s="1261"/>
      <c r="J57" s="1261"/>
      <c r="K57" s="1256"/>
      <c r="L57" s="1256"/>
      <c r="M57" s="1256"/>
      <c r="N57" s="1256"/>
      <c r="AM57" s="1222"/>
      <c r="AN57" s="1253"/>
      <c r="AO57" s="1253"/>
      <c r="AP57" s="1253"/>
      <c r="AQ57" s="1253"/>
      <c r="AR57" s="1253"/>
      <c r="AS57" s="1253"/>
      <c r="AT57" s="1253"/>
      <c r="AU57" s="1253"/>
      <c r="AV57" s="1253"/>
      <c r="AW57" s="1253"/>
      <c r="AX57" s="1253"/>
      <c r="AY57" s="1253"/>
      <c r="AZ57" s="1253"/>
      <c r="BA57" s="1253"/>
      <c r="BB57" s="1257" t="s">
        <v>589</v>
      </c>
      <c r="BC57" s="1257"/>
      <c r="BD57" s="1257"/>
      <c r="BE57" s="1257"/>
      <c r="BF57" s="1257"/>
      <c r="BG57" s="1257"/>
      <c r="BH57" s="1257"/>
      <c r="BI57" s="1257"/>
      <c r="BJ57" s="1257"/>
      <c r="BK57" s="1257"/>
      <c r="BL57" s="1257"/>
      <c r="BM57" s="1257"/>
      <c r="BN57" s="1257"/>
      <c r="BO57" s="1257"/>
      <c r="BP57" s="1258"/>
      <c r="BQ57" s="1259"/>
      <c r="BR57" s="1259"/>
      <c r="BS57" s="1259"/>
      <c r="BT57" s="1259"/>
      <c r="BU57" s="1259"/>
      <c r="BV57" s="1259"/>
      <c r="BW57" s="1259"/>
      <c r="BX57" s="1259">
        <v>62</v>
      </c>
      <c r="BY57" s="1259"/>
      <c r="BZ57" s="1259"/>
      <c r="CA57" s="1259"/>
      <c r="CB57" s="1259"/>
      <c r="CC57" s="1259"/>
      <c r="CD57" s="1259"/>
      <c r="CE57" s="1259"/>
      <c r="CF57" s="1259">
        <v>63.2</v>
      </c>
      <c r="CG57" s="1259"/>
      <c r="CH57" s="1259"/>
      <c r="CI57" s="1259"/>
      <c r="CJ57" s="1259"/>
      <c r="CK57" s="1259"/>
      <c r="CL57" s="1259"/>
      <c r="CM57" s="1259"/>
      <c r="CN57" s="1259">
        <v>65.3</v>
      </c>
      <c r="CO57" s="1259"/>
      <c r="CP57" s="1259"/>
      <c r="CQ57" s="1259"/>
      <c r="CR57" s="1259"/>
      <c r="CS57" s="1259"/>
      <c r="CT57" s="1259"/>
      <c r="CU57" s="1259"/>
      <c r="CV57" s="1259">
        <v>66.900000000000006</v>
      </c>
      <c r="CW57" s="1259"/>
      <c r="CX57" s="1259"/>
      <c r="CY57" s="1259"/>
      <c r="CZ57" s="1259"/>
      <c r="DA57" s="1259"/>
      <c r="DB57" s="1259"/>
      <c r="DC57" s="1259"/>
      <c r="DD57" s="1262"/>
      <c r="DE57" s="1260"/>
    </row>
    <row r="58" spans="1:109" s="1236" customFormat="1">
      <c r="A58" s="1222"/>
      <c r="B58" s="1260"/>
      <c r="G58" s="1247"/>
      <c r="H58" s="1247"/>
      <c r="I58" s="1261"/>
      <c r="J58" s="1261"/>
      <c r="K58" s="1256"/>
      <c r="L58" s="1256"/>
      <c r="M58" s="1256"/>
      <c r="N58" s="1256"/>
      <c r="AM58" s="1222"/>
      <c r="AN58" s="1253"/>
      <c r="AO58" s="1253"/>
      <c r="AP58" s="1253"/>
      <c r="AQ58" s="1253"/>
      <c r="AR58" s="1253"/>
      <c r="AS58" s="1253"/>
      <c r="AT58" s="1253"/>
      <c r="AU58" s="1253"/>
      <c r="AV58" s="1253"/>
      <c r="AW58" s="1253"/>
      <c r="AX58" s="1253"/>
      <c r="AY58" s="1253"/>
      <c r="AZ58" s="1253"/>
      <c r="BA58" s="1253"/>
      <c r="BB58" s="1257"/>
      <c r="BC58" s="1257"/>
      <c r="BD58" s="1257"/>
      <c r="BE58" s="1257"/>
      <c r="BF58" s="1257"/>
      <c r="BG58" s="1257"/>
      <c r="BH58" s="1257"/>
      <c r="BI58" s="1257"/>
      <c r="BJ58" s="1257"/>
      <c r="BK58" s="1257"/>
      <c r="BL58" s="1257"/>
      <c r="BM58" s="1257"/>
      <c r="BN58" s="1257"/>
      <c r="BO58" s="1257"/>
      <c r="BP58" s="1259"/>
      <c r="BQ58" s="1259"/>
      <c r="BR58" s="1259"/>
      <c r="BS58" s="1259"/>
      <c r="BT58" s="1259"/>
      <c r="BU58" s="1259"/>
      <c r="BV58" s="1259"/>
      <c r="BW58" s="1259"/>
      <c r="BX58" s="1259"/>
      <c r="BY58" s="1259"/>
      <c r="BZ58" s="1259"/>
      <c r="CA58" s="1259"/>
      <c r="CB58" s="1259"/>
      <c r="CC58" s="1259"/>
      <c r="CD58" s="1259"/>
      <c r="CE58" s="1259"/>
      <c r="CF58" s="1259"/>
      <c r="CG58" s="1259"/>
      <c r="CH58" s="1259"/>
      <c r="CI58" s="1259"/>
      <c r="CJ58" s="1259"/>
      <c r="CK58" s="1259"/>
      <c r="CL58" s="1259"/>
      <c r="CM58" s="1259"/>
      <c r="CN58" s="1259"/>
      <c r="CO58" s="1259"/>
      <c r="CP58" s="1259"/>
      <c r="CQ58" s="1259"/>
      <c r="CR58" s="1259"/>
      <c r="CS58" s="1259"/>
      <c r="CT58" s="1259"/>
      <c r="CU58" s="1259"/>
      <c r="CV58" s="1259"/>
      <c r="CW58" s="1259"/>
      <c r="CX58" s="1259"/>
      <c r="CY58" s="1259"/>
      <c r="CZ58" s="1259"/>
      <c r="DA58" s="1259"/>
      <c r="DB58" s="1259"/>
      <c r="DC58" s="1259"/>
      <c r="DD58" s="1262"/>
      <c r="DE58" s="1260"/>
    </row>
    <row r="59" spans="1:109" s="1236" customFormat="1">
      <c r="A59" s="1222"/>
      <c r="B59" s="1260"/>
      <c r="K59" s="1263"/>
      <c r="L59" s="1263"/>
      <c r="M59" s="1263"/>
      <c r="N59" s="1263"/>
      <c r="AQ59" s="1263"/>
      <c r="AR59" s="1263"/>
      <c r="AS59" s="1263"/>
      <c r="AT59" s="1263"/>
      <c r="BC59" s="1263"/>
      <c r="BD59" s="1263"/>
      <c r="BE59" s="1263"/>
      <c r="BF59" s="1263"/>
      <c r="BO59" s="1263"/>
      <c r="BP59" s="1263"/>
      <c r="BQ59" s="1263"/>
      <c r="BR59" s="1263"/>
      <c r="CA59" s="1263"/>
      <c r="CB59" s="1263"/>
      <c r="CC59" s="1263"/>
      <c r="CD59" s="1263"/>
      <c r="CM59" s="1263"/>
      <c r="CN59" s="1263"/>
      <c r="CO59" s="1263"/>
      <c r="CP59" s="1263"/>
      <c r="CY59" s="1263"/>
      <c r="CZ59" s="1263"/>
      <c r="DA59" s="1263"/>
      <c r="DB59" s="1263"/>
      <c r="DC59" s="1263"/>
      <c r="DD59" s="1262"/>
      <c r="DE59" s="1260"/>
    </row>
    <row r="60" spans="1:109" s="1236" customFormat="1">
      <c r="A60" s="1222"/>
      <c r="B60" s="1260"/>
      <c r="K60" s="1263"/>
      <c r="L60" s="1263"/>
      <c r="M60" s="1263"/>
      <c r="N60" s="1263"/>
      <c r="AQ60" s="1263"/>
      <c r="AR60" s="1263"/>
      <c r="AS60" s="1263"/>
      <c r="AT60" s="1263"/>
      <c r="BC60" s="1263"/>
      <c r="BD60" s="1263"/>
      <c r="BE60" s="1263"/>
      <c r="BF60" s="1263"/>
      <c r="BO60" s="1263"/>
      <c r="BP60" s="1263"/>
      <c r="BQ60" s="1263"/>
      <c r="BR60" s="1263"/>
      <c r="CA60" s="1263"/>
      <c r="CB60" s="1263"/>
      <c r="CC60" s="1263"/>
      <c r="CD60" s="1263"/>
      <c r="CM60" s="1263"/>
      <c r="CN60" s="1263"/>
      <c r="CO60" s="1263"/>
      <c r="CP60" s="1263"/>
      <c r="CY60" s="1263"/>
      <c r="CZ60" s="1263"/>
      <c r="DA60" s="1263"/>
      <c r="DB60" s="1263"/>
      <c r="DC60" s="1263"/>
      <c r="DD60" s="1262"/>
      <c r="DE60" s="1260"/>
    </row>
    <row r="61" spans="1:109" s="1236" customFormat="1">
      <c r="A61" s="1222"/>
      <c r="B61" s="1264"/>
      <c r="C61" s="1265"/>
      <c r="D61" s="1265"/>
      <c r="E61" s="1265"/>
      <c r="F61" s="1265"/>
      <c r="G61" s="1265"/>
      <c r="H61" s="1265"/>
      <c r="I61" s="1265"/>
      <c r="J61" s="1265"/>
      <c r="K61" s="1265"/>
      <c r="L61" s="1265"/>
      <c r="M61" s="1266"/>
      <c r="N61" s="1266"/>
      <c r="O61" s="1265"/>
      <c r="P61" s="1265"/>
      <c r="Q61" s="1265"/>
      <c r="R61" s="1265"/>
      <c r="S61" s="1265"/>
      <c r="T61" s="1265"/>
      <c r="U61" s="1265"/>
      <c r="V61" s="1265"/>
      <c r="W61" s="1265"/>
      <c r="X61" s="1265"/>
      <c r="Y61" s="1265"/>
      <c r="Z61" s="1265"/>
      <c r="AA61" s="1265"/>
      <c r="AB61" s="1265"/>
      <c r="AC61" s="1265"/>
      <c r="AD61" s="1265"/>
      <c r="AE61" s="1265"/>
      <c r="AF61" s="1265"/>
      <c r="AG61" s="1265"/>
      <c r="AH61" s="1265"/>
      <c r="AI61" s="1265"/>
      <c r="AJ61" s="1265"/>
      <c r="AK61" s="1265"/>
      <c r="AL61" s="1265"/>
      <c r="AM61" s="1265"/>
      <c r="AN61" s="1265"/>
      <c r="AO61" s="1265"/>
      <c r="AP61" s="1265"/>
      <c r="AQ61" s="1265"/>
      <c r="AR61" s="1265"/>
      <c r="AS61" s="1266"/>
      <c r="AT61" s="1266"/>
      <c r="AU61" s="1265"/>
      <c r="AV61" s="1265"/>
      <c r="AW61" s="1265"/>
      <c r="AX61" s="1265"/>
      <c r="AY61" s="1265"/>
      <c r="AZ61" s="1265"/>
      <c r="BA61" s="1265"/>
      <c r="BB61" s="1265"/>
      <c r="BC61" s="1265"/>
      <c r="BD61" s="1265"/>
      <c r="BE61" s="1266"/>
      <c r="BF61" s="1266"/>
      <c r="BG61" s="1265"/>
      <c r="BH61" s="1265"/>
      <c r="BI61" s="1265"/>
      <c r="BJ61" s="1265"/>
      <c r="BK61" s="1265"/>
      <c r="BL61" s="1265"/>
      <c r="BM61" s="1265"/>
      <c r="BN61" s="1265"/>
      <c r="BO61" s="1265"/>
      <c r="BP61" s="1265"/>
      <c r="BQ61" s="1266"/>
      <c r="BR61" s="1266"/>
      <c r="BS61" s="1265"/>
      <c r="BT61" s="1265"/>
      <c r="BU61" s="1265"/>
      <c r="BV61" s="1265"/>
      <c r="BW61" s="1265"/>
      <c r="BX61" s="1265"/>
      <c r="BY61" s="1265"/>
      <c r="BZ61" s="1265"/>
      <c r="CA61" s="1265"/>
      <c r="CB61" s="1265"/>
      <c r="CC61" s="1266"/>
      <c r="CD61" s="1266"/>
      <c r="CE61" s="1265"/>
      <c r="CF61" s="1265"/>
      <c r="CG61" s="1265"/>
      <c r="CH61" s="1265"/>
      <c r="CI61" s="1265"/>
      <c r="CJ61" s="1265"/>
      <c r="CK61" s="1265"/>
      <c r="CL61" s="1265"/>
      <c r="CM61" s="1265"/>
      <c r="CN61" s="1265"/>
      <c r="CO61" s="1266"/>
      <c r="CP61" s="1266"/>
      <c r="CQ61" s="1265"/>
      <c r="CR61" s="1265"/>
      <c r="CS61" s="1265"/>
      <c r="CT61" s="1265"/>
      <c r="CU61" s="1265"/>
      <c r="CV61" s="1265"/>
      <c r="CW61" s="1265"/>
      <c r="CX61" s="1265"/>
      <c r="CY61" s="1265"/>
      <c r="CZ61" s="1265"/>
      <c r="DA61" s="1266"/>
      <c r="DB61" s="1266"/>
      <c r="DC61" s="1266"/>
      <c r="DD61" s="1267"/>
      <c r="DE61" s="1260"/>
    </row>
    <row r="62" spans="1:109">
      <c r="B62" s="1233"/>
      <c r="C62" s="1233"/>
      <c r="D62" s="1233"/>
      <c r="E62" s="1233"/>
      <c r="F62" s="1233"/>
      <c r="G62" s="1233"/>
      <c r="H62" s="1233"/>
      <c r="I62" s="1233"/>
      <c r="J62" s="1233"/>
      <c r="K62" s="1233"/>
      <c r="L62" s="1233"/>
      <c r="M62" s="1233"/>
      <c r="N62" s="1233"/>
      <c r="O62" s="1233"/>
      <c r="P62" s="1233"/>
      <c r="Q62" s="1233"/>
      <c r="R62" s="1233"/>
      <c r="S62" s="1233"/>
      <c r="T62" s="1233"/>
      <c r="U62" s="1233"/>
      <c r="V62" s="1233"/>
      <c r="W62" s="1233"/>
      <c r="X62" s="1233"/>
      <c r="Y62" s="1233"/>
      <c r="Z62" s="1233"/>
      <c r="AA62" s="1233"/>
      <c r="AB62" s="1233"/>
      <c r="AC62" s="1233"/>
      <c r="AD62" s="1233"/>
      <c r="AE62" s="1233"/>
      <c r="AF62" s="1233"/>
      <c r="AG62" s="1233"/>
      <c r="AH62" s="1233"/>
      <c r="AI62" s="1233"/>
      <c r="AJ62" s="1233"/>
      <c r="AK62" s="1233"/>
      <c r="AL62" s="1233"/>
      <c r="AM62" s="1233"/>
      <c r="AN62" s="1233"/>
      <c r="AO62" s="1233"/>
      <c r="AP62" s="1233"/>
      <c r="AQ62" s="1233"/>
      <c r="AR62" s="1233"/>
      <c r="AS62" s="1233"/>
      <c r="AT62" s="1233"/>
      <c r="AU62" s="1233"/>
      <c r="AV62" s="1233"/>
      <c r="AW62" s="1233"/>
      <c r="AX62" s="1233"/>
      <c r="AY62" s="1233"/>
      <c r="AZ62" s="1233"/>
      <c r="BA62" s="1233"/>
      <c r="BB62" s="1233"/>
      <c r="BC62" s="1233"/>
      <c r="BD62" s="1233"/>
      <c r="BE62" s="1233"/>
      <c r="BF62" s="1233"/>
      <c r="BG62" s="1233"/>
      <c r="BH62" s="1233"/>
      <c r="BI62" s="1233"/>
      <c r="BJ62" s="1233"/>
      <c r="BK62" s="1233"/>
      <c r="BL62" s="1233"/>
      <c r="BM62" s="1233"/>
      <c r="BN62" s="1233"/>
      <c r="BO62" s="1233"/>
      <c r="BP62" s="1233"/>
      <c r="BQ62" s="1233"/>
      <c r="BR62" s="1233"/>
      <c r="BS62" s="1233"/>
      <c r="BT62" s="1233"/>
      <c r="BU62" s="1233"/>
      <c r="BV62" s="1233"/>
      <c r="BW62" s="1233"/>
      <c r="BX62" s="1233"/>
      <c r="BY62" s="1233"/>
      <c r="BZ62" s="1233"/>
      <c r="CA62" s="1233"/>
      <c r="CB62" s="1233"/>
      <c r="CC62" s="1233"/>
      <c r="CD62" s="1233"/>
      <c r="CE62" s="1233"/>
      <c r="CF62" s="1233"/>
      <c r="CG62" s="1233"/>
      <c r="CH62" s="1233"/>
      <c r="CI62" s="1233"/>
      <c r="CJ62" s="1233"/>
      <c r="CK62" s="1233"/>
      <c r="CL62" s="1233"/>
      <c r="CM62" s="1233"/>
      <c r="CN62" s="1233"/>
      <c r="CO62" s="1233"/>
      <c r="CP62" s="1233"/>
      <c r="CQ62" s="1233"/>
      <c r="CR62" s="1233"/>
      <c r="CS62" s="1233"/>
      <c r="CT62" s="1233"/>
      <c r="CU62" s="1233"/>
      <c r="CV62" s="1233"/>
      <c r="CW62" s="1233"/>
      <c r="CX62" s="1233"/>
      <c r="CY62" s="1233"/>
      <c r="CZ62" s="1233"/>
      <c r="DA62" s="1233"/>
      <c r="DB62" s="1233"/>
      <c r="DC62" s="1233"/>
      <c r="DD62" s="1233"/>
      <c r="DE62" s="1222"/>
    </row>
    <row r="63" spans="1:109" ht="17.25">
      <c r="B63" s="1268" t="s">
        <v>591</v>
      </c>
    </row>
    <row r="64" spans="1:109">
      <c r="B64" s="1228"/>
      <c r="G64" s="1235"/>
      <c r="I64" s="1269"/>
      <c r="J64" s="1269"/>
      <c r="K64" s="1269"/>
      <c r="L64" s="1269"/>
      <c r="M64" s="1269"/>
      <c r="N64" s="1270"/>
      <c r="AM64" s="1235"/>
      <c r="AN64" s="1235" t="s">
        <v>584</v>
      </c>
      <c r="AP64" s="1236"/>
      <c r="AQ64" s="1236"/>
      <c r="AR64" s="1236"/>
      <c r="AY64" s="1235"/>
      <c r="BA64" s="1236"/>
      <c r="BB64" s="1236"/>
      <c r="BC64" s="1236"/>
      <c r="BK64" s="1235"/>
      <c r="BM64" s="1236"/>
      <c r="BN64" s="1236"/>
      <c r="BO64" s="1236"/>
      <c r="BW64" s="1235"/>
      <c r="BY64" s="1236"/>
      <c r="BZ64" s="1236"/>
      <c r="CA64" s="1236"/>
      <c r="CI64" s="1235"/>
      <c r="CK64" s="1236"/>
      <c r="CL64" s="1236"/>
      <c r="CM64" s="1236"/>
      <c r="CU64" s="1235"/>
      <c r="CW64" s="1236"/>
      <c r="CX64" s="1236"/>
      <c r="CY64" s="1236"/>
    </row>
    <row r="65" spans="2:107">
      <c r="B65" s="1228"/>
      <c r="AN65" s="1237" t="s">
        <v>592</v>
      </c>
      <c r="AO65" s="1238"/>
      <c r="AP65" s="1238"/>
      <c r="AQ65" s="1238"/>
      <c r="AR65" s="1238"/>
      <c r="AS65" s="1238"/>
      <c r="AT65" s="1238"/>
      <c r="AU65" s="1238"/>
      <c r="AV65" s="1238"/>
      <c r="AW65" s="1238"/>
      <c r="AX65" s="1238"/>
      <c r="AY65" s="1238"/>
      <c r="AZ65" s="1238"/>
      <c r="BA65" s="1238"/>
      <c r="BB65" s="1238"/>
      <c r="BC65" s="1238"/>
      <c r="BD65" s="1238"/>
      <c r="BE65" s="1238"/>
      <c r="BF65" s="1238"/>
      <c r="BG65" s="1238"/>
      <c r="BH65" s="1238"/>
      <c r="BI65" s="1238"/>
      <c r="BJ65" s="1238"/>
      <c r="BK65" s="1238"/>
      <c r="BL65" s="1238"/>
      <c r="BM65" s="1238"/>
      <c r="BN65" s="1238"/>
      <c r="BO65" s="1238"/>
      <c r="BP65" s="1238"/>
      <c r="BQ65" s="1238"/>
      <c r="BR65" s="1238"/>
      <c r="BS65" s="1238"/>
      <c r="BT65" s="1238"/>
      <c r="BU65" s="1238"/>
      <c r="BV65" s="1238"/>
      <c r="BW65" s="1238"/>
      <c r="BX65" s="1238"/>
      <c r="BY65" s="1238"/>
      <c r="BZ65" s="1238"/>
      <c r="CA65" s="1238"/>
      <c r="CB65" s="1238"/>
      <c r="CC65" s="1238"/>
      <c r="CD65" s="1238"/>
      <c r="CE65" s="1238"/>
      <c r="CF65" s="1238"/>
      <c r="CG65" s="1238"/>
      <c r="CH65" s="1238"/>
      <c r="CI65" s="1238"/>
      <c r="CJ65" s="1238"/>
      <c r="CK65" s="1238"/>
      <c r="CL65" s="1238"/>
      <c r="CM65" s="1238"/>
      <c r="CN65" s="1238"/>
      <c r="CO65" s="1238"/>
      <c r="CP65" s="1238"/>
      <c r="CQ65" s="1238"/>
      <c r="CR65" s="1238"/>
      <c r="CS65" s="1238"/>
      <c r="CT65" s="1238"/>
      <c r="CU65" s="1238"/>
      <c r="CV65" s="1238"/>
      <c r="CW65" s="1238"/>
      <c r="CX65" s="1238"/>
      <c r="CY65" s="1238"/>
      <c r="CZ65" s="1238"/>
      <c r="DA65" s="1238"/>
      <c r="DB65" s="1238"/>
      <c r="DC65" s="1239"/>
    </row>
    <row r="66" spans="2:107">
      <c r="B66" s="1228"/>
      <c r="AN66" s="1240"/>
      <c r="AO66" s="1241"/>
      <c r="AP66" s="1241"/>
      <c r="AQ66" s="1241"/>
      <c r="AR66" s="1241"/>
      <c r="AS66" s="1241"/>
      <c r="AT66" s="1241"/>
      <c r="AU66" s="1241"/>
      <c r="AV66" s="1241"/>
      <c r="AW66" s="1241"/>
      <c r="AX66" s="1241"/>
      <c r="AY66" s="1241"/>
      <c r="AZ66" s="1241"/>
      <c r="BA66" s="1241"/>
      <c r="BB66" s="1241"/>
      <c r="BC66" s="1241"/>
      <c r="BD66" s="1241"/>
      <c r="BE66" s="1241"/>
      <c r="BF66" s="1241"/>
      <c r="BG66" s="1241"/>
      <c r="BH66" s="1241"/>
      <c r="BI66" s="1241"/>
      <c r="BJ66" s="1241"/>
      <c r="BK66" s="1241"/>
      <c r="BL66" s="1241"/>
      <c r="BM66" s="1241"/>
      <c r="BN66" s="1241"/>
      <c r="BO66" s="1241"/>
      <c r="BP66" s="1241"/>
      <c r="BQ66" s="1241"/>
      <c r="BR66" s="1241"/>
      <c r="BS66" s="1241"/>
      <c r="BT66" s="1241"/>
      <c r="BU66" s="1241"/>
      <c r="BV66" s="1241"/>
      <c r="BW66" s="1241"/>
      <c r="BX66" s="1241"/>
      <c r="BY66" s="1241"/>
      <c r="BZ66" s="1241"/>
      <c r="CA66" s="1241"/>
      <c r="CB66" s="1241"/>
      <c r="CC66" s="1241"/>
      <c r="CD66" s="1241"/>
      <c r="CE66" s="1241"/>
      <c r="CF66" s="1241"/>
      <c r="CG66" s="1241"/>
      <c r="CH66" s="1241"/>
      <c r="CI66" s="1241"/>
      <c r="CJ66" s="1241"/>
      <c r="CK66" s="1241"/>
      <c r="CL66" s="1241"/>
      <c r="CM66" s="1241"/>
      <c r="CN66" s="1241"/>
      <c r="CO66" s="1241"/>
      <c r="CP66" s="1241"/>
      <c r="CQ66" s="1241"/>
      <c r="CR66" s="1241"/>
      <c r="CS66" s="1241"/>
      <c r="CT66" s="1241"/>
      <c r="CU66" s="1241"/>
      <c r="CV66" s="1241"/>
      <c r="CW66" s="1241"/>
      <c r="CX66" s="1241"/>
      <c r="CY66" s="1241"/>
      <c r="CZ66" s="1241"/>
      <c r="DA66" s="1241"/>
      <c r="DB66" s="1241"/>
      <c r="DC66" s="1242"/>
    </row>
    <row r="67" spans="2:107">
      <c r="B67" s="1228"/>
      <c r="AN67" s="1240"/>
      <c r="AO67" s="1241"/>
      <c r="AP67" s="1241"/>
      <c r="AQ67" s="1241"/>
      <c r="AR67" s="1241"/>
      <c r="AS67" s="1241"/>
      <c r="AT67" s="1241"/>
      <c r="AU67" s="1241"/>
      <c r="AV67" s="1241"/>
      <c r="AW67" s="1241"/>
      <c r="AX67" s="1241"/>
      <c r="AY67" s="1241"/>
      <c r="AZ67" s="1241"/>
      <c r="BA67" s="1241"/>
      <c r="BB67" s="1241"/>
      <c r="BC67" s="1241"/>
      <c r="BD67" s="1241"/>
      <c r="BE67" s="1241"/>
      <c r="BF67" s="1241"/>
      <c r="BG67" s="1241"/>
      <c r="BH67" s="1241"/>
      <c r="BI67" s="1241"/>
      <c r="BJ67" s="1241"/>
      <c r="BK67" s="1241"/>
      <c r="BL67" s="1241"/>
      <c r="BM67" s="1241"/>
      <c r="BN67" s="1241"/>
      <c r="BO67" s="1241"/>
      <c r="BP67" s="1241"/>
      <c r="BQ67" s="1241"/>
      <c r="BR67" s="1241"/>
      <c r="BS67" s="1241"/>
      <c r="BT67" s="1241"/>
      <c r="BU67" s="1241"/>
      <c r="BV67" s="1241"/>
      <c r="BW67" s="1241"/>
      <c r="BX67" s="1241"/>
      <c r="BY67" s="1241"/>
      <c r="BZ67" s="1241"/>
      <c r="CA67" s="1241"/>
      <c r="CB67" s="1241"/>
      <c r="CC67" s="1241"/>
      <c r="CD67" s="1241"/>
      <c r="CE67" s="1241"/>
      <c r="CF67" s="1241"/>
      <c r="CG67" s="1241"/>
      <c r="CH67" s="1241"/>
      <c r="CI67" s="1241"/>
      <c r="CJ67" s="1241"/>
      <c r="CK67" s="1241"/>
      <c r="CL67" s="1241"/>
      <c r="CM67" s="1241"/>
      <c r="CN67" s="1241"/>
      <c r="CO67" s="1241"/>
      <c r="CP67" s="1241"/>
      <c r="CQ67" s="1241"/>
      <c r="CR67" s="1241"/>
      <c r="CS67" s="1241"/>
      <c r="CT67" s="1241"/>
      <c r="CU67" s="1241"/>
      <c r="CV67" s="1241"/>
      <c r="CW67" s="1241"/>
      <c r="CX67" s="1241"/>
      <c r="CY67" s="1241"/>
      <c r="CZ67" s="1241"/>
      <c r="DA67" s="1241"/>
      <c r="DB67" s="1241"/>
      <c r="DC67" s="1242"/>
    </row>
    <row r="68" spans="2:107">
      <c r="B68" s="1228"/>
      <c r="AN68" s="1240"/>
      <c r="AO68" s="1241"/>
      <c r="AP68" s="1241"/>
      <c r="AQ68" s="1241"/>
      <c r="AR68" s="1241"/>
      <c r="AS68" s="1241"/>
      <c r="AT68" s="1241"/>
      <c r="AU68" s="1241"/>
      <c r="AV68" s="1241"/>
      <c r="AW68" s="1241"/>
      <c r="AX68" s="1241"/>
      <c r="AY68" s="1241"/>
      <c r="AZ68" s="1241"/>
      <c r="BA68" s="1241"/>
      <c r="BB68" s="1241"/>
      <c r="BC68" s="1241"/>
      <c r="BD68" s="1241"/>
      <c r="BE68" s="1241"/>
      <c r="BF68" s="1241"/>
      <c r="BG68" s="1241"/>
      <c r="BH68" s="1241"/>
      <c r="BI68" s="1241"/>
      <c r="BJ68" s="1241"/>
      <c r="BK68" s="1241"/>
      <c r="BL68" s="1241"/>
      <c r="BM68" s="1241"/>
      <c r="BN68" s="1241"/>
      <c r="BO68" s="1241"/>
      <c r="BP68" s="1241"/>
      <c r="BQ68" s="1241"/>
      <c r="BR68" s="1241"/>
      <c r="BS68" s="1241"/>
      <c r="BT68" s="1241"/>
      <c r="BU68" s="1241"/>
      <c r="BV68" s="1241"/>
      <c r="BW68" s="1241"/>
      <c r="BX68" s="1241"/>
      <c r="BY68" s="1241"/>
      <c r="BZ68" s="1241"/>
      <c r="CA68" s="1241"/>
      <c r="CB68" s="1241"/>
      <c r="CC68" s="1241"/>
      <c r="CD68" s="1241"/>
      <c r="CE68" s="1241"/>
      <c r="CF68" s="1241"/>
      <c r="CG68" s="1241"/>
      <c r="CH68" s="1241"/>
      <c r="CI68" s="1241"/>
      <c r="CJ68" s="1241"/>
      <c r="CK68" s="1241"/>
      <c r="CL68" s="1241"/>
      <c r="CM68" s="1241"/>
      <c r="CN68" s="1241"/>
      <c r="CO68" s="1241"/>
      <c r="CP68" s="1241"/>
      <c r="CQ68" s="1241"/>
      <c r="CR68" s="1241"/>
      <c r="CS68" s="1241"/>
      <c r="CT68" s="1241"/>
      <c r="CU68" s="1241"/>
      <c r="CV68" s="1241"/>
      <c r="CW68" s="1241"/>
      <c r="CX68" s="1241"/>
      <c r="CY68" s="1241"/>
      <c r="CZ68" s="1241"/>
      <c r="DA68" s="1241"/>
      <c r="DB68" s="1241"/>
      <c r="DC68" s="1242"/>
    </row>
    <row r="69" spans="2:107">
      <c r="B69" s="1228"/>
      <c r="AN69" s="1243"/>
      <c r="AO69" s="1244"/>
      <c r="AP69" s="1244"/>
      <c r="AQ69" s="1244"/>
      <c r="AR69" s="1244"/>
      <c r="AS69" s="1244"/>
      <c r="AT69" s="1244"/>
      <c r="AU69" s="1244"/>
      <c r="AV69" s="1244"/>
      <c r="AW69" s="1244"/>
      <c r="AX69" s="1244"/>
      <c r="AY69" s="1244"/>
      <c r="AZ69" s="1244"/>
      <c r="BA69" s="1244"/>
      <c r="BB69" s="1244"/>
      <c r="BC69" s="1244"/>
      <c r="BD69" s="1244"/>
      <c r="BE69" s="1244"/>
      <c r="BF69" s="1244"/>
      <c r="BG69" s="1244"/>
      <c r="BH69" s="1244"/>
      <c r="BI69" s="1244"/>
      <c r="BJ69" s="1244"/>
      <c r="BK69" s="1244"/>
      <c r="BL69" s="1244"/>
      <c r="BM69" s="1244"/>
      <c r="BN69" s="1244"/>
      <c r="BO69" s="1244"/>
      <c r="BP69" s="1244"/>
      <c r="BQ69" s="1244"/>
      <c r="BR69" s="1244"/>
      <c r="BS69" s="1244"/>
      <c r="BT69" s="1244"/>
      <c r="BU69" s="1244"/>
      <c r="BV69" s="1244"/>
      <c r="BW69" s="1244"/>
      <c r="BX69" s="1244"/>
      <c r="BY69" s="1244"/>
      <c r="BZ69" s="1244"/>
      <c r="CA69" s="1244"/>
      <c r="CB69" s="1244"/>
      <c r="CC69" s="1244"/>
      <c r="CD69" s="1244"/>
      <c r="CE69" s="1244"/>
      <c r="CF69" s="1244"/>
      <c r="CG69" s="1244"/>
      <c r="CH69" s="1244"/>
      <c r="CI69" s="1244"/>
      <c r="CJ69" s="1244"/>
      <c r="CK69" s="1244"/>
      <c r="CL69" s="1244"/>
      <c r="CM69" s="1244"/>
      <c r="CN69" s="1244"/>
      <c r="CO69" s="1244"/>
      <c r="CP69" s="1244"/>
      <c r="CQ69" s="1244"/>
      <c r="CR69" s="1244"/>
      <c r="CS69" s="1244"/>
      <c r="CT69" s="1244"/>
      <c r="CU69" s="1244"/>
      <c r="CV69" s="1244"/>
      <c r="CW69" s="1244"/>
      <c r="CX69" s="1244"/>
      <c r="CY69" s="1244"/>
      <c r="CZ69" s="1244"/>
      <c r="DA69" s="1244"/>
      <c r="DB69" s="1244"/>
      <c r="DC69" s="1245"/>
    </row>
    <row r="70" spans="2:107">
      <c r="B70" s="1228"/>
      <c r="H70" s="1271"/>
      <c r="I70" s="1271"/>
      <c r="J70" s="1272"/>
      <c r="K70" s="1272"/>
      <c r="L70" s="1273"/>
      <c r="M70" s="1272"/>
      <c r="N70" s="1273"/>
      <c r="AN70" s="1246"/>
      <c r="AO70" s="1246"/>
      <c r="AP70" s="1246"/>
      <c r="AZ70" s="1246"/>
      <c r="BA70" s="1246"/>
      <c r="BB70" s="1246"/>
      <c r="BL70" s="1246"/>
      <c r="BM70" s="1246"/>
      <c r="BN70" s="1246"/>
      <c r="BX70" s="1246"/>
      <c r="BY70" s="1246"/>
      <c r="BZ70" s="1246"/>
      <c r="CJ70" s="1246"/>
      <c r="CK70" s="1246"/>
      <c r="CL70" s="1246"/>
      <c r="CV70" s="1246"/>
      <c r="CW70" s="1246"/>
      <c r="CX70" s="1246"/>
    </row>
    <row r="71" spans="2:107">
      <c r="B71" s="1228"/>
      <c r="G71" s="1274"/>
      <c r="I71" s="1275"/>
      <c r="J71" s="1272"/>
      <c r="K71" s="1272"/>
      <c r="L71" s="1273"/>
      <c r="M71" s="1272"/>
      <c r="N71" s="1273"/>
      <c r="AM71" s="1274"/>
      <c r="AN71" s="1222" t="s">
        <v>586</v>
      </c>
    </row>
    <row r="72" spans="2:107">
      <c r="B72" s="1228"/>
      <c r="G72" s="1247"/>
      <c r="H72" s="1247"/>
      <c r="I72" s="1247"/>
      <c r="J72" s="1247"/>
      <c r="K72" s="1248"/>
      <c r="L72" s="1248"/>
      <c r="M72" s="1249"/>
      <c r="N72" s="1249"/>
      <c r="AN72" s="1250"/>
      <c r="AO72" s="1251"/>
      <c r="AP72" s="1251"/>
      <c r="AQ72" s="1251"/>
      <c r="AR72" s="1251"/>
      <c r="AS72" s="1251"/>
      <c r="AT72" s="1251"/>
      <c r="AU72" s="1251"/>
      <c r="AV72" s="1251"/>
      <c r="AW72" s="1251"/>
      <c r="AX72" s="1251"/>
      <c r="AY72" s="1251"/>
      <c r="AZ72" s="1251"/>
      <c r="BA72" s="1251"/>
      <c r="BB72" s="1251"/>
      <c r="BC72" s="1251"/>
      <c r="BD72" s="1251"/>
      <c r="BE72" s="1251"/>
      <c r="BF72" s="1251"/>
      <c r="BG72" s="1251"/>
      <c r="BH72" s="1251"/>
      <c r="BI72" s="1251"/>
      <c r="BJ72" s="1251"/>
      <c r="BK72" s="1251"/>
      <c r="BL72" s="1251"/>
      <c r="BM72" s="1251"/>
      <c r="BN72" s="1251"/>
      <c r="BO72" s="1252"/>
      <c r="BP72" s="1253" t="s">
        <v>530</v>
      </c>
      <c r="BQ72" s="1253"/>
      <c r="BR72" s="1253"/>
      <c r="BS72" s="1253"/>
      <c r="BT72" s="1253"/>
      <c r="BU72" s="1253"/>
      <c r="BV72" s="1253"/>
      <c r="BW72" s="1253"/>
      <c r="BX72" s="1253" t="s">
        <v>531</v>
      </c>
      <c r="BY72" s="1253"/>
      <c r="BZ72" s="1253"/>
      <c r="CA72" s="1253"/>
      <c r="CB72" s="1253"/>
      <c r="CC72" s="1253"/>
      <c r="CD72" s="1253"/>
      <c r="CE72" s="1253"/>
      <c r="CF72" s="1253" t="s">
        <v>532</v>
      </c>
      <c r="CG72" s="1253"/>
      <c r="CH72" s="1253"/>
      <c r="CI72" s="1253"/>
      <c r="CJ72" s="1253"/>
      <c r="CK72" s="1253"/>
      <c r="CL72" s="1253"/>
      <c r="CM72" s="1253"/>
      <c r="CN72" s="1253" t="s">
        <v>533</v>
      </c>
      <c r="CO72" s="1253"/>
      <c r="CP72" s="1253"/>
      <c r="CQ72" s="1253"/>
      <c r="CR72" s="1253"/>
      <c r="CS72" s="1253"/>
      <c r="CT72" s="1253"/>
      <c r="CU72" s="1253"/>
      <c r="CV72" s="1253" t="s">
        <v>534</v>
      </c>
      <c r="CW72" s="1253"/>
      <c r="CX72" s="1253"/>
      <c r="CY72" s="1253"/>
      <c r="CZ72" s="1253"/>
      <c r="DA72" s="1253"/>
      <c r="DB72" s="1253"/>
      <c r="DC72" s="1253"/>
    </row>
    <row r="73" spans="2:107">
      <c r="B73" s="1228"/>
      <c r="G73" s="1254"/>
      <c r="H73" s="1254"/>
      <c r="I73" s="1254"/>
      <c r="J73" s="1254"/>
      <c r="K73" s="1276"/>
      <c r="L73" s="1276"/>
      <c r="M73" s="1276"/>
      <c r="N73" s="1276"/>
      <c r="AM73" s="1246"/>
      <c r="AN73" s="1257" t="s">
        <v>587</v>
      </c>
      <c r="AO73" s="1257"/>
      <c r="AP73" s="1257"/>
      <c r="AQ73" s="1257"/>
      <c r="AR73" s="1257"/>
      <c r="AS73" s="1257"/>
      <c r="AT73" s="1257"/>
      <c r="AU73" s="1257"/>
      <c r="AV73" s="1257"/>
      <c r="AW73" s="1257"/>
      <c r="AX73" s="1257"/>
      <c r="AY73" s="1257"/>
      <c r="AZ73" s="1257"/>
      <c r="BA73" s="1257"/>
      <c r="BB73" s="1257" t="s">
        <v>588</v>
      </c>
      <c r="BC73" s="1257"/>
      <c r="BD73" s="1257"/>
      <c r="BE73" s="1257"/>
      <c r="BF73" s="1257"/>
      <c r="BG73" s="1257"/>
      <c r="BH73" s="1257"/>
      <c r="BI73" s="1257"/>
      <c r="BJ73" s="1257"/>
      <c r="BK73" s="1257"/>
      <c r="BL73" s="1257"/>
      <c r="BM73" s="1257"/>
      <c r="BN73" s="1257"/>
      <c r="BO73" s="1257"/>
      <c r="BP73" s="1259">
        <v>50.4</v>
      </c>
      <c r="BQ73" s="1259"/>
      <c r="BR73" s="1259"/>
      <c r="BS73" s="1259"/>
      <c r="BT73" s="1259"/>
      <c r="BU73" s="1259"/>
      <c r="BV73" s="1259"/>
      <c r="BW73" s="1259"/>
      <c r="BX73" s="1259">
        <v>36.200000000000003</v>
      </c>
      <c r="BY73" s="1259"/>
      <c r="BZ73" s="1259"/>
      <c r="CA73" s="1259"/>
      <c r="CB73" s="1259"/>
      <c r="CC73" s="1259"/>
      <c r="CD73" s="1259"/>
      <c r="CE73" s="1259"/>
      <c r="CF73" s="1259">
        <v>20.6</v>
      </c>
      <c r="CG73" s="1259"/>
      <c r="CH73" s="1259"/>
      <c r="CI73" s="1259"/>
      <c r="CJ73" s="1259"/>
      <c r="CK73" s="1259"/>
      <c r="CL73" s="1259"/>
      <c r="CM73" s="1259"/>
      <c r="CN73" s="1259">
        <v>10.1</v>
      </c>
      <c r="CO73" s="1259"/>
      <c r="CP73" s="1259"/>
      <c r="CQ73" s="1259"/>
      <c r="CR73" s="1259"/>
      <c r="CS73" s="1259"/>
      <c r="CT73" s="1259"/>
      <c r="CU73" s="1259"/>
      <c r="CV73" s="1259"/>
      <c r="CW73" s="1259"/>
      <c r="CX73" s="1259"/>
      <c r="CY73" s="1259"/>
      <c r="CZ73" s="1259"/>
      <c r="DA73" s="1259"/>
      <c r="DB73" s="1259"/>
      <c r="DC73" s="1259"/>
    </row>
    <row r="74" spans="2:107">
      <c r="B74" s="1228"/>
      <c r="G74" s="1254"/>
      <c r="H74" s="1254"/>
      <c r="I74" s="1254"/>
      <c r="J74" s="1254"/>
      <c r="K74" s="1276"/>
      <c r="L74" s="1276"/>
      <c r="M74" s="1276"/>
      <c r="N74" s="1276"/>
      <c r="AM74" s="1246"/>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9"/>
      <c r="BQ74" s="1259"/>
      <c r="BR74" s="1259"/>
      <c r="BS74" s="1259"/>
      <c r="BT74" s="1259"/>
      <c r="BU74" s="1259"/>
      <c r="BV74" s="1259"/>
      <c r="BW74" s="1259"/>
      <c r="BX74" s="1259"/>
      <c r="BY74" s="1259"/>
      <c r="BZ74" s="1259"/>
      <c r="CA74" s="1259"/>
      <c r="CB74" s="1259"/>
      <c r="CC74" s="1259"/>
      <c r="CD74" s="1259"/>
      <c r="CE74" s="1259"/>
      <c r="CF74" s="1259"/>
      <c r="CG74" s="1259"/>
      <c r="CH74" s="1259"/>
      <c r="CI74" s="1259"/>
      <c r="CJ74" s="1259"/>
      <c r="CK74" s="1259"/>
      <c r="CL74" s="1259"/>
      <c r="CM74" s="1259"/>
      <c r="CN74" s="1259"/>
      <c r="CO74" s="1259"/>
      <c r="CP74" s="1259"/>
      <c r="CQ74" s="1259"/>
      <c r="CR74" s="1259"/>
      <c r="CS74" s="1259"/>
      <c r="CT74" s="1259"/>
      <c r="CU74" s="1259"/>
      <c r="CV74" s="1259"/>
      <c r="CW74" s="1259"/>
      <c r="CX74" s="1259"/>
      <c r="CY74" s="1259"/>
      <c r="CZ74" s="1259"/>
      <c r="DA74" s="1259"/>
      <c r="DB74" s="1259"/>
      <c r="DC74" s="1259"/>
    </row>
    <row r="75" spans="2:107">
      <c r="B75" s="1228"/>
      <c r="G75" s="1254"/>
      <c r="H75" s="1254"/>
      <c r="I75" s="1247"/>
      <c r="J75" s="1247"/>
      <c r="K75" s="1256"/>
      <c r="L75" s="1256"/>
      <c r="M75" s="1256"/>
      <c r="N75" s="1256"/>
      <c r="AM75" s="1246"/>
      <c r="AN75" s="1257"/>
      <c r="AO75" s="1257"/>
      <c r="AP75" s="1257"/>
      <c r="AQ75" s="1257"/>
      <c r="AR75" s="1257"/>
      <c r="AS75" s="1257"/>
      <c r="AT75" s="1257"/>
      <c r="AU75" s="1257"/>
      <c r="AV75" s="1257"/>
      <c r="AW75" s="1257"/>
      <c r="AX75" s="1257"/>
      <c r="AY75" s="1257"/>
      <c r="AZ75" s="1257"/>
      <c r="BA75" s="1257"/>
      <c r="BB75" s="1257" t="s">
        <v>593</v>
      </c>
      <c r="BC75" s="1257"/>
      <c r="BD75" s="1257"/>
      <c r="BE75" s="1257"/>
      <c r="BF75" s="1257"/>
      <c r="BG75" s="1257"/>
      <c r="BH75" s="1257"/>
      <c r="BI75" s="1257"/>
      <c r="BJ75" s="1257"/>
      <c r="BK75" s="1257"/>
      <c r="BL75" s="1257"/>
      <c r="BM75" s="1257"/>
      <c r="BN75" s="1257"/>
      <c r="BO75" s="1257"/>
      <c r="BP75" s="1259">
        <v>10.199999999999999</v>
      </c>
      <c r="BQ75" s="1259"/>
      <c r="BR75" s="1259"/>
      <c r="BS75" s="1259"/>
      <c r="BT75" s="1259"/>
      <c r="BU75" s="1259"/>
      <c r="BV75" s="1259"/>
      <c r="BW75" s="1259"/>
      <c r="BX75" s="1259">
        <v>9.4</v>
      </c>
      <c r="BY75" s="1259"/>
      <c r="BZ75" s="1259"/>
      <c r="CA75" s="1259"/>
      <c r="CB75" s="1259"/>
      <c r="CC75" s="1259"/>
      <c r="CD75" s="1259"/>
      <c r="CE75" s="1259"/>
      <c r="CF75" s="1259">
        <v>9.1</v>
      </c>
      <c r="CG75" s="1259"/>
      <c r="CH75" s="1259"/>
      <c r="CI75" s="1259"/>
      <c r="CJ75" s="1259"/>
      <c r="CK75" s="1259"/>
      <c r="CL75" s="1259"/>
      <c r="CM75" s="1259"/>
      <c r="CN75" s="1259">
        <v>9.1999999999999993</v>
      </c>
      <c r="CO75" s="1259"/>
      <c r="CP75" s="1259"/>
      <c r="CQ75" s="1259"/>
      <c r="CR75" s="1259"/>
      <c r="CS75" s="1259"/>
      <c r="CT75" s="1259"/>
      <c r="CU75" s="1259"/>
      <c r="CV75" s="1259">
        <v>8.6</v>
      </c>
      <c r="CW75" s="1259"/>
      <c r="CX75" s="1259"/>
      <c r="CY75" s="1259"/>
      <c r="CZ75" s="1259"/>
      <c r="DA75" s="1259"/>
      <c r="DB75" s="1259"/>
      <c r="DC75" s="1259"/>
    </row>
    <row r="76" spans="2:107">
      <c r="B76" s="1228"/>
      <c r="G76" s="1254"/>
      <c r="H76" s="1254"/>
      <c r="I76" s="1247"/>
      <c r="J76" s="1247"/>
      <c r="K76" s="1256"/>
      <c r="L76" s="1256"/>
      <c r="M76" s="1256"/>
      <c r="N76" s="1256"/>
      <c r="AM76" s="1246"/>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9"/>
      <c r="BQ76" s="1259"/>
      <c r="BR76" s="1259"/>
      <c r="BS76" s="1259"/>
      <c r="BT76" s="1259"/>
      <c r="BU76" s="1259"/>
      <c r="BV76" s="1259"/>
      <c r="BW76" s="1259"/>
      <c r="BX76" s="1259"/>
      <c r="BY76" s="1259"/>
      <c r="BZ76" s="1259"/>
      <c r="CA76" s="1259"/>
      <c r="CB76" s="1259"/>
      <c r="CC76" s="1259"/>
      <c r="CD76" s="1259"/>
      <c r="CE76" s="1259"/>
      <c r="CF76" s="1259"/>
      <c r="CG76" s="1259"/>
      <c r="CH76" s="1259"/>
      <c r="CI76" s="1259"/>
      <c r="CJ76" s="1259"/>
      <c r="CK76" s="1259"/>
      <c r="CL76" s="1259"/>
      <c r="CM76" s="1259"/>
      <c r="CN76" s="1259"/>
      <c r="CO76" s="1259"/>
      <c r="CP76" s="1259"/>
      <c r="CQ76" s="1259"/>
      <c r="CR76" s="1259"/>
      <c r="CS76" s="1259"/>
      <c r="CT76" s="1259"/>
      <c r="CU76" s="1259"/>
      <c r="CV76" s="1259"/>
      <c r="CW76" s="1259"/>
      <c r="CX76" s="1259"/>
      <c r="CY76" s="1259"/>
      <c r="CZ76" s="1259"/>
      <c r="DA76" s="1259"/>
      <c r="DB76" s="1259"/>
      <c r="DC76" s="1259"/>
    </row>
    <row r="77" spans="2:107">
      <c r="B77" s="1228"/>
      <c r="G77" s="1247"/>
      <c r="H77" s="1247"/>
      <c r="I77" s="1247"/>
      <c r="J77" s="1247"/>
      <c r="K77" s="1276"/>
      <c r="L77" s="1276"/>
      <c r="M77" s="1276"/>
      <c r="N77" s="1276"/>
      <c r="AN77" s="1253" t="s">
        <v>590</v>
      </c>
      <c r="AO77" s="1253"/>
      <c r="AP77" s="1253"/>
      <c r="AQ77" s="1253"/>
      <c r="AR77" s="1253"/>
      <c r="AS77" s="1253"/>
      <c r="AT77" s="1253"/>
      <c r="AU77" s="1253"/>
      <c r="AV77" s="1253"/>
      <c r="AW77" s="1253"/>
      <c r="AX77" s="1253"/>
      <c r="AY77" s="1253"/>
      <c r="AZ77" s="1253"/>
      <c r="BA77" s="1253"/>
      <c r="BB77" s="1257" t="s">
        <v>588</v>
      </c>
      <c r="BC77" s="1257"/>
      <c r="BD77" s="1257"/>
      <c r="BE77" s="1257"/>
      <c r="BF77" s="1257"/>
      <c r="BG77" s="1257"/>
      <c r="BH77" s="1257"/>
      <c r="BI77" s="1257"/>
      <c r="BJ77" s="1257"/>
      <c r="BK77" s="1257"/>
      <c r="BL77" s="1257"/>
      <c r="BM77" s="1257"/>
      <c r="BN77" s="1257"/>
      <c r="BO77" s="1257"/>
      <c r="BP77" s="1259">
        <v>49.7</v>
      </c>
      <c r="BQ77" s="1259"/>
      <c r="BR77" s="1259"/>
      <c r="BS77" s="1259"/>
      <c r="BT77" s="1259"/>
      <c r="BU77" s="1259"/>
      <c r="BV77" s="1259"/>
      <c r="BW77" s="1259"/>
      <c r="BX77" s="1259">
        <v>37.299999999999997</v>
      </c>
      <c r="BY77" s="1259"/>
      <c r="BZ77" s="1259"/>
      <c r="CA77" s="1259"/>
      <c r="CB77" s="1259"/>
      <c r="CC77" s="1259"/>
      <c r="CD77" s="1259"/>
      <c r="CE77" s="1259"/>
      <c r="CF77" s="1259">
        <v>25.4</v>
      </c>
      <c r="CG77" s="1259"/>
      <c r="CH77" s="1259"/>
      <c r="CI77" s="1259"/>
      <c r="CJ77" s="1259"/>
      <c r="CK77" s="1259"/>
      <c r="CL77" s="1259"/>
      <c r="CM77" s="1259"/>
      <c r="CN77" s="1259">
        <v>17.600000000000001</v>
      </c>
      <c r="CO77" s="1259"/>
      <c r="CP77" s="1259"/>
      <c r="CQ77" s="1259"/>
      <c r="CR77" s="1259"/>
      <c r="CS77" s="1259"/>
      <c r="CT77" s="1259"/>
      <c r="CU77" s="1259"/>
      <c r="CV77" s="1259">
        <v>17.2</v>
      </c>
      <c r="CW77" s="1259"/>
      <c r="CX77" s="1259"/>
      <c r="CY77" s="1259"/>
      <c r="CZ77" s="1259"/>
      <c r="DA77" s="1259"/>
      <c r="DB77" s="1259"/>
      <c r="DC77" s="1259"/>
    </row>
    <row r="78" spans="2:107">
      <c r="B78" s="1228"/>
      <c r="G78" s="1247"/>
      <c r="H78" s="1247"/>
      <c r="I78" s="1247"/>
      <c r="J78" s="1247"/>
      <c r="K78" s="1276"/>
      <c r="L78" s="1276"/>
      <c r="M78" s="1276"/>
      <c r="N78" s="1276"/>
      <c r="AN78" s="1253"/>
      <c r="AO78" s="1253"/>
      <c r="AP78" s="1253"/>
      <c r="AQ78" s="1253"/>
      <c r="AR78" s="1253"/>
      <c r="AS78" s="1253"/>
      <c r="AT78" s="1253"/>
      <c r="AU78" s="1253"/>
      <c r="AV78" s="1253"/>
      <c r="AW78" s="1253"/>
      <c r="AX78" s="1253"/>
      <c r="AY78" s="1253"/>
      <c r="AZ78" s="1253"/>
      <c r="BA78" s="1253"/>
      <c r="BB78" s="1257"/>
      <c r="BC78" s="1257"/>
      <c r="BD78" s="1257"/>
      <c r="BE78" s="1257"/>
      <c r="BF78" s="1257"/>
      <c r="BG78" s="1257"/>
      <c r="BH78" s="1257"/>
      <c r="BI78" s="1257"/>
      <c r="BJ78" s="1257"/>
      <c r="BK78" s="1257"/>
      <c r="BL78" s="1257"/>
      <c r="BM78" s="1257"/>
      <c r="BN78" s="1257"/>
      <c r="BO78" s="1257"/>
      <c r="BP78" s="1259"/>
      <c r="BQ78" s="1259"/>
      <c r="BR78" s="1259"/>
      <c r="BS78" s="1259"/>
      <c r="BT78" s="1259"/>
      <c r="BU78" s="1259"/>
      <c r="BV78" s="1259"/>
      <c r="BW78" s="1259"/>
      <c r="BX78" s="1259"/>
      <c r="BY78" s="1259"/>
      <c r="BZ78" s="1259"/>
      <c r="CA78" s="1259"/>
      <c r="CB78" s="1259"/>
      <c r="CC78" s="1259"/>
      <c r="CD78" s="1259"/>
      <c r="CE78" s="1259"/>
      <c r="CF78" s="1259"/>
      <c r="CG78" s="1259"/>
      <c r="CH78" s="1259"/>
      <c r="CI78" s="1259"/>
      <c r="CJ78" s="1259"/>
      <c r="CK78" s="1259"/>
      <c r="CL78" s="1259"/>
      <c r="CM78" s="1259"/>
      <c r="CN78" s="1259"/>
      <c r="CO78" s="1259"/>
      <c r="CP78" s="1259"/>
      <c r="CQ78" s="1259"/>
      <c r="CR78" s="1259"/>
      <c r="CS78" s="1259"/>
      <c r="CT78" s="1259"/>
      <c r="CU78" s="1259"/>
      <c r="CV78" s="1259"/>
      <c r="CW78" s="1259"/>
      <c r="CX78" s="1259"/>
      <c r="CY78" s="1259"/>
      <c r="CZ78" s="1259"/>
      <c r="DA78" s="1259"/>
      <c r="DB78" s="1259"/>
      <c r="DC78" s="1259"/>
    </row>
    <row r="79" spans="2:107">
      <c r="B79" s="1228"/>
      <c r="G79" s="1247"/>
      <c r="H79" s="1247"/>
      <c r="I79" s="1261"/>
      <c r="J79" s="1261"/>
      <c r="K79" s="1277"/>
      <c r="L79" s="1277"/>
      <c r="M79" s="1277"/>
      <c r="N79" s="1277"/>
      <c r="AN79" s="1253"/>
      <c r="AO79" s="1253"/>
      <c r="AP79" s="1253"/>
      <c r="AQ79" s="1253"/>
      <c r="AR79" s="1253"/>
      <c r="AS79" s="1253"/>
      <c r="AT79" s="1253"/>
      <c r="AU79" s="1253"/>
      <c r="AV79" s="1253"/>
      <c r="AW79" s="1253"/>
      <c r="AX79" s="1253"/>
      <c r="AY79" s="1253"/>
      <c r="AZ79" s="1253"/>
      <c r="BA79" s="1253"/>
      <c r="BB79" s="1257" t="s">
        <v>593</v>
      </c>
      <c r="BC79" s="1257"/>
      <c r="BD79" s="1257"/>
      <c r="BE79" s="1257"/>
      <c r="BF79" s="1257"/>
      <c r="BG79" s="1257"/>
      <c r="BH79" s="1257"/>
      <c r="BI79" s="1257"/>
      <c r="BJ79" s="1257"/>
      <c r="BK79" s="1257"/>
      <c r="BL79" s="1257"/>
      <c r="BM79" s="1257"/>
      <c r="BN79" s="1257"/>
      <c r="BO79" s="1257"/>
      <c r="BP79" s="1259">
        <v>9.1999999999999993</v>
      </c>
      <c r="BQ79" s="1259"/>
      <c r="BR79" s="1259"/>
      <c r="BS79" s="1259"/>
      <c r="BT79" s="1259"/>
      <c r="BU79" s="1259"/>
      <c r="BV79" s="1259"/>
      <c r="BW79" s="1259"/>
      <c r="BX79" s="1259">
        <v>8.6</v>
      </c>
      <c r="BY79" s="1259"/>
      <c r="BZ79" s="1259"/>
      <c r="CA79" s="1259"/>
      <c r="CB79" s="1259"/>
      <c r="CC79" s="1259"/>
      <c r="CD79" s="1259"/>
      <c r="CE79" s="1259"/>
      <c r="CF79" s="1259">
        <v>8.3000000000000007</v>
      </c>
      <c r="CG79" s="1259"/>
      <c r="CH79" s="1259"/>
      <c r="CI79" s="1259"/>
      <c r="CJ79" s="1259"/>
      <c r="CK79" s="1259"/>
      <c r="CL79" s="1259"/>
      <c r="CM79" s="1259"/>
      <c r="CN79" s="1259">
        <v>8.4</v>
      </c>
      <c r="CO79" s="1259"/>
      <c r="CP79" s="1259"/>
      <c r="CQ79" s="1259"/>
      <c r="CR79" s="1259"/>
      <c r="CS79" s="1259"/>
      <c r="CT79" s="1259"/>
      <c r="CU79" s="1259"/>
      <c r="CV79" s="1259">
        <v>8.6</v>
      </c>
      <c r="CW79" s="1259"/>
      <c r="CX79" s="1259"/>
      <c r="CY79" s="1259"/>
      <c r="CZ79" s="1259"/>
      <c r="DA79" s="1259"/>
      <c r="DB79" s="1259"/>
      <c r="DC79" s="1259"/>
    </row>
    <row r="80" spans="2:107">
      <c r="B80" s="1228"/>
      <c r="G80" s="1247"/>
      <c r="H80" s="1247"/>
      <c r="I80" s="1261"/>
      <c r="J80" s="1261"/>
      <c r="K80" s="1277"/>
      <c r="L80" s="1277"/>
      <c r="M80" s="1277"/>
      <c r="N80" s="1277"/>
      <c r="AN80" s="1253"/>
      <c r="AO80" s="1253"/>
      <c r="AP80" s="1253"/>
      <c r="AQ80" s="1253"/>
      <c r="AR80" s="1253"/>
      <c r="AS80" s="1253"/>
      <c r="AT80" s="1253"/>
      <c r="AU80" s="1253"/>
      <c r="AV80" s="1253"/>
      <c r="AW80" s="1253"/>
      <c r="AX80" s="1253"/>
      <c r="AY80" s="1253"/>
      <c r="AZ80" s="1253"/>
      <c r="BA80" s="1253"/>
      <c r="BB80" s="1257"/>
      <c r="BC80" s="1257"/>
      <c r="BD80" s="1257"/>
      <c r="BE80" s="1257"/>
      <c r="BF80" s="1257"/>
      <c r="BG80" s="1257"/>
      <c r="BH80" s="1257"/>
      <c r="BI80" s="1257"/>
      <c r="BJ80" s="1257"/>
      <c r="BK80" s="1257"/>
      <c r="BL80" s="1257"/>
      <c r="BM80" s="1257"/>
      <c r="BN80" s="1257"/>
      <c r="BO80" s="1257"/>
      <c r="BP80" s="1259"/>
      <c r="BQ80" s="1259"/>
      <c r="BR80" s="1259"/>
      <c r="BS80" s="1259"/>
      <c r="BT80" s="1259"/>
      <c r="BU80" s="1259"/>
      <c r="BV80" s="1259"/>
      <c r="BW80" s="1259"/>
      <c r="BX80" s="1259"/>
      <c r="BY80" s="1259"/>
      <c r="BZ80" s="1259"/>
      <c r="CA80" s="1259"/>
      <c r="CB80" s="1259"/>
      <c r="CC80" s="1259"/>
      <c r="CD80" s="1259"/>
      <c r="CE80" s="1259"/>
      <c r="CF80" s="1259"/>
      <c r="CG80" s="1259"/>
      <c r="CH80" s="1259"/>
      <c r="CI80" s="1259"/>
      <c r="CJ80" s="1259"/>
      <c r="CK80" s="1259"/>
      <c r="CL80" s="1259"/>
      <c r="CM80" s="1259"/>
      <c r="CN80" s="1259"/>
      <c r="CO80" s="1259"/>
      <c r="CP80" s="1259"/>
      <c r="CQ80" s="1259"/>
      <c r="CR80" s="1259"/>
      <c r="CS80" s="1259"/>
      <c r="CT80" s="1259"/>
      <c r="CU80" s="1259"/>
      <c r="CV80" s="1259"/>
      <c r="CW80" s="1259"/>
      <c r="CX80" s="1259"/>
      <c r="CY80" s="1259"/>
      <c r="CZ80" s="1259"/>
      <c r="DA80" s="1259"/>
      <c r="DB80" s="1259"/>
      <c r="DC80" s="1259"/>
    </row>
    <row r="81" spans="2:109">
      <c r="B81" s="1228"/>
    </row>
    <row r="82" spans="2:109" ht="17.25">
      <c r="B82" s="1228"/>
      <c r="K82" s="1278"/>
      <c r="L82" s="1278"/>
      <c r="M82" s="1278"/>
      <c r="N82" s="1278"/>
      <c r="AQ82" s="1278"/>
      <c r="AR82" s="1278"/>
      <c r="AS82" s="1278"/>
      <c r="AT82" s="1278"/>
      <c r="BC82" s="1278"/>
      <c r="BD82" s="1278"/>
      <c r="BE82" s="1278"/>
      <c r="BF82" s="1278"/>
      <c r="BO82" s="1278"/>
      <c r="BP82" s="1278"/>
      <c r="BQ82" s="1278"/>
      <c r="BR82" s="1278"/>
      <c r="CA82" s="1278"/>
      <c r="CB82" s="1278"/>
      <c r="CC82" s="1278"/>
      <c r="CD82" s="1278"/>
      <c r="CM82" s="1278"/>
      <c r="CN82" s="1278"/>
      <c r="CO82" s="1278"/>
      <c r="CP82" s="1278"/>
      <c r="CY82" s="1278"/>
      <c r="CZ82" s="1278"/>
      <c r="DA82" s="1278"/>
      <c r="DB82" s="1278"/>
      <c r="DC82" s="1278"/>
    </row>
    <row r="83" spans="2:109">
      <c r="B83" s="1230"/>
      <c r="C83" s="1231"/>
      <c r="D83" s="1231"/>
      <c r="E83" s="1231"/>
      <c r="F83" s="1231"/>
      <c r="G83" s="1231"/>
      <c r="H83" s="1231"/>
      <c r="I83" s="1231"/>
      <c r="J83" s="1231"/>
      <c r="K83" s="1231"/>
      <c r="L83" s="1231"/>
      <c r="M83" s="1231"/>
      <c r="N83" s="1231"/>
      <c r="O83" s="1231"/>
      <c r="P83" s="1231"/>
      <c r="Q83" s="1231"/>
      <c r="R83" s="1231"/>
      <c r="S83" s="1231"/>
      <c r="T83" s="1231"/>
      <c r="U83" s="1231"/>
      <c r="V83" s="1231"/>
      <c r="W83" s="1231"/>
      <c r="X83" s="1231"/>
      <c r="Y83" s="1231"/>
      <c r="Z83" s="1231"/>
      <c r="AA83" s="1231"/>
      <c r="AB83" s="1231"/>
      <c r="AC83" s="1231"/>
      <c r="AD83" s="1231"/>
      <c r="AE83" s="1231"/>
      <c r="AF83" s="1231"/>
      <c r="AG83" s="1231"/>
      <c r="AH83" s="1231"/>
      <c r="AI83" s="1231"/>
      <c r="AJ83" s="1231"/>
      <c r="AK83" s="1231"/>
      <c r="AL83" s="1231"/>
      <c r="AM83" s="1231"/>
      <c r="AN83" s="1231"/>
      <c r="AO83" s="1231"/>
      <c r="AP83" s="1231"/>
      <c r="AQ83" s="1231"/>
      <c r="AR83" s="1231"/>
      <c r="AS83" s="1231"/>
      <c r="AT83" s="1231"/>
      <c r="AU83" s="1231"/>
      <c r="AV83" s="1231"/>
      <c r="AW83" s="1231"/>
      <c r="AX83" s="1231"/>
      <c r="AY83" s="1231"/>
      <c r="AZ83" s="1231"/>
      <c r="BA83" s="1231"/>
      <c r="BB83" s="1231"/>
      <c r="BC83" s="1231"/>
      <c r="BD83" s="1231"/>
      <c r="BE83" s="1231"/>
      <c r="BF83" s="1231"/>
      <c r="BG83" s="1231"/>
      <c r="BH83" s="1231"/>
      <c r="BI83" s="1231"/>
      <c r="BJ83" s="1231"/>
      <c r="BK83" s="1231"/>
      <c r="BL83" s="1231"/>
      <c r="BM83" s="1231"/>
      <c r="BN83" s="1231"/>
      <c r="BO83" s="1231"/>
      <c r="BP83" s="1231"/>
      <c r="BQ83" s="1231"/>
      <c r="BR83" s="1231"/>
      <c r="BS83" s="1231"/>
      <c r="BT83" s="1231"/>
      <c r="BU83" s="1231"/>
      <c r="BV83" s="1231"/>
      <c r="BW83" s="1231"/>
      <c r="BX83" s="1231"/>
      <c r="BY83" s="1231"/>
      <c r="BZ83" s="1231"/>
      <c r="CA83" s="1231"/>
      <c r="CB83" s="1231"/>
      <c r="CC83" s="1231"/>
      <c r="CD83" s="1231"/>
      <c r="CE83" s="1231"/>
      <c r="CF83" s="1231"/>
      <c r="CG83" s="1231"/>
      <c r="CH83" s="1231"/>
      <c r="CI83" s="1231"/>
      <c r="CJ83" s="1231"/>
      <c r="CK83" s="1231"/>
      <c r="CL83" s="1231"/>
      <c r="CM83" s="1231"/>
      <c r="CN83" s="1231"/>
      <c r="CO83" s="1231"/>
      <c r="CP83" s="1231"/>
      <c r="CQ83" s="1231"/>
      <c r="CR83" s="1231"/>
      <c r="CS83" s="1231"/>
      <c r="CT83" s="1231"/>
      <c r="CU83" s="1231"/>
      <c r="CV83" s="1231"/>
      <c r="CW83" s="1231"/>
      <c r="CX83" s="1231"/>
      <c r="CY83" s="1231"/>
      <c r="CZ83" s="1231"/>
      <c r="DA83" s="1231"/>
      <c r="DB83" s="1231"/>
      <c r="DC83" s="1231"/>
      <c r="DD83" s="1232"/>
    </row>
    <row r="84" spans="2:109">
      <c r="DD84" s="1222"/>
      <c r="DE84" s="1222"/>
    </row>
    <row r="85" spans="2:109">
      <c r="DD85" s="1222"/>
      <c r="DE85" s="1222"/>
    </row>
  </sheetData>
  <sheetProtection algorithmName="SHA-512" hashValue="IoJ3MS7i1HDXkp+nxc6S3Y0mVtfmoDUCnGyvwYo2zG08fS1DLgBDqYm2PGByZwdcD4RA3aw1ow4t2ikA3KTVdw==" saltValue="JXGZxbSfircRKHsm8XtZx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1E2EA-19D7-47A2-8C43-F7951B0AFACD}">
  <sheetPr>
    <pageSetUpPr fitToPage="1"/>
  </sheetPr>
  <dimension ref="A1:DR125"/>
  <sheetViews>
    <sheetView showGridLines="0" topLeftCell="A100" zoomScaleNormal="10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480</v>
      </c>
    </row>
  </sheetData>
  <sheetProtection algorithmName="SHA-512" hashValue="059vchPra6TujUk2iCA+OGBaGR5StuseGGiPIhPBsU5QXm6g/OXUorFxcyVlYfzZnTSVnGxp8/Lrehu80we0cw==" saltValue="HNT97oFzC1RSkycMc7Hyn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CC520-2EE8-4DFE-B23B-C25A52D8B340}">
  <sheetPr>
    <pageSetUpPr fitToPage="1"/>
  </sheetPr>
  <dimension ref="A1:DR125"/>
  <sheetViews>
    <sheetView showGridLines="0" topLeftCell="A97" zoomScaleNormal="100"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480</v>
      </c>
    </row>
  </sheetData>
  <sheetProtection algorithmName="SHA-512" hashValue="O3p/h2EDAAm6DO2jBcvRUvjqTEMLEhZqJk1tccJ45s3OIGuBPhCjAj3OIqz22mnWG2uQTs57FKtR7JA/gBK+wQ==" saltValue="5lrieCzJ0WcoL5qn+jdXk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529</v>
      </c>
      <c r="G2" s="151"/>
      <c r="H2" s="152"/>
    </row>
    <row r="3" spans="1:8">
      <c r="A3" s="148" t="s">
        <v>522</v>
      </c>
      <c r="B3" s="153"/>
      <c r="C3" s="154"/>
      <c r="D3" s="155">
        <v>60284</v>
      </c>
      <c r="E3" s="156"/>
      <c r="F3" s="157">
        <v>74581</v>
      </c>
      <c r="G3" s="158"/>
      <c r="H3" s="159"/>
    </row>
    <row r="4" spans="1:8">
      <c r="A4" s="160"/>
      <c r="B4" s="161"/>
      <c r="C4" s="162"/>
      <c r="D4" s="163">
        <v>36770</v>
      </c>
      <c r="E4" s="164"/>
      <c r="F4" s="165">
        <v>41563</v>
      </c>
      <c r="G4" s="166"/>
      <c r="H4" s="167"/>
    </row>
    <row r="5" spans="1:8">
      <c r="A5" s="148" t="s">
        <v>524</v>
      </c>
      <c r="B5" s="153"/>
      <c r="C5" s="154"/>
      <c r="D5" s="155">
        <v>43160</v>
      </c>
      <c r="E5" s="156"/>
      <c r="F5" s="157">
        <v>76347</v>
      </c>
      <c r="G5" s="158"/>
      <c r="H5" s="159"/>
    </row>
    <row r="6" spans="1:8">
      <c r="A6" s="160"/>
      <c r="B6" s="161"/>
      <c r="C6" s="162"/>
      <c r="D6" s="163">
        <v>27926</v>
      </c>
      <c r="E6" s="164"/>
      <c r="F6" s="165">
        <v>41762</v>
      </c>
      <c r="G6" s="166"/>
      <c r="H6" s="167"/>
    </row>
    <row r="7" spans="1:8">
      <c r="A7" s="148" t="s">
        <v>525</v>
      </c>
      <c r="B7" s="153"/>
      <c r="C7" s="154"/>
      <c r="D7" s="155">
        <v>49967</v>
      </c>
      <c r="E7" s="156"/>
      <c r="F7" s="157">
        <v>69604</v>
      </c>
      <c r="G7" s="158"/>
      <c r="H7" s="159"/>
    </row>
    <row r="8" spans="1:8">
      <c r="A8" s="160"/>
      <c r="B8" s="161"/>
      <c r="C8" s="162"/>
      <c r="D8" s="163">
        <v>31425</v>
      </c>
      <c r="E8" s="164"/>
      <c r="F8" s="165">
        <v>36247</v>
      </c>
      <c r="G8" s="166"/>
      <c r="H8" s="167"/>
    </row>
    <row r="9" spans="1:8">
      <c r="A9" s="148" t="s">
        <v>526</v>
      </c>
      <c r="B9" s="153"/>
      <c r="C9" s="154"/>
      <c r="D9" s="155">
        <v>44903</v>
      </c>
      <c r="E9" s="156"/>
      <c r="F9" s="157">
        <v>68410</v>
      </c>
      <c r="G9" s="158"/>
      <c r="H9" s="159"/>
    </row>
    <row r="10" spans="1:8">
      <c r="A10" s="160"/>
      <c r="B10" s="161"/>
      <c r="C10" s="162"/>
      <c r="D10" s="163">
        <v>21694</v>
      </c>
      <c r="E10" s="164"/>
      <c r="F10" s="165">
        <v>35086</v>
      </c>
      <c r="G10" s="166"/>
      <c r="H10" s="167"/>
    </row>
    <row r="11" spans="1:8">
      <c r="A11" s="148" t="s">
        <v>527</v>
      </c>
      <c r="B11" s="153"/>
      <c r="C11" s="154"/>
      <c r="D11" s="155">
        <v>33671</v>
      </c>
      <c r="E11" s="156"/>
      <c r="F11" s="157">
        <v>73019</v>
      </c>
      <c r="G11" s="158"/>
      <c r="H11" s="159"/>
    </row>
    <row r="12" spans="1:8">
      <c r="A12" s="160"/>
      <c r="B12" s="161"/>
      <c r="C12" s="168"/>
      <c r="D12" s="163">
        <v>16247</v>
      </c>
      <c r="E12" s="164"/>
      <c r="F12" s="165">
        <v>39427</v>
      </c>
      <c r="G12" s="166"/>
      <c r="H12" s="167"/>
    </row>
    <row r="13" spans="1:8">
      <c r="A13" s="148"/>
      <c r="B13" s="153"/>
      <c r="C13" s="169"/>
      <c r="D13" s="170">
        <v>46397</v>
      </c>
      <c r="E13" s="171"/>
      <c r="F13" s="172">
        <v>72392</v>
      </c>
      <c r="G13" s="173"/>
      <c r="H13" s="159"/>
    </row>
    <row r="14" spans="1:8">
      <c r="A14" s="160"/>
      <c r="B14" s="161"/>
      <c r="C14" s="162"/>
      <c r="D14" s="163">
        <v>26812</v>
      </c>
      <c r="E14" s="164"/>
      <c r="F14" s="165">
        <v>38817</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1.78</v>
      </c>
      <c r="C19" s="174">
        <f>ROUND(VALUE(SUBSTITUTE(実質収支比率等に係る経年分析!G$48,"▲","-")),2)</f>
        <v>2.2599999999999998</v>
      </c>
      <c r="D19" s="174">
        <f>ROUND(VALUE(SUBSTITUTE(実質収支比率等に係る経年分析!H$48,"▲","-")),2)</f>
        <v>5.98</v>
      </c>
      <c r="E19" s="174">
        <f>ROUND(VALUE(SUBSTITUTE(実質収支比率等に係る経年分析!I$48,"▲","-")),2)</f>
        <v>5.34</v>
      </c>
      <c r="F19" s="174">
        <f>ROUND(VALUE(SUBSTITUTE(実質収支比率等に係る経年分析!J$48,"▲","-")),2)</f>
        <v>7.34</v>
      </c>
    </row>
    <row r="20" spans="1:11">
      <c r="A20" s="174" t="s">
        <v>53</v>
      </c>
      <c r="B20" s="174">
        <f>ROUND(VALUE(SUBSTITUTE(実質収支比率等に係る経年分析!F$47,"▲","-")),2)</f>
        <v>22.06</v>
      </c>
      <c r="C20" s="174">
        <f>ROUND(VALUE(SUBSTITUTE(実質収支比率等に係る経年分析!G$47,"▲","-")),2)</f>
        <v>21.22</v>
      </c>
      <c r="D20" s="174">
        <f>ROUND(VALUE(SUBSTITUTE(実質収支比率等に係る経年分析!H$47,"▲","-")),2)</f>
        <v>21.12</v>
      </c>
      <c r="E20" s="174">
        <f>ROUND(VALUE(SUBSTITUTE(実質収支比率等に係る経年分析!I$47,"▲","-")),2)</f>
        <v>20.49</v>
      </c>
      <c r="F20" s="174">
        <f>ROUND(VALUE(SUBSTITUTE(実質収支比率等に係る経年分析!J$47,"▲","-")),2)</f>
        <v>19.89</v>
      </c>
    </row>
    <row r="21" spans="1:11">
      <c r="A21" s="174" t="s">
        <v>54</v>
      </c>
      <c r="B21" s="174">
        <f>IF(ISNUMBER(VALUE(SUBSTITUTE(実質収支比率等に係る経年分析!F$49,"▲","-"))),ROUND(VALUE(SUBSTITUTE(実質収支比率等に係る経年分析!F$49,"▲","-")),2),NA())</f>
        <v>-1.79</v>
      </c>
      <c r="C21" s="174">
        <f>IF(ISNUMBER(VALUE(SUBSTITUTE(実質収支比率等に係る経年分析!G$49,"▲","-"))),ROUND(VALUE(SUBSTITUTE(実質収支比率等に係る経年分析!G$49,"▲","-")),2),NA())</f>
        <v>0.83</v>
      </c>
      <c r="D21" s="174">
        <f>IF(ISNUMBER(VALUE(SUBSTITUTE(実質収支比率等に係る経年分析!H$49,"▲","-"))),ROUND(VALUE(SUBSTITUTE(実質収支比率等に係る経年分析!H$49,"▲","-")),2),NA())</f>
        <v>3.29</v>
      </c>
      <c r="E21" s="174">
        <f>IF(ISNUMBER(VALUE(SUBSTITUTE(実質収支比率等に係る経年分析!I$49,"▲","-"))),ROUND(VALUE(SUBSTITUTE(実質収支比率等に係る経年分析!I$49,"▲","-")),2),NA())</f>
        <v>-5.49</v>
      </c>
      <c r="F21" s="174">
        <f>IF(ISNUMBER(VALUE(SUBSTITUTE(実質収支比率等に係る経年分析!J$49,"▲","-"))),ROUND(VALUE(SUBSTITUTE(実質収支比率等に係る経年分析!J$49,"▲","-")),2),NA())</f>
        <v>-1.1499999999999999</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市営駐車場事業特別会計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c r="A30" s="175" t="str">
        <f>IF(連結実質赤字比率に係る赤字・黒字の構成分析!C$40="",NA(),連結実質赤字比率に係る赤字・黒字の構成分析!C$40)</f>
        <v>住宅新築資金等貸付事業特別会計</v>
      </c>
      <c r="B30" s="175">
        <f>IF(ROUND(VALUE(SUBSTITUTE(連結実質赤字比率に係る赤字・黒字の構成分析!F$40,"▲", "-")), 2) &lt; 0, ABS(ROUND(VALUE(SUBSTITUTE(連結実質赤字比率に係る赤字・黒字の構成分析!F$40,"▲", "-")), 2)), NA())</f>
        <v>0.05</v>
      </c>
      <c r="C30" s="175" t="e">
        <f>IF(ROUND(VALUE(SUBSTITUTE(連結実質赤字比率に係る赤字・黒字の構成分析!F$40,"▲", "-")), 2) &gt;= 0, ABS(ROUND(VALUE(SUBSTITUTE(連結実質赤字比率に係る赤字・黒字の構成分析!F$40,"▲", "-")), 2)), NA())</f>
        <v>#N/A</v>
      </c>
      <c r="D30" s="175">
        <f>IF(ROUND(VALUE(SUBSTITUTE(連結実質赤字比率に係る赤字・黒字の構成分析!G$40,"▲", "-")), 2) &lt; 0, ABS(ROUND(VALUE(SUBSTITUTE(連結実質赤字比率に係る赤字・黒字の構成分析!G$40,"▲", "-")), 2)), NA())</f>
        <v>0.02</v>
      </c>
      <c r="E30" s="175" t="e">
        <f>IF(ROUND(VALUE(SUBSTITUTE(連結実質赤字比率に係る赤字・黒字の構成分析!G$40,"▲", "-")), 2) &gt;= 0, ABS(ROUND(VALUE(SUBSTITUTE(連結実質赤字比率に係る赤字・黒字の構成分析!G$40,"▲", "-")), 2)), NA())</f>
        <v>#N/A</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0.25</v>
      </c>
    </row>
    <row r="32" spans="1:11">
      <c r="A32" s="175" t="str">
        <f>IF(連結実質赤字比率に係る赤字・黒字の構成分析!C$38="",NA(),連結実質赤字比率に係る赤字・黒字の構成分析!C$38)</f>
        <v>東部地区工業用水道事業会計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1.42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1.43</v>
      </c>
    </row>
    <row r="33" spans="1:16">
      <c r="A33" s="175" t="str">
        <f>IF(連結実質赤字比率に係る赤字・黒字の構成分析!C$37="",NA(),連結実質赤字比率に係る赤字・黒字の構成分析!C$37)</f>
        <v>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3.12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2.42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2.11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v>
      </c>
    </row>
    <row r="34" spans="1:16">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5.79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5.38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5.38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5.41</v>
      </c>
    </row>
    <row r="35" spans="1:16">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1.83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2.2799999999999998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5.98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5.32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7.3</v>
      </c>
    </row>
    <row r="36" spans="1:16">
      <c r="A36" s="175" t="str">
        <f>IF(連結実質赤字比率に係る赤字・黒字の構成分析!C$34="",NA(),連結実質赤字比率に係る赤字・黒字の構成分析!C$34)</f>
        <v>国民健康保険事業特別会計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0.52</v>
      </c>
      <c r="D36" s="175">
        <f>IF(ROUND(VALUE(SUBSTITUTE(連結実質赤字比率に係る赤字・黒字の構成分析!G$34,"▲", "-")), 2) &lt; 0, ABS(ROUND(VALUE(SUBSTITUTE(連結実質赤字比率に係る赤字・黒字の構成分析!G$34,"▲", "-")), 2)), NA())</f>
        <v>0.36</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0.45</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1.81</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1.77</v>
      </c>
      <c r="K36" s="175" t="e">
        <f>IF(ROUND(VALUE(SUBSTITUTE(連結実質赤字比率に係る赤字・黒字の構成分析!J$34,"▲", "-")), 2) &gt;= 0, ABS(ROUND(VALUE(SUBSTITUTE(連結実質赤字比率に係る赤字・黒字の構成分析!J$34,"▲", "-")), 2)), NA())</f>
        <v>#N/A</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975</v>
      </c>
      <c r="E42" s="176"/>
      <c r="F42" s="176"/>
      <c r="G42" s="176">
        <f>'実質公債費比率（分子）の構造'!L$52</f>
        <v>948</v>
      </c>
      <c r="H42" s="176"/>
      <c r="I42" s="176"/>
      <c r="J42" s="176">
        <f>'実質公債費比率（分子）の構造'!M$52</f>
        <v>927</v>
      </c>
      <c r="K42" s="176"/>
      <c r="L42" s="176"/>
      <c r="M42" s="176">
        <f>'実質公債費比率（分子）の構造'!N$52</f>
        <v>869</v>
      </c>
      <c r="N42" s="176"/>
      <c r="O42" s="176"/>
      <c r="P42" s="176">
        <f>'実質公債費比率（分子）の構造'!O$52</f>
        <v>844</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90</v>
      </c>
      <c r="C44" s="176"/>
      <c r="D44" s="176"/>
      <c r="E44" s="176">
        <f>'実質公債費比率（分子）の構造'!L$50</f>
        <v>84</v>
      </c>
      <c r="F44" s="176"/>
      <c r="G44" s="176"/>
      <c r="H44" s="176">
        <f>'実質公債費比率（分子）の構造'!M$50</f>
        <v>72</v>
      </c>
      <c r="I44" s="176"/>
      <c r="J44" s="176"/>
      <c r="K44" s="176">
        <f>'実質公債費比率（分子）の構造'!N$50</f>
        <v>30</v>
      </c>
      <c r="L44" s="176"/>
      <c r="M44" s="176"/>
      <c r="N44" s="176">
        <f>'実質公債費比率（分子）の構造'!O$50</f>
        <v>53</v>
      </c>
      <c r="O44" s="176"/>
      <c r="P44" s="176"/>
    </row>
    <row r="45" spans="1:16">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64</v>
      </c>
      <c r="B46" s="176">
        <f>'実質公債費比率（分子）の構造'!K$48</f>
        <v>261</v>
      </c>
      <c r="C46" s="176"/>
      <c r="D46" s="176"/>
      <c r="E46" s="176">
        <f>'実質公債費比率（分子）の構造'!L$48</f>
        <v>261</v>
      </c>
      <c r="F46" s="176"/>
      <c r="G46" s="176"/>
      <c r="H46" s="176">
        <f>'実質公債費比率（分子）の構造'!M$48</f>
        <v>257</v>
      </c>
      <c r="I46" s="176"/>
      <c r="J46" s="176"/>
      <c r="K46" s="176">
        <f>'実質公債費比率（分子）の構造'!N$48</f>
        <v>254</v>
      </c>
      <c r="L46" s="176"/>
      <c r="M46" s="176"/>
      <c r="N46" s="176">
        <f>'実質公債費比率（分子）の構造'!O$48</f>
        <v>234</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1176</v>
      </c>
      <c r="C49" s="176"/>
      <c r="D49" s="176"/>
      <c r="E49" s="176">
        <f>'実質公債費比率（分子）の構造'!L$45</f>
        <v>1193</v>
      </c>
      <c r="F49" s="176"/>
      <c r="G49" s="176"/>
      <c r="H49" s="176">
        <f>'実質公債費比率（分子）の構造'!M$45</f>
        <v>1173</v>
      </c>
      <c r="I49" s="176"/>
      <c r="J49" s="176"/>
      <c r="K49" s="176">
        <f>'実質公債費比率（分子）の構造'!N$45</f>
        <v>1179</v>
      </c>
      <c r="L49" s="176"/>
      <c r="M49" s="176"/>
      <c r="N49" s="176">
        <f>'実質公債費比率（分子）の構造'!O$45</f>
        <v>1061</v>
      </c>
      <c r="O49" s="176"/>
      <c r="P49" s="176"/>
    </row>
    <row r="50" spans="1:16">
      <c r="A50" s="176" t="s">
        <v>67</v>
      </c>
      <c r="B50" s="176" t="e">
        <f>NA()</f>
        <v>#N/A</v>
      </c>
      <c r="C50" s="176">
        <f>IF(ISNUMBER('実質公債費比率（分子）の構造'!K$53),'実質公債費比率（分子）の構造'!K$53,NA())</f>
        <v>552</v>
      </c>
      <c r="D50" s="176" t="e">
        <f>NA()</f>
        <v>#N/A</v>
      </c>
      <c r="E50" s="176" t="e">
        <f>NA()</f>
        <v>#N/A</v>
      </c>
      <c r="F50" s="176">
        <f>IF(ISNUMBER('実質公債費比率（分子）の構造'!L$53),'実質公債費比率（分子）の構造'!L$53,NA())</f>
        <v>590</v>
      </c>
      <c r="G50" s="176" t="e">
        <f>NA()</f>
        <v>#N/A</v>
      </c>
      <c r="H50" s="176" t="e">
        <f>NA()</f>
        <v>#N/A</v>
      </c>
      <c r="I50" s="176">
        <f>IF(ISNUMBER('実質公債費比率（分子）の構造'!M$53),'実質公債費比率（分子）の構造'!M$53,NA())</f>
        <v>575</v>
      </c>
      <c r="J50" s="176" t="e">
        <f>NA()</f>
        <v>#N/A</v>
      </c>
      <c r="K50" s="176" t="e">
        <f>NA()</f>
        <v>#N/A</v>
      </c>
      <c r="L50" s="176">
        <f>IF(ISNUMBER('実質公債費比率（分子）の構造'!N$53),'実質公債費比率（分子）の構造'!N$53,NA())</f>
        <v>594</v>
      </c>
      <c r="M50" s="176" t="e">
        <f>NA()</f>
        <v>#N/A</v>
      </c>
      <c r="N50" s="176" t="e">
        <f>NA()</f>
        <v>#N/A</v>
      </c>
      <c r="O50" s="176">
        <f>IF(ISNUMBER('実質公債費比率（分子）の構造'!O$53),'実質公債費比率（分子）の構造'!O$53,NA())</f>
        <v>504</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9091</v>
      </c>
      <c r="E56" s="175"/>
      <c r="F56" s="175"/>
      <c r="G56" s="175">
        <f>'将来負担比率（分子）の構造'!J$52</f>
        <v>9144</v>
      </c>
      <c r="H56" s="175"/>
      <c r="I56" s="175"/>
      <c r="J56" s="175">
        <f>'将来負担比率（分子）の構造'!K$52</f>
        <v>8714</v>
      </c>
      <c r="K56" s="175"/>
      <c r="L56" s="175"/>
      <c r="M56" s="175">
        <f>'将来負担比率（分子）の構造'!L$52</f>
        <v>8160</v>
      </c>
      <c r="N56" s="175"/>
      <c r="O56" s="175"/>
      <c r="P56" s="175">
        <f>'将来負担比率（分子）の構造'!M$52</f>
        <v>7601</v>
      </c>
    </row>
    <row r="57" spans="1:16">
      <c r="A57" s="175" t="s">
        <v>42</v>
      </c>
      <c r="B57" s="175"/>
      <c r="C57" s="175"/>
      <c r="D57" s="175">
        <f>'将来負担比率（分子）の構造'!I$51</f>
        <v>513</v>
      </c>
      <c r="E57" s="175"/>
      <c r="F57" s="175"/>
      <c r="G57" s="175">
        <f>'将来負担比率（分子）の構造'!J$51</f>
        <v>470</v>
      </c>
      <c r="H57" s="175"/>
      <c r="I57" s="175"/>
      <c r="J57" s="175">
        <f>'将来負担比率（分子）の構造'!K$51</f>
        <v>425</v>
      </c>
      <c r="K57" s="175"/>
      <c r="L57" s="175"/>
      <c r="M57" s="175">
        <f>'将来負担比率（分子）の構造'!L$51</f>
        <v>384</v>
      </c>
      <c r="N57" s="175"/>
      <c r="O57" s="175"/>
      <c r="P57" s="175">
        <f>'将来負担比率（分子）の構造'!M$51</f>
        <v>347</v>
      </c>
    </row>
    <row r="58" spans="1:16">
      <c r="A58" s="175" t="s">
        <v>41</v>
      </c>
      <c r="B58" s="175"/>
      <c r="C58" s="175"/>
      <c r="D58" s="175">
        <f>'将来負担比率（分子）の構造'!I$50</f>
        <v>2704</v>
      </c>
      <c r="E58" s="175"/>
      <c r="F58" s="175"/>
      <c r="G58" s="175">
        <f>'将来負担比率（分子）の構造'!J$50</f>
        <v>2732</v>
      </c>
      <c r="H58" s="175"/>
      <c r="I58" s="175"/>
      <c r="J58" s="175">
        <f>'将来負担比率（分子）の構造'!K$50</f>
        <v>3419</v>
      </c>
      <c r="K58" s="175"/>
      <c r="L58" s="175"/>
      <c r="M58" s="175">
        <f>'将来負担比率（分子）の構造'!L$50</f>
        <v>3716</v>
      </c>
      <c r="N58" s="175"/>
      <c r="O58" s="175"/>
      <c r="P58" s="175">
        <f>'将来負担比率（分子）の構造'!M$50</f>
        <v>4157</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1741</v>
      </c>
      <c r="C62" s="175"/>
      <c r="D62" s="175"/>
      <c r="E62" s="175">
        <f>'将来負担比率（分子）の構造'!J$45</f>
        <v>1833</v>
      </c>
      <c r="F62" s="175"/>
      <c r="G62" s="175"/>
      <c r="H62" s="175">
        <f>'将来負担比率（分子）の構造'!K$45</f>
        <v>1810</v>
      </c>
      <c r="I62" s="175"/>
      <c r="J62" s="175"/>
      <c r="K62" s="175">
        <f>'将来負担比率（分子）の構造'!L$45</f>
        <v>1824</v>
      </c>
      <c r="L62" s="175"/>
      <c r="M62" s="175"/>
      <c r="N62" s="175">
        <f>'将来負担比率（分子）の構造'!M$45</f>
        <v>1851</v>
      </c>
      <c r="O62" s="175"/>
      <c r="P62" s="175"/>
    </row>
    <row r="63" spans="1:16">
      <c r="A63" s="175" t="s">
        <v>34</v>
      </c>
      <c r="B63" s="175">
        <f>'将来負担比率（分子）の構造'!I$44</f>
        <v>348</v>
      </c>
      <c r="C63" s="175"/>
      <c r="D63" s="175"/>
      <c r="E63" s="175">
        <f>'将来負担比率（分子）の構造'!J$44</f>
        <v>262</v>
      </c>
      <c r="F63" s="175"/>
      <c r="G63" s="175"/>
      <c r="H63" s="175">
        <f>'将来負担比率（分子）の構造'!K$44</f>
        <v>195</v>
      </c>
      <c r="I63" s="175"/>
      <c r="J63" s="175"/>
      <c r="K63" s="175">
        <f>'将来負担比率（分子）の構造'!L$44</f>
        <v>153</v>
      </c>
      <c r="L63" s="175"/>
      <c r="M63" s="175"/>
      <c r="N63" s="175">
        <f>'将来負担比率（分子）の構造'!M$44</f>
        <v>310</v>
      </c>
      <c r="O63" s="175"/>
      <c r="P63" s="175"/>
    </row>
    <row r="64" spans="1:16">
      <c r="A64" s="175" t="s">
        <v>33</v>
      </c>
      <c r="B64" s="175">
        <f>'将来負担比率（分子）の構造'!I$43</f>
        <v>2940</v>
      </c>
      <c r="C64" s="175"/>
      <c r="D64" s="175"/>
      <c r="E64" s="175">
        <f>'将来負担比率（分子）の構造'!J$43</f>
        <v>2659</v>
      </c>
      <c r="F64" s="175"/>
      <c r="G64" s="175"/>
      <c r="H64" s="175">
        <f>'将来負担比率（分子）の構造'!K$43</f>
        <v>2338</v>
      </c>
      <c r="I64" s="175"/>
      <c r="J64" s="175"/>
      <c r="K64" s="175">
        <f>'将来負担比率（分子）の構造'!L$43</f>
        <v>2103</v>
      </c>
      <c r="L64" s="175"/>
      <c r="M64" s="175"/>
      <c r="N64" s="175">
        <f>'将来負担比率（分子）の構造'!M$43</f>
        <v>1867</v>
      </c>
      <c r="O64" s="175"/>
      <c r="P64" s="175"/>
    </row>
    <row r="65" spans="1:16">
      <c r="A65" s="175" t="s">
        <v>32</v>
      </c>
      <c r="B65" s="175">
        <f>'将来負担比率（分子）の構造'!I$42</f>
        <v>145</v>
      </c>
      <c r="C65" s="175"/>
      <c r="D65" s="175"/>
      <c r="E65" s="175">
        <f>'将来負担比率（分子）の構造'!J$42</f>
        <v>145</v>
      </c>
      <c r="F65" s="175"/>
      <c r="G65" s="175"/>
      <c r="H65" s="175">
        <f>'将来負担比率（分子）の構造'!K$42</f>
        <v>145</v>
      </c>
      <c r="I65" s="175"/>
      <c r="J65" s="175"/>
      <c r="K65" s="175">
        <f>'将来負担比率（分子）の構造'!L$42</f>
        <v>145</v>
      </c>
      <c r="L65" s="175"/>
      <c r="M65" s="175"/>
      <c r="N65" s="175">
        <f>'将来負担比率（分子）の構造'!M$42</f>
        <v>144</v>
      </c>
      <c r="O65" s="175"/>
      <c r="P65" s="175"/>
    </row>
    <row r="66" spans="1:16">
      <c r="A66" s="175" t="s">
        <v>31</v>
      </c>
      <c r="B66" s="175">
        <f>'将来負担比率（分子）の構造'!I$41</f>
        <v>10137</v>
      </c>
      <c r="C66" s="175"/>
      <c r="D66" s="175"/>
      <c r="E66" s="175">
        <f>'将来負担比率（分子）の構造'!J$41</f>
        <v>9705</v>
      </c>
      <c r="F66" s="175"/>
      <c r="G66" s="175"/>
      <c r="H66" s="175">
        <f>'将来負担比率（分子）の構造'!K$41</f>
        <v>9422</v>
      </c>
      <c r="I66" s="175"/>
      <c r="J66" s="175"/>
      <c r="K66" s="175">
        <f>'将来負担比率（分子）の構造'!L$41</f>
        <v>8677</v>
      </c>
      <c r="L66" s="175"/>
      <c r="M66" s="175"/>
      <c r="N66" s="175">
        <f>'将来負担比率（分子）の構造'!M$41</f>
        <v>7581</v>
      </c>
      <c r="O66" s="175"/>
      <c r="P66" s="175"/>
    </row>
    <row r="67" spans="1:16">
      <c r="A67" s="175" t="s">
        <v>71</v>
      </c>
      <c r="B67" s="175" t="e">
        <f>NA()</f>
        <v>#N/A</v>
      </c>
      <c r="C67" s="175">
        <f>IF(ISNUMBER('将来負担比率（分子）の構造'!I$53), IF('将来負担比率（分子）の構造'!I$53 &lt; 0, 0, '将来負担比率（分子）の構造'!I$53), NA())</f>
        <v>3001</v>
      </c>
      <c r="D67" s="175" t="e">
        <f>NA()</f>
        <v>#N/A</v>
      </c>
      <c r="E67" s="175" t="e">
        <f>NA()</f>
        <v>#N/A</v>
      </c>
      <c r="F67" s="175">
        <f>IF(ISNUMBER('将来負担比率（分子）の構造'!J$53), IF('将来負担比率（分子）の構造'!J$53 &lt; 0, 0, '将来負担比率（分子）の構造'!J$53), NA())</f>
        <v>2258</v>
      </c>
      <c r="G67" s="175" t="e">
        <f>NA()</f>
        <v>#N/A</v>
      </c>
      <c r="H67" s="175" t="e">
        <f>NA()</f>
        <v>#N/A</v>
      </c>
      <c r="I67" s="175">
        <f>IF(ISNUMBER('将来負担比率（分子）の構造'!K$53), IF('将来負担比率（分子）の構造'!K$53 &lt; 0, 0, '将来負担比率（分子）の構造'!K$53), NA())</f>
        <v>1351</v>
      </c>
      <c r="J67" s="175" t="e">
        <f>NA()</f>
        <v>#N/A</v>
      </c>
      <c r="K67" s="175" t="e">
        <f>NA()</f>
        <v>#N/A</v>
      </c>
      <c r="L67" s="175">
        <f>IF(ISNUMBER('将来負担比率（分子）の構造'!L$53), IF('将来負担比率（分子）の構造'!L$53 &lt; 0, 0, '将来負担比率（分子）の構造'!L$53), NA())</f>
        <v>642</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1563</v>
      </c>
      <c r="C72" s="179">
        <f>基金残高に係る経年分析!G55</f>
        <v>1463</v>
      </c>
      <c r="D72" s="179">
        <f>基金残高に係る経年分析!H55</f>
        <v>1432</v>
      </c>
    </row>
    <row r="73" spans="1:16">
      <c r="A73" s="178" t="s">
        <v>74</v>
      </c>
      <c r="B73" s="179">
        <f>基金残高に係る経年分析!F56</f>
        <v>475</v>
      </c>
      <c r="C73" s="179">
        <f>基金残高に係る経年分析!G56</f>
        <v>475</v>
      </c>
      <c r="D73" s="179">
        <f>基金残高に係る経年分析!H56</f>
        <v>507</v>
      </c>
    </row>
    <row r="74" spans="1:16">
      <c r="A74" s="178" t="s">
        <v>75</v>
      </c>
      <c r="B74" s="179">
        <f>基金残高に係る経年分析!F57</f>
        <v>1183</v>
      </c>
      <c r="C74" s="179">
        <f>基金残高に係る経年分析!G57</f>
        <v>1584</v>
      </c>
      <c r="D74" s="179">
        <f>基金残高に係る経年分析!H57</f>
        <v>2028</v>
      </c>
    </row>
  </sheetData>
  <sheetProtection algorithmName="SHA-512" hashValue="edA45AvcsB9O0yTfPZ1Uf2UhJ4A7ScbF6oAO1RWqAHYevbqVmUqKtVStZItb5vzft0ZeI61cA06XHVpo4foxdA==" saltValue="w2f4xX8FolxKN99ppCrN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216</v>
      </c>
      <c r="C5" s="680"/>
      <c r="D5" s="680"/>
      <c r="E5" s="680"/>
      <c r="F5" s="680"/>
      <c r="G5" s="680"/>
      <c r="H5" s="680"/>
      <c r="I5" s="680"/>
      <c r="J5" s="680"/>
      <c r="K5" s="680"/>
      <c r="L5" s="680"/>
      <c r="M5" s="680"/>
      <c r="N5" s="680"/>
      <c r="O5" s="680"/>
      <c r="P5" s="680"/>
      <c r="Q5" s="681"/>
      <c r="R5" s="676">
        <v>3508549</v>
      </c>
      <c r="S5" s="677"/>
      <c r="T5" s="677"/>
      <c r="U5" s="677"/>
      <c r="V5" s="677"/>
      <c r="W5" s="677"/>
      <c r="X5" s="677"/>
      <c r="Y5" s="702"/>
      <c r="Z5" s="715">
        <v>25.4</v>
      </c>
      <c r="AA5" s="715"/>
      <c r="AB5" s="715"/>
      <c r="AC5" s="715"/>
      <c r="AD5" s="716">
        <v>3508549</v>
      </c>
      <c r="AE5" s="716"/>
      <c r="AF5" s="716"/>
      <c r="AG5" s="716"/>
      <c r="AH5" s="716"/>
      <c r="AI5" s="716"/>
      <c r="AJ5" s="716"/>
      <c r="AK5" s="716"/>
      <c r="AL5" s="703">
        <v>47.5</v>
      </c>
      <c r="AM5" s="685"/>
      <c r="AN5" s="685"/>
      <c r="AO5" s="704"/>
      <c r="AP5" s="679" t="s">
        <v>217</v>
      </c>
      <c r="AQ5" s="680"/>
      <c r="AR5" s="680"/>
      <c r="AS5" s="680"/>
      <c r="AT5" s="680"/>
      <c r="AU5" s="680"/>
      <c r="AV5" s="680"/>
      <c r="AW5" s="680"/>
      <c r="AX5" s="680"/>
      <c r="AY5" s="680"/>
      <c r="AZ5" s="680"/>
      <c r="BA5" s="680"/>
      <c r="BB5" s="680"/>
      <c r="BC5" s="680"/>
      <c r="BD5" s="680"/>
      <c r="BE5" s="680"/>
      <c r="BF5" s="681"/>
      <c r="BG5" s="621">
        <v>3508549</v>
      </c>
      <c r="BH5" s="622"/>
      <c r="BI5" s="622"/>
      <c r="BJ5" s="622"/>
      <c r="BK5" s="622"/>
      <c r="BL5" s="622"/>
      <c r="BM5" s="622"/>
      <c r="BN5" s="623"/>
      <c r="BO5" s="659">
        <v>100</v>
      </c>
      <c r="BP5" s="659"/>
      <c r="BQ5" s="659"/>
      <c r="BR5" s="659"/>
      <c r="BS5" s="660">
        <v>178660</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c r="B6" s="618" t="s">
        <v>221</v>
      </c>
      <c r="C6" s="619"/>
      <c r="D6" s="619"/>
      <c r="E6" s="619"/>
      <c r="F6" s="619"/>
      <c r="G6" s="619"/>
      <c r="H6" s="619"/>
      <c r="I6" s="619"/>
      <c r="J6" s="619"/>
      <c r="K6" s="619"/>
      <c r="L6" s="619"/>
      <c r="M6" s="619"/>
      <c r="N6" s="619"/>
      <c r="O6" s="619"/>
      <c r="P6" s="619"/>
      <c r="Q6" s="620"/>
      <c r="R6" s="621">
        <v>122600</v>
      </c>
      <c r="S6" s="622"/>
      <c r="T6" s="622"/>
      <c r="U6" s="622"/>
      <c r="V6" s="622"/>
      <c r="W6" s="622"/>
      <c r="X6" s="622"/>
      <c r="Y6" s="623"/>
      <c r="Z6" s="659">
        <v>0.9</v>
      </c>
      <c r="AA6" s="659"/>
      <c r="AB6" s="659"/>
      <c r="AC6" s="659"/>
      <c r="AD6" s="660">
        <v>122600</v>
      </c>
      <c r="AE6" s="660"/>
      <c r="AF6" s="660"/>
      <c r="AG6" s="660"/>
      <c r="AH6" s="660"/>
      <c r="AI6" s="660"/>
      <c r="AJ6" s="660"/>
      <c r="AK6" s="660"/>
      <c r="AL6" s="624">
        <v>1.7</v>
      </c>
      <c r="AM6" s="625"/>
      <c r="AN6" s="625"/>
      <c r="AO6" s="661"/>
      <c r="AP6" s="618" t="s">
        <v>222</v>
      </c>
      <c r="AQ6" s="619"/>
      <c r="AR6" s="619"/>
      <c r="AS6" s="619"/>
      <c r="AT6" s="619"/>
      <c r="AU6" s="619"/>
      <c r="AV6" s="619"/>
      <c r="AW6" s="619"/>
      <c r="AX6" s="619"/>
      <c r="AY6" s="619"/>
      <c r="AZ6" s="619"/>
      <c r="BA6" s="619"/>
      <c r="BB6" s="619"/>
      <c r="BC6" s="619"/>
      <c r="BD6" s="619"/>
      <c r="BE6" s="619"/>
      <c r="BF6" s="620"/>
      <c r="BG6" s="621">
        <v>3508549</v>
      </c>
      <c r="BH6" s="622"/>
      <c r="BI6" s="622"/>
      <c r="BJ6" s="622"/>
      <c r="BK6" s="622"/>
      <c r="BL6" s="622"/>
      <c r="BM6" s="622"/>
      <c r="BN6" s="623"/>
      <c r="BO6" s="659">
        <v>100</v>
      </c>
      <c r="BP6" s="659"/>
      <c r="BQ6" s="659"/>
      <c r="BR6" s="659"/>
      <c r="BS6" s="660">
        <v>178660</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125751</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125751</v>
      </c>
      <c r="DR6" s="622"/>
      <c r="DS6" s="622"/>
      <c r="DT6" s="622"/>
      <c r="DU6" s="622"/>
      <c r="DV6" s="622"/>
      <c r="DW6" s="622"/>
      <c r="DX6" s="622"/>
      <c r="DY6" s="622"/>
      <c r="DZ6" s="622"/>
      <c r="EA6" s="622"/>
      <c r="EB6" s="622"/>
      <c r="EC6" s="658"/>
    </row>
    <row r="7" spans="2:143" ht="11.25" customHeight="1">
      <c r="B7" s="618" t="s">
        <v>224</v>
      </c>
      <c r="C7" s="619"/>
      <c r="D7" s="619"/>
      <c r="E7" s="619"/>
      <c r="F7" s="619"/>
      <c r="G7" s="619"/>
      <c r="H7" s="619"/>
      <c r="I7" s="619"/>
      <c r="J7" s="619"/>
      <c r="K7" s="619"/>
      <c r="L7" s="619"/>
      <c r="M7" s="619"/>
      <c r="N7" s="619"/>
      <c r="O7" s="619"/>
      <c r="P7" s="619"/>
      <c r="Q7" s="620"/>
      <c r="R7" s="621">
        <v>636</v>
      </c>
      <c r="S7" s="622"/>
      <c r="T7" s="622"/>
      <c r="U7" s="622"/>
      <c r="V7" s="622"/>
      <c r="W7" s="622"/>
      <c r="X7" s="622"/>
      <c r="Y7" s="623"/>
      <c r="Z7" s="659">
        <v>0</v>
      </c>
      <c r="AA7" s="659"/>
      <c r="AB7" s="659"/>
      <c r="AC7" s="659"/>
      <c r="AD7" s="660">
        <v>636</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1212801</v>
      </c>
      <c r="BH7" s="622"/>
      <c r="BI7" s="622"/>
      <c r="BJ7" s="622"/>
      <c r="BK7" s="622"/>
      <c r="BL7" s="622"/>
      <c r="BM7" s="622"/>
      <c r="BN7" s="623"/>
      <c r="BO7" s="659">
        <v>34.6</v>
      </c>
      <c r="BP7" s="659"/>
      <c r="BQ7" s="659"/>
      <c r="BR7" s="659"/>
      <c r="BS7" s="660">
        <v>48066</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2068169</v>
      </c>
      <c r="CS7" s="622"/>
      <c r="CT7" s="622"/>
      <c r="CU7" s="622"/>
      <c r="CV7" s="622"/>
      <c r="CW7" s="622"/>
      <c r="CX7" s="622"/>
      <c r="CY7" s="623"/>
      <c r="CZ7" s="659">
        <v>15.6</v>
      </c>
      <c r="DA7" s="659"/>
      <c r="DB7" s="659"/>
      <c r="DC7" s="659"/>
      <c r="DD7" s="627">
        <v>8682</v>
      </c>
      <c r="DE7" s="622"/>
      <c r="DF7" s="622"/>
      <c r="DG7" s="622"/>
      <c r="DH7" s="622"/>
      <c r="DI7" s="622"/>
      <c r="DJ7" s="622"/>
      <c r="DK7" s="622"/>
      <c r="DL7" s="622"/>
      <c r="DM7" s="622"/>
      <c r="DN7" s="622"/>
      <c r="DO7" s="622"/>
      <c r="DP7" s="623"/>
      <c r="DQ7" s="627">
        <v>1565684</v>
      </c>
      <c r="DR7" s="622"/>
      <c r="DS7" s="622"/>
      <c r="DT7" s="622"/>
      <c r="DU7" s="622"/>
      <c r="DV7" s="622"/>
      <c r="DW7" s="622"/>
      <c r="DX7" s="622"/>
      <c r="DY7" s="622"/>
      <c r="DZ7" s="622"/>
      <c r="EA7" s="622"/>
      <c r="EB7" s="622"/>
      <c r="EC7" s="658"/>
    </row>
    <row r="8" spans="2:143" ht="11.25" customHeight="1">
      <c r="B8" s="618" t="s">
        <v>227</v>
      </c>
      <c r="C8" s="619"/>
      <c r="D8" s="619"/>
      <c r="E8" s="619"/>
      <c r="F8" s="619"/>
      <c r="G8" s="619"/>
      <c r="H8" s="619"/>
      <c r="I8" s="619"/>
      <c r="J8" s="619"/>
      <c r="K8" s="619"/>
      <c r="L8" s="619"/>
      <c r="M8" s="619"/>
      <c r="N8" s="619"/>
      <c r="O8" s="619"/>
      <c r="P8" s="619"/>
      <c r="Q8" s="620"/>
      <c r="R8" s="621">
        <v>13105</v>
      </c>
      <c r="S8" s="622"/>
      <c r="T8" s="622"/>
      <c r="U8" s="622"/>
      <c r="V8" s="622"/>
      <c r="W8" s="622"/>
      <c r="X8" s="622"/>
      <c r="Y8" s="623"/>
      <c r="Z8" s="659">
        <v>0.1</v>
      </c>
      <c r="AA8" s="659"/>
      <c r="AB8" s="659"/>
      <c r="AC8" s="659"/>
      <c r="AD8" s="660">
        <v>13105</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41052</v>
      </c>
      <c r="BH8" s="622"/>
      <c r="BI8" s="622"/>
      <c r="BJ8" s="622"/>
      <c r="BK8" s="622"/>
      <c r="BL8" s="622"/>
      <c r="BM8" s="622"/>
      <c r="BN8" s="623"/>
      <c r="BO8" s="659">
        <v>1.2</v>
      </c>
      <c r="BP8" s="659"/>
      <c r="BQ8" s="659"/>
      <c r="BR8" s="659"/>
      <c r="BS8" s="660" t="s">
        <v>122</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5701200</v>
      </c>
      <c r="CS8" s="622"/>
      <c r="CT8" s="622"/>
      <c r="CU8" s="622"/>
      <c r="CV8" s="622"/>
      <c r="CW8" s="622"/>
      <c r="CX8" s="622"/>
      <c r="CY8" s="623"/>
      <c r="CZ8" s="659">
        <v>42.9</v>
      </c>
      <c r="DA8" s="659"/>
      <c r="DB8" s="659"/>
      <c r="DC8" s="659"/>
      <c r="DD8" s="627">
        <v>152503</v>
      </c>
      <c r="DE8" s="622"/>
      <c r="DF8" s="622"/>
      <c r="DG8" s="622"/>
      <c r="DH8" s="622"/>
      <c r="DI8" s="622"/>
      <c r="DJ8" s="622"/>
      <c r="DK8" s="622"/>
      <c r="DL8" s="622"/>
      <c r="DM8" s="622"/>
      <c r="DN8" s="622"/>
      <c r="DO8" s="622"/>
      <c r="DP8" s="623"/>
      <c r="DQ8" s="627">
        <v>2871386</v>
      </c>
      <c r="DR8" s="622"/>
      <c r="DS8" s="622"/>
      <c r="DT8" s="622"/>
      <c r="DU8" s="622"/>
      <c r="DV8" s="622"/>
      <c r="DW8" s="622"/>
      <c r="DX8" s="622"/>
      <c r="DY8" s="622"/>
      <c r="DZ8" s="622"/>
      <c r="EA8" s="622"/>
      <c r="EB8" s="622"/>
      <c r="EC8" s="658"/>
    </row>
    <row r="9" spans="2:143" ht="11.25" customHeight="1">
      <c r="B9" s="618" t="s">
        <v>230</v>
      </c>
      <c r="C9" s="619"/>
      <c r="D9" s="619"/>
      <c r="E9" s="619"/>
      <c r="F9" s="619"/>
      <c r="G9" s="619"/>
      <c r="H9" s="619"/>
      <c r="I9" s="619"/>
      <c r="J9" s="619"/>
      <c r="K9" s="619"/>
      <c r="L9" s="619"/>
      <c r="M9" s="619"/>
      <c r="N9" s="619"/>
      <c r="O9" s="619"/>
      <c r="P9" s="619"/>
      <c r="Q9" s="620"/>
      <c r="R9" s="621">
        <v>16188</v>
      </c>
      <c r="S9" s="622"/>
      <c r="T9" s="622"/>
      <c r="U9" s="622"/>
      <c r="V9" s="622"/>
      <c r="W9" s="622"/>
      <c r="X9" s="622"/>
      <c r="Y9" s="623"/>
      <c r="Z9" s="659">
        <v>0.1</v>
      </c>
      <c r="AA9" s="659"/>
      <c r="AB9" s="659"/>
      <c r="AC9" s="659"/>
      <c r="AD9" s="660">
        <v>16188</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948321</v>
      </c>
      <c r="BH9" s="622"/>
      <c r="BI9" s="622"/>
      <c r="BJ9" s="622"/>
      <c r="BK9" s="622"/>
      <c r="BL9" s="622"/>
      <c r="BM9" s="622"/>
      <c r="BN9" s="623"/>
      <c r="BO9" s="659">
        <v>27</v>
      </c>
      <c r="BP9" s="659"/>
      <c r="BQ9" s="659"/>
      <c r="BR9" s="659"/>
      <c r="BS9" s="660" t="s">
        <v>122</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929200</v>
      </c>
      <c r="CS9" s="622"/>
      <c r="CT9" s="622"/>
      <c r="CU9" s="622"/>
      <c r="CV9" s="622"/>
      <c r="CW9" s="622"/>
      <c r="CX9" s="622"/>
      <c r="CY9" s="623"/>
      <c r="CZ9" s="659">
        <v>7</v>
      </c>
      <c r="DA9" s="659"/>
      <c r="DB9" s="659"/>
      <c r="DC9" s="659"/>
      <c r="DD9" s="627">
        <v>11751</v>
      </c>
      <c r="DE9" s="622"/>
      <c r="DF9" s="622"/>
      <c r="DG9" s="622"/>
      <c r="DH9" s="622"/>
      <c r="DI9" s="622"/>
      <c r="DJ9" s="622"/>
      <c r="DK9" s="622"/>
      <c r="DL9" s="622"/>
      <c r="DM9" s="622"/>
      <c r="DN9" s="622"/>
      <c r="DO9" s="622"/>
      <c r="DP9" s="623"/>
      <c r="DQ9" s="627">
        <v>767068</v>
      </c>
      <c r="DR9" s="622"/>
      <c r="DS9" s="622"/>
      <c r="DT9" s="622"/>
      <c r="DU9" s="622"/>
      <c r="DV9" s="622"/>
      <c r="DW9" s="622"/>
      <c r="DX9" s="622"/>
      <c r="DY9" s="622"/>
      <c r="DZ9" s="622"/>
      <c r="EA9" s="622"/>
      <c r="EB9" s="622"/>
      <c r="EC9" s="658"/>
    </row>
    <row r="10" spans="2:143" ht="11.25" customHeight="1">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75173</v>
      </c>
      <c r="BH10" s="622"/>
      <c r="BI10" s="622"/>
      <c r="BJ10" s="622"/>
      <c r="BK10" s="622"/>
      <c r="BL10" s="622"/>
      <c r="BM10" s="622"/>
      <c r="BN10" s="623"/>
      <c r="BO10" s="659">
        <v>2.1</v>
      </c>
      <c r="BP10" s="659"/>
      <c r="BQ10" s="659"/>
      <c r="BR10" s="659"/>
      <c r="BS10" s="660">
        <v>12403</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v>6543</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5006</v>
      </c>
      <c r="DR10" s="622"/>
      <c r="DS10" s="622"/>
      <c r="DT10" s="622"/>
      <c r="DU10" s="622"/>
      <c r="DV10" s="622"/>
      <c r="DW10" s="622"/>
      <c r="DX10" s="622"/>
      <c r="DY10" s="622"/>
      <c r="DZ10" s="622"/>
      <c r="EA10" s="622"/>
      <c r="EB10" s="622"/>
      <c r="EC10" s="658"/>
    </row>
    <row r="11" spans="2:143" ht="11.25" customHeight="1">
      <c r="B11" s="618" t="s">
        <v>236</v>
      </c>
      <c r="C11" s="619"/>
      <c r="D11" s="619"/>
      <c r="E11" s="619"/>
      <c r="F11" s="619"/>
      <c r="G11" s="619"/>
      <c r="H11" s="619"/>
      <c r="I11" s="619"/>
      <c r="J11" s="619"/>
      <c r="K11" s="619"/>
      <c r="L11" s="619"/>
      <c r="M11" s="619"/>
      <c r="N11" s="619"/>
      <c r="O11" s="619"/>
      <c r="P11" s="619"/>
      <c r="Q11" s="620"/>
      <c r="R11" s="621">
        <v>596470</v>
      </c>
      <c r="S11" s="622"/>
      <c r="T11" s="622"/>
      <c r="U11" s="622"/>
      <c r="V11" s="622"/>
      <c r="W11" s="622"/>
      <c r="X11" s="622"/>
      <c r="Y11" s="623"/>
      <c r="Z11" s="624">
        <v>4.3</v>
      </c>
      <c r="AA11" s="625"/>
      <c r="AB11" s="625"/>
      <c r="AC11" s="626"/>
      <c r="AD11" s="627">
        <v>596470</v>
      </c>
      <c r="AE11" s="622"/>
      <c r="AF11" s="622"/>
      <c r="AG11" s="622"/>
      <c r="AH11" s="622"/>
      <c r="AI11" s="622"/>
      <c r="AJ11" s="622"/>
      <c r="AK11" s="623"/>
      <c r="AL11" s="624">
        <v>8.1</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148255</v>
      </c>
      <c r="BH11" s="622"/>
      <c r="BI11" s="622"/>
      <c r="BJ11" s="622"/>
      <c r="BK11" s="622"/>
      <c r="BL11" s="622"/>
      <c r="BM11" s="622"/>
      <c r="BN11" s="623"/>
      <c r="BO11" s="659">
        <v>4.2</v>
      </c>
      <c r="BP11" s="659"/>
      <c r="BQ11" s="659"/>
      <c r="BR11" s="659"/>
      <c r="BS11" s="660">
        <v>35663</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561830</v>
      </c>
      <c r="CS11" s="622"/>
      <c r="CT11" s="622"/>
      <c r="CU11" s="622"/>
      <c r="CV11" s="622"/>
      <c r="CW11" s="622"/>
      <c r="CX11" s="622"/>
      <c r="CY11" s="623"/>
      <c r="CZ11" s="659">
        <v>4.2</v>
      </c>
      <c r="DA11" s="659"/>
      <c r="DB11" s="659"/>
      <c r="DC11" s="659"/>
      <c r="DD11" s="627">
        <v>169413</v>
      </c>
      <c r="DE11" s="622"/>
      <c r="DF11" s="622"/>
      <c r="DG11" s="622"/>
      <c r="DH11" s="622"/>
      <c r="DI11" s="622"/>
      <c r="DJ11" s="622"/>
      <c r="DK11" s="622"/>
      <c r="DL11" s="622"/>
      <c r="DM11" s="622"/>
      <c r="DN11" s="622"/>
      <c r="DO11" s="622"/>
      <c r="DP11" s="623"/>
      <c r="DQ11" s="627">
        <v>282425</v>
      </c>
      <c r="DR11" s="622"/>
      <c r="DS11" s="622"/>
      <c r="DT11" s="622"/>
      <c r="DU11" s="622"/>
      <c r="DV11" s="622"/>
      <c r="DW11" s="622"/>
      <c r="DX11" s="622"/>
      <c r="DY11" s="622"/>
      <c r="DZ11" s="622"/>
      <c r="EA11" s="622"/>
      <c r="EB11" s="622"/>
      <c r="EC11" s="658"/>
    </row>
    <row r="12" spans="2:143" ht="11.25" customHeight="1">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1996004</v>
      </c>
      <c r="BH12" s="622"/>
      <c r="BI12" s="622"/>
      <c r="BJ12" s="622"/>
      <c r="BK12" s="622"/>
      <c r="BL12" s="622"/>
      <c r="BM12" s="622"/>
      <c r="BN12" s="623"/>
      <c r="BO12" s="659">
        <v>56.9</v>
      </c>
      <c r="BP12" s="659"/>
      <c r="BQ12" s="659"/>
      <c r="BR12" s="659"/>
      <c r="BS12" s="660">
        <v>130594</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320067</v>
      </c>
      <c r="CS12" s="622"/>
      <c r="CT12" s="622"/>
      <c r="CU12" s="622"/>
      <c r="CV12" s="622"/>
      <c r="CW12" s="622"/>
      <c r="CX12" s="622"/>
      <c r="CY12" s="623"/>
      <c r="CZ12" s="659">
        <v>2.4</v>
      </c>
      <c r="DA12" s="659"/>
      <c r="DB12" s="659"/>
      <c r="DC12" s="659"/>
      <c r="DD12" s="627">
        <v>18372</v>
      </c>
      <c r="DE12" s="622"/>
      <c r="DF12" s="622"/>
      <c r="DG12" s="622"/>
      <c r="DH12" s="622"/>
      <c r="DI12" s="622"/>
      <c r="DJ12" s="622"/>
      <c r="DK12" s="622"/>
      <c r="DL12" s="622"/>
      <c r="DM12" s="622"/>
      <c r="DN12" s="622"/>
      <c r="DO12" s="622"/>
      <c r="DP12" s="623"/>
      <c r="DQ12" s="627">
        <v>205702</v>
      </c>
      <c r="DR12" s="622"/>
      <c r="DS12" s="622"/>
      <c r="DT12" s="622"/>
      <c r="DU12" s="622"/>
      <c r="DV12" s="622"/>
      <c r="DW12" s="622"/>
      <c r="DX12" s="622"/>
      <c r="DY12" s="622"/>
      <c r="DZ12" s="622"/>
      <c r="EA12" s="622"/>
      <c r="EB12" s="622"/>
      <c r="EC12" s="658"/>
    </row>
    <row r="13" spans="2:143" ht="11.25" customHeight="1">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1978491</v>
      </c>
      <c r="BH13" s="622"/>
      <c r="BI13" s="622"/>
      <c r="BJ13" s="622"/>
      <c r="BK13" s="622"/>
      <c r="BL13" s="622"/>
      <c r="BM13" s="622"/>
      <c r="BN13" s="623"/>
      <c r="BO13" s="659">
        <v>56.4</v>
      </c>
      <c r="BP13" s="659"/>
      <c r="BQ13" s="659"/>
      <c r="BR13" s="659"/>
      <c r="BS13" s="660">
        <v>130594</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771566</v>
      </c>
      <c r="CS13" s="622"/>
      <c r="CT13" s="622"/>
      <c r="CU13" s="622"/>
      <c r="CV13" s="622"/>
      <c r="CW13" s="622"/>
      <c r="CX13" s="622"/>
      <c r="CY13" s="623"/>
      <c r="CZ13" s="659">
        <v>5.8</v>
      </c>
      <c r="DA13" s="659"/>
      <c r="DB13" s="659"/>
      <c r="DC13" s="659"/>
      <c r="DD13" s="627">
        <v>267669</v>
      </c>
      <c r="DE13" s="622"/>
      <c r="DF13" s="622"/>
      <c r="DG13" s="622"/>
      <c r="DH13" s="622"/>
      <c r="DI13" s="622"/>
      <c r="DJ13" s="622"/>
      <c r="DK13" s="622"/>
      <c r="DL13" s="622"/>
      <c r="DM13" s="622"/>
      <c r="DN13" s="622"/>
      <c r="DO13" s="622"/>
      <c r="DP13" s="623"/>
      <c r="DQ13" s="627">
        <v>528883</v>
      </c>
      <c r="DR13" s="622"/>
      <c r="DS13" s="622"/>
      <c r="DT13" s="622"/>
      <c r="DU13" s="622"/>
      <c r="DV13" s="622"/>
      <c r="DW13" s="622"/>
      <c r="DX13" s="622"/>
      <c r="DY13" s="622"/>
      <c r="DZ13" s="622"/>
      <c r="EA13" s="622"/>
      <c r="EB13" s="622"/>
      <c r="EC13" s="658"/>
    </row>
    <row r="14" spans="2:143" ht="11.25" customHeight="1">
      <c r="B14" s="618" t="s">
        <v>245</v>
      </c>
      <c r="C14" s="619"/>
      <c r="D14" s="619"/>
      <c r="E14" s="619"/>
      <c r="F14" s="619"/>
      <c r="G14" s="619"/>
      <c r="H14" s="619"/>
      <c r="I14" s="619"/>
      <c r="J14" s="619"/>
      <c r="K14" s="619"/>
      <c r="L14" s="619"/>
      <c r="M14" s="619"/>
      <c r="N14" s="619"/>
      <c r="O14" s="619"/>
      <c r="P14" s="619"/>
      <c r="Q14" s="620"/>
      <c r="R14" s="621">
        <v>1094</v>
      </c>
      <c r="S14" s="622"/>
      <c r="T14" s="622"/>
      <c r="U14" s="622"/>
      <c r="V14" s="622"/>
      <c r="W14" s="622"/>
      <c r="X14" s="622"/>
      <c r="Y14" s="623"/>
      <c r="Z14" s="659">
        <v>0</v>
      </c>
      <c r="AA14" s="659"/>
      <c r="AB14" s="659"/>
      <c r="AC14" s="659"/>
      <c r="AD14" s="660">
        <v>1094</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105941</v>
      </c>
      <c r="BH14" s="622"/>
      <c r="BI14" s="622"/>
      <c r="BJ14" s="622"/>
      <c r="BK14" s="622"/>
      <c r="BL14" s="622"/>
      <c r="BM14" s="622"/>
      <c r="BN14" s="623"/>
      <c r="BO14" s="659">
        <v>3</v>
      </c>
      <c r="BP14" s="659"/>
      <c r="BQ14" s="659"/>
      <c r="BR14" s="659"/>
      <c r="BS14" s="660" t="s">
        <v>122</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456631</v>
      </c>
      <c r="CS14" s="622"/>
      <c r="CT14" s="622"/>
      <c r="CU14" s="622"/>
      <c r="CV14" s="622"/>
      <c r="CW14" s="622"/>
      <c r="CX14" s="622"/>
      <c r="CY14" s="623"/>
      <c r="CZ14" s="659">
        <v>3.4</v>
      </c>
      <c r="DA14" s="659"/>
      <c r="DB14" s="659"/>
      <c r="DC14" s="659"/>
      <c r="DD14" s="627">
        <v>15214</v>
      </c>
      <c r="DE14" s="622"/>
      <c r="DF14" s="622"/>
      <c r="DG14" s="622"/>
      <c r="DH14" s="622"/>
      <c r="DI14" s="622"/>
      <c r="DJ14" s="622"/>
      <c r="DK14" s="622"/>
      <c r="DL14" s="622"/>
      <c r="DM14" s="622"/>
      <c r="DN14" s="622"/>
      <c r="DO14" s="622"/>
      <c r="DP14" s="623"/>
      <c r="DQ14" s="627">
        <v>441092</v>
      </c>
      <c r="DR14" s="622"/>
      <c r="DS14" s="622"/>
      <c r="DT14" s="622"/>
      <c r="DU14" s="622"/>
      <c r="DV14" s="622"/>
      <c r="DW14" s="622"/>
      <c r="DX14" s="622"/>
      <c r="DY14" s="622"/>
      <c r="DZ14" s="622"/>
      <c r="EA14" s="622"/>
      <c r="EB14" s="622"/>
      <c r="EC14" s="658"/>
    </row>
    <row r="15" spans="2:143" ht="11.25" customHeight="1">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193803</v>
      </c>
      <c r="BH15" s="622"/>
      <c r="BI15" s="622"/>
      <c r="BJ15" s="622"/>
      <c r="BK15" s="622"/>
      <c r="BL15" s="622"/>
      <c r="BM15" s="622"/>
      <c r="BN15" s="623"/>
      <c r="BO15" s="659">
        <v>5.5</v>
      </c>
      <c r="BP15" s="659"/>
      <c r="BQ15" s="659"/>
      <c r="BR15" s="659"/>
      <c r="BS15" s="660" t="s">
        <v>122</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1121133</v>
      </c>
      <c r="CS15" s="622"/>
      <c r="CT15" s="622"/>
      <c r="CU15" s="622"/>
      <c r="CV15" s="622"/>
      <c r="CW15" s="622"/>
      <c r="CX15" s="622"/>
      <c r="CY15" s="623"/>
      <c r="CZ15" s="659">
        <v>8.4</v>
      </c>
      <c r="DA15" s="659"/>
      <c r="DB15" s="659"/>
      <c r="DC15" s="659"/>
      <c r="DD15" s="627">
        <v>159548</v>
      </c>
      <c r="DE15" s="622"/>
      <c r="DF15" s="622"/>
      <c r="DG15" s="622"/>
      <c r="DH15" s="622"/>
      <c r="DI15" s="622"/>
      <c r="DJ15" s="622"/>
      <c r="DK15" s="622"/>
      <c r="DL15" s="622"/>
      <c r="DM15" s="622"/>
      <c r="DN15" s="622"/>
      <c r="DO15" s="622"/>
      <c r="DP15" s="623"/>
      <c r="DQ15" s="627">
        <v>1039268</v>
      </c>
      <c r="DR15" s="622"/>
      <c r="DS15" s="622"/>
      <c r="DT15" s="622"/>
      <c r="DU15" s="622"/>
      <c r="DV15" s="622"/>
      <c r="DW15" s="622"/>
      <c r="DX15" s="622"/>
      <c r="DY15" s="622"/>
      <c r="DZ15" s="622"/>
      <c r="EA15" s="622"/>
      <c r="EB15" s="622"/>
      <c r="EC15" s="658"/>
    </row>
    <row r="16" spans="2:143" ht="11.25" customHeight="1">
      <c r="B16" s="618" t="s">
        <v>251</v>
      </c>
      <c r="C16" s="619"/>
      <c r="D16" s="619"/>
      <c r="E16" s="619"/>
      <c r="F16" s="619"/>
      <c r="G16" s="619"/>
      <c r="H16" s="619"/>
      <c r="I16" s="619"/>
      <c r="J16" s="619"/>
      <c r="K16" s="619"/>
      <c r="L16" s="619"/>
      <c r="M16" s="619"/>
      <c r="N16" s="619"/>
      <c r="O16" s="619"/>
      <c r="P16" s="619"/>
      <c r="Q16" s="620"/>
      <c r="R16" s="621">
        <v>19484</v>
      </c>
      <c r="S16" s="622"/>
      <c r="T16" s="622"/>
      <c r="U16" s="622"/>
      <c r="V16" s="622"/>
      <c r="W16" s="622"/>
      <c r="X16" s="622"/>
      <c r="Y16" s="623"/>
      <c r="Z16" s="659">
        <v>0.1</v>
      </c>
      <c r="AA16" s="659"/>
      <c r="AB16" s="659"/>
      <c r="AC16" s="659"/>
      <c r="AD16" s="660">
        <v>19484</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v>174740</v>
      </c>
      <c r="CS16" s="622"/>
      <c r="CT16" s="622"/>
      <c r="CU16" s="622"/>
      <c r="CV16" s="622"/>
      <c r="CW16" s="622"/>
      <c r="CX16" s="622"/>
      <c r="CY16" s="623"/>
      <c r="CZ16" s="659">
        <v>1.3</v>
      </c>
      <c r="DA16" s="659"/>
      <c r="DB16" s="659"/>
      <c r="DC16" s="659"/>
      <c r="DD16" s="627" t="s">
        <v>122</v>
      </c>
      <c r="DE16" s="622"/>
      <c r="DF16" s="622"/>
      <c r="DG16" s="622"/>
      <c r="DH16" s="622"/>
      <c r="DI16" s="622"/>
      <c r="DJ16" s="622"/>
      <c r="DK16" s="622"/>
      <c r="DL16" s="622"/>
      <c r="DM16" s="622"/>
      <c r="DN16" s="622"/>
      <c r="DO16" s="622"/>
      <c r="DP16" s="623"/>
      <c r="DQ16" s="627">
        <v>21887</v>
      </c>
      <c r="DR16" s="622"/>
      <c r="DS16" s="622"/>
      <c r="DT16" s="622"/>
      <c r="DU16" s="622"/>
      <c r="DV16" s="622"/>
      <c r="DW16" s="622"/>
      <c r="DX16" s="622"/>
      <c r="DY16" s="622"/>
      <c r="DZ16" s="622"/>
      <c r="EA16" s="622"/>
      <c r="EB16" s="622"/>
      <c r="EC16" s="658"/>
    </row>
    <row r="17" spans="2:133" ht="11.25" customHeight="1">
      <c r="B17" s="618" t="s">
        <v>254</v>
      </c>
      <c r="C17" s="619"/>
      <c r="D17" s="619"/>
      <c r="E17" s="619"/>
      <c r="F17" s="619"/>
      <c r="G17" s="619"/>
      <c r="H17" s="619"/>
      <c r="I17" s="619"/>
      <c r="J17" s="619"/>
      <c r="K17" s="619"/>
      <c r="L17" s="619"/>
      <c r="M17" s="619"/>
      <c r="N17" s="619"/>
      <c r="O17" s="619"/>
      <c r="P17" s="619"/>
      <c r="Q17" s="620"/>
      <c r="R17" s="621">
        <v>60952</v>
      </c>
      <c r="S17" s="622"/>
      <c r="T17" s="622"/>
      <c r="U17" s="622"/>
      <c r="V17" s="622"/>
      <c r="W17" s="622"/>
      <c r="X17" s="622"/>
      <c r="Y17" s="623"/>
      <c r="Z17" s="659">
        <v>0.4</v>
      </c>
      <c r="AA17" s="659"/>
      <c r="AB17" s="659"/>
      <c r="AC17" s="659"/>
      <c r="AD17" s="660">
        <v>60952</v>
      </c>
      <c r="AE17" s="660"/>
      <c r="AF17" s="660"/>
      <c r="AG17" s="660"/>
      <c r="AH17" s="660"/>
      <c r="AI17" s="660"/>
      <c r="AJ17" s="660"/>
      <c r="AK17" s="660"/>
      <c r="AL17" s="624">
        <v>0.8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1060811</v>
      </c>
      <c r="CS17" s="622"/>
      <c r="CT17" s="622"/>
      <c r="CU17" s="622"/>
      <c r="CV17" s="622"/>
      <c r="CW17" s="622"/>
      <c r="CX17" s="622"/>
      <c r="CY17" s="623"/>
      <c r="CZ17" s="659">
        <v>8</v>
      </c>
      <c r="DA17" s="659"/>
      <c r="DB17" s="659"/>
      <c r="DC17" s="659"/>
      <c r="DD17" s="627" t="s">
        <v>122</v>
      </c>
      <c r="DE17" s="622"/>
      <c r="DF17" s="622"/>
      <c r="DG17" s="622"/>
      <c r="DH17" s="622"/>
      <c r="DI17" s="622"/>
      <c r="DJ17" s="622"/>
      <c r="DK17" s="622"/>
      <c r="DL17" s="622"/>
      <c r="DM17" s="622"/>
      <c r="DN17" s="622"/>
      <c r="DO17" s="622"/>
      <c r="DP17" s="623"/>
      <c r="DQ17" s="627">
        <v>1014789</v>
      </c>
      <c r="DR17" s="622"/>
      <c r="DS17" s="622"/>
      <c r="DT17" s="622"/>
      <c r="DU17" s="622"/>
      <c r="DV17" s="622"/>
      <c r="DW17" s="622"/>
      <c r="DX17" s="622"/>
      <c r="DY17" s="622"/>
      <c r="DZ17" s="622"/>
      <c r="EA17" s="622"/>
      <c r="EB17" s="622"/>
      <c r="EC17" s="658"/>
    </row>
    <row r="18" spans="2:133" ht="11.25" customHeight="1">
      <c r="B18" s="618" t="s">
        <v>257</v>
      </c>
      <c r="C18" s="619"/>
      <c r="D18" s="619"/>
      <c r="E18" s="619"/>
      <c r="F18" s="619"/>
      <c r="G18" s="619"/>
      <c r="H18" s="619"/>
      <c r="I18" s="619"/>
      <c r="J18" s="619"/>
      <c r="K18" s="619"/>
      <c r="L18" s="619"/>
      <c r="M18" s="619"/>
      <c r="N18" s="619"/>
      <c r="O18" s="619"/>
      <c r="P18" s="619"/>
      <c r="Q18" s="620"/>
      <c r="R18" s="621">
        <v>27089</v>
      </c>
      <c r="S18" s="622"/>
      <c r="T18" s="622"/>
      <c r="U18" s="622"/>
      <c r="V18" s="622"/>
      <c r="W18" s="622"/>
      <c r="X18" s="622"/>
      <c r="Y18" s="623"/>
      <c r="Z18" s="659">
        <v>0.2</v>
      </c>
      <c r="AA18" s="659"/>
      <c r="AB18" s="659"/>
      <c r="AC18" s="659"/>
      <c r="AD18" s="660">
        <v>27089</v>
      </c>
      <c r="AE18" s="660"/>
      <c r="AF18" s="660"/>
      <c r="AG18" s="660"/>
      <c r="AH18" s="660"/>
      <c r="AI18" s="660"/>
      <c r="AJ18" s="660"/>
      <c r="AK18" s="660"/>
      <c r="AL18" s="624">
        <v>0.4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c r="B19" s="618" t="s">
        <v>260</v>
      </c>
      <c r="C19" s="619"/>
      <c r="D19" s="619"/>
      <c r="E19" s="619"/>
      <c r="F19" s="619"/>
      <c r="G19" s="619"/>
      <c r="H19" s="619"/>
      <c r="I19" s="619"/>
      <c r="J19" s="619"/>
      <c r="K19" s="619"/>
      <c r="L19" s="619"/>
      <c r="M19" s="619"/>
      <c r="N19" s="619"/>
      <c r="O19" s="619"/>
      <c r="P19" s="619"/>
      <c r="Q19" s="620"/>
      <c r="R19" s="621">
        <v>21640</v>
      </c>
      <c r="S19" s="622"/>
      <c r="T19" s="622"/>
      <c r="U19" s="622"/>
      <c r="V19" s="622"/>
      <c r="W19" s="622"/>
      <c r="X19" s="622"/>
      <c r="Y19" s="623"/>
      <c r="Z19" s="659">
        <v>0.2</v>
      </c>
      <c r="AA19" s="659"/>
      <c r="AB19" s="659"/>
      <c r="AC19" s="659"/>
      <c r="AD19" s="660">
        <v>21640</v>
      </c>
      <c r="AE19" s="660"/>
      <c r="AF19" s="660"/>
      <c r="AG19" s="660"/>
      <c r="AH19" s="660"/>
      <c r="AI19" s="660"/>
      <c r="AJ19" s="660"/>
      <c r="AK19" s="660"/>
      <c r="AL19" s="624">
        <v>0.3</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88" t="s">
        <v>263</v>
      </c>
      <c r="C20" s="689"/>
      <c r="D20" s="689"/>
      <c r="E20" s="689"/>
      <c r="F20" s="689"/>
      <c r="G20" s="689"/>
      <c r="H20" s="689"/>
      <c r="I20" s="689"/>
      <c r="J20" s="689"/>
      <c r="K20" s="689"/>
      <c r="L20" s="689"/>
      <c r="M20" s="689"/>
      <c r="N20" s="689"/>
      <c r="O20" s="689"/>
      <c r="P20" s="689"/>
      <c r="Q20" s="690"/>
      <c r="R20" s="621">
        <v>5449</v>
      </c>
      <c r="S20" s="622"/>
      <c r="T20" s="622"/>
      <c r="U20" s="622"/>
      <c r="V20" s="622"/>
      <c r="W20" s="622"/>
      <c r="X20" s="622"/>
      <c r="Y20" s="623"/>
      <c r="Z20" s="659">
        <v>0</v>
      </c>
      <c r="AA20" s="659"/>
      <c r="AB20" s="659"/>
      <c r="AC20" s="659"/>
      <c r="AD20" s="660">
        <v>5449</v>
      </c>
      <c r="AE20" s="660"/>
      <c r="AF20" s="660"/>
      <c r="AG20" s="660"/>
      <c r="AH20" s="660"/>
      <c r="AI20" s="660"/>
      <c r="AJ20" s="660"/>
      <c r="AK20" s="660"/>
      <c r="AL20" s="624">
        <v>0.1</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13297641</v>
      </c>
      <c r="CS20" s="622"/>
      <c r="CT20" s="622"/>
      <c r="CU20" s="622"/>
      <c r="CV20" s="622"/>
      <c r="CW20" s="622"/>
      <c r="CX20" s="622"/>
      <c r="CY20" s="623"/>
      <c r="CZ20" s="659">
        <v>100</v>
      </c>
      <c r="DA20" s="659"/>
      <c r="DB20" s="659"/>
      <c r="DC20" s="659"/>
      <c r="DD20" s="627">
        <v>803152</v>
      </c>
      <c r="DE20" s="622"/>
      <c r="DF20" s="622"/>
      <c r="DG20" s="622"/>
      <c r="DH20" s="622"/>
      <c r="DI20" s="622"/>
      <c r="DJ20" s="622"/>
      <c r="DK20" s="622"/>
      <c r="DL20" s="622"/>
      <c r="DM20" s="622"/>
      <c r="DN20" s="622"/>
      <c r="DO20" s="622"/>
      <c r="DP20" s="623"/>
      <c r="DQ20" s="627">
        <v>8868941</v>
      </c>
      <c r="DR20" s="622"/>
      <c r="DS20" s="622"/>
      <c r="DT20" s="622"/>
      <c r="DU20" s="622"/>
      <c r="DV20" s="622"/>
      <c r="DW20" s="622"/>
      <c r="DX20" s="622"/>
      <c r="DY20" s="622"/>
      <c r="DZ20" s="622"/>
      <c r="EA20" s="622"/>
      <c r="EB20" s="622"/>
      <c r="EC20" s="658"/>
    </row>
    <row r="21" spans="2:133" ht="11.25" customHeight="1">
      <c r="B21" s="618" t="s">
        <v>266</v>
      </c>
      <c r="C21" s="619"/>
      <c r="D21" s="619"/>
      <c r="E21" s="619"/>
      <c r="F21" s="619"/>
      <c r="G21" s="619"/>
      <c r="H21" s="619"/>
      <c r="I21" s="619"/>
      <c r="J21" s="619"/>
      <c r="K21" s="619"/>
      <c r="L21" s="619"/>
      <c r="M21" s="619"/>
      <c r="N21" s="619"/>
      <c r="O21" s="619"/>
      <c r="P21" s="619"/>
      <c r="Q21" s="620"/>
      <c r="R21" s="621">
        <v>3610871</v>
      </c>
      <c r="S21" s="622"/>
      <c r="T21" s="622"/>
      <c r="U21" s="622"/>
      <c r="V21" s="622"/>
      <c r="W21" s="622"/>
      <c r="X21" s="622"/>
      <c r="Y21" s="623"/>
      <c r="Z21" s="659">
        <v>26.1</v>
      </c>
      <c r="AA21" s="659"/>
      <c r="AB21" s="659"/>
      <c r="AC21" s="659"/>
      <c r="AD21" s="660">
        <v>2965826</v>
      </c>
      <c r="AE21" s="660"/>
      <c r="AF21" s="660"/>
      <c r="AG21" s="660"/>
      <c r="AH21" s="660"/>
      <c r="AI21" s="660"/>
      <c r="AJ21" s="660"/>
      <c r="AK21" s="660"/>
      <c r="AL21" s="624">
        <v>40.200000000000003</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268</v>
      </c>
      <c r="C22" s="619"/>
      <c r="D22" s="619"/>
      <c r="E22" s="619"/>
      <c r="F22" s="619"/>
      <c r="G22" s="619"/>
      <c r="H22" s="619"/>
      <c r="I22" s="619"/>
      <c r="J22" s="619"/>
      <c r="K22" s="619"/>
      <c r="L22" s="619"/>
      <c r="M22" s="619"/>
      <c r="N22" s="619"/>
      <c r="O22" s="619"/>
      <c r="P22" s="619"/>
      <c r="Q22" s="620"/>
      <c r="R22" s="621">
        <v>2965826</v>
      </c>
      <c r="S22" s="622"/>
      <c r="T22" s="622"/>
      <c r="U22" s="622"/>
      <c r="V22" s="622"/>
      <c r="W22" s="622"/>
      <c r="X22" s="622"/>
      <c r="Y22" s="623"/>
      <c r="Z22" s="659">
        <v>21.4</v>
      </c>
      <c r="AA22" s="659"/>
      <c r="AB22" s="659"/>
      <c r="AC22" s="659"/>
      <c r="AD22" s="660">
        <v>2965826</v>
      </c>
      <c r="AE22" s="660"/>
      <c r="AF22" s="660"/>
      <c r="AG22" s="660"/>
      <c r="AH22" s="660"/>
      <c r="AI22" s="660"/>
      <c r="AJ22" s="660"/>
      <c r="AK22" s="660"/>
      <c r="AL22" s="624">
        <v>40.200000000000003</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271</v>
      </c>
      <c r="C23" s="619"/>
      <c r="D23" s="619"/>
      <c r="E23" s="619"/>
      <c r="F23" s="619"/>
      <c r="G23" s="619"/>
      <c r="H23" s="619"/>
      <c r="I23" s="619"/>
      <c r="J23" s="619"/>
      <c r="K23" s="619"/>
      <c r="L23" s="619"/>
      <c r="M23" s="619"/>
      <c r="N23" s="619"/>
      <c r="O23" s="619"/>
      <c r="P23" s="619"/>
      <c r="Q23" s="620"/>
      <c r="R23" s="621">
        <v>645045</v>
      </c>
      <c r="S23" s="622"/>
      <c r="T23" s="622"/>
      <c r="U23" s="622"/>
      <c r="V23" s="622"/>
      <c r="W23" s="622"/>
      <c r="X23" s="622"/>
      <c r="Y23" s="623"/>
      <c r="Z23" s="659">
        <v>4.7</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6778404</v>
      </c>
      <c r="CS24" s="677"/>
      <c r="CT24" s="677"/>
      <c r="CU24" s="677"/>
      <c r="CV24" s="677"/>
      <c r="CW24" s="677"/>
      <c r="CX24" s="677"/>
      <c r="CY24" s="702"/>
      <c r="CZ24" s="703">
        <v>51</v>
      </c>
      <c r="DA24" s="685"/>
      <c r="DB24" s="685"/>
      <c r="DC24" s="705"/>
      <c r="DD24" s="701">
        <v>4112336</v>
      </c>
      <c r="DE24" s="677"/>
      <c r="DF24" s="677"/>
      <c r="DG24" s="677"/>
      <c r="DH24" s="677"/>
      <c r="DI24" s="677"/>
      <c r="DJ24" s="677"/>
      <c r="DK24" s="702"/>
      <c r="DL24" s="701">
        <v>3691737</v>
      </c>
      <c r="DM24" s="677"/>
      <c r="DN24" s="677"/>
      <c r="DO24" s="677"/>
      <c r="DP24" s="677"/>
      <c r="DQ24" s="677"/>
      <c r="DR24" s="677"/>
      <c r="DS24" s="677"/>
      <c r="DT24" s="677"/>
      <c r="DU24" s="677"/>
      <c r="DV24" s="702"/>
      <c r="DW24" s="703">
        <v>49.7</v>
      </c>
      <c r="DX24" s="685"/>
      <c r="DY24" s="685"/>
      <c r="DZ24" s="685"/>
      <c r="EA24" s="685"/>
      <c r="EB24" s="685"/>
      <c r="EC24" s="704"/>
    </row>
    <row r="25" spans="2:133" ht="11.25" customHeight="1">
      <c r="B25" s="618" t="s">
        <v>281</v>
      </c>
      <c r="C25" s="619"/>
      <c r="D25" s="619"/>
      <c r="E25" s="619"/>
      <c r="F25" s="619"/>
      <c r="G25" s="619"/>
      <c r="H25" s="619"/>
      <c r="I25" s="619"/>
      <c r="J25" s="619"/>
      <c r="K25" s="619"/>
      <c r="L25" s="619"/>
      <c r="M25" s="619"/>
      <c r="N25" s="619"/>
      <c r="O25" s="619"/>
      <c r="P25" s="619"/>
      <c r="Q25" s="620"/>
      <c r="R25" s="621">
        <v>7977038</v>
      </c>
      <c r="S25" s="622"/>
      <c r="T25" s="622"/>
      <c r="U25" s="622"/>
      <c r="V25" s="622"/>
      <c r="W25" s="622"/>
      <c r="X25" s="622"/>
      <c r="Y25" s="623"/>
      <c r="Z25" s="659">
        <v>57.6</v>
      </c>
      <c r="AA25" s="659"/>
      <c r="AB25" s="659"/>
      <c r="AC25" s="659"/>
      <c r="AD25" s="660">
        <v>7331993</v>
      </c>
      <c r="AE25" s="660"/>
      <c r="AF25" s="660"/>
      <c r="AG25" s="660"/>
      <c r="AH25" s="660"/>
      <c r="AI25" s="660"/>
      <c r="AJ25" s="660"/>
      <c r="AK25" s="660"/>
      <c r="AL25" s="624">
        <v>99.4</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2134145</v>
      </c>
      <c r="CS25" s="634"/>
      <c r="CT25" s="634"/>
      <c r="CU25" s="634"/>
      <c r="CV25" s="634"/>
      <c r="CW25" s="634"/>
      <c r="CX25" s="634"/>
      <c r="CY25" s="635"/>
      <c r="CZ25" s="624">
        <v>16</v>
      </c>
      <c r="DA25" s="636"/>
      <c r="DB25" s="636"/>
      <c r="DC25" s="637"/>
      <c r="DD25" s="627">
        <v>1784165</v>
      </c>
      <c r="DE25" s="634"/>
      <c r="DF25" s="634"/>
      <c r="DG25" s="634"/>
      <c r="DH25" s="634"/>
      <c r="DI25" s="634"/>
      <c r="DJ25" s="634"/>
      <c r="DK25" s="635"/>
      <c r="DL25" s="627">
        <v>1755647</v>
      </c>
      <c r="DM25" s="634"/>
      <c r="DN25" s="634"/>
      <c r="DO25" s="634"/>
      <c r="DP25" s="634"/>
      <c r="DQ25" s="634"/>
      <c r="DR25" s="634"/>
      <c r="DS25" s="634"/>
      <c r="DT25" s="634"/>
      <c r="DU25" s="634"/>
      <c r="DV25" s="635"/>
      <c r="DW25" s="624">
        <v>23.6</v>
      </c>
      <c r="DX25" s="636"/>
      <c r="DY25" s="636"/>
      <c r="DZ25" s="636"/>
      <c r="EA25" s="636"/>
      <c r="EB25" s="636"/>
      <c r="EC25" s="648"/>
    </row>
    <row r="26" spans="2:133" ht="11.25" customHeight="1">
      <c r="B26" s="618" t="s">
        <v>284</v>
      </c>
      <c r="C26" s="619"/>
      <c r="D26" s="619"/>
      <c r="E26" s="619"/>
      <c r="F26" s="619"/>
      <c r="G26" s="619"/>
      <c r="H26" s="619"/>
      <c r="I26" s="619"/>
      <c r="J26" s="619"/>
      <c r="K26" s="619"/>
      <c r="L26" s="619"/>
      <c r="M26" s="619"/>
      <c r="N26" s="619"/>
      <c r="O26" s="619"/>
      <c r="P26" s="619"/>
      <c r="Q26" s="620"/>
      <c r="R26" s="621">
        <v>2751</v>
      </c>
      <c r="S26" s="622"/>
      <c r="T26" s="622"/>
      <c r="U26" s="622"/>
      <c r="V26" s="622"/>
      <c r="W26" s="622"/>
      <c r="X26" s="622"/>
      <c r="Y26" s="623"/>
      <c r="Z26" s="659">
        <v>0</v>
      </c>
      <c r="AA26" s="659"/>
      <c r="AB26" s="659"/>
      <c r="AC26" s="659"/>
      <c r="AD26" s="660">
        <v>2751</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1186963</v>
      </c>
      <c r="CS26" s="622"/>
      <c r="CT26" s="622"/>
      <c r="CU26" s="622"/>
      <c r="CV26" s="622"/>
      <c r="CW26" s="622"/>
      <c r="CX26" s="622"/>
      <c r="CY26" s="623"/>
      <c r="CZ26" s="624">
        <v>8.9</v>
      </c>
      <c r="DA26" s="636"/>
      <c r="DB26" s="636"/>
      <c r="DC26" s="637"/>
      <c r="DD26" s="627">
        <v>1072709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287</v>
      </c>
      <c r="C27" s="619"/>
      <c r="D27" s="619"/>
      <c r="E27" s="619"/>
      <c r="F27" s="619"/>
      <c r="G27" s="619"/>
      <c r="H27" s="619"/>
      <c r="I27" s="619"/>
      <c r="J27" s="619"/>
      <c r="K27" s="619"/>
      <c r="L27" s="619"/>
      <c r="M27" s="619"/>
      <c r="N27" s="619"/>
      <c r="O27" s="619"/>
      <c r="P27" s="619"/>
      <c r="Q27" s="620"/>
      <c r="R27" s="621">
        <v>79131</v>
      </c>
      <c r="S27" s="622"/>
      <c r="T27" s="622"/>
      <c r="U27" s="622"/>
      <c r="V27" s="622"/>
      <c r="W27" s="622"/>
      <c r="X27" s="622"/>
      <c r="Y27" s="623"/>
      <c r="Z27" s="659">
        <v>0.6</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3508549</v>
      </c>
      <c r="BH27" s="622"/>
      <c r="BI27" s="622"/>
      <c r="BJ27" s="622"/>
      <c r="BK27" s="622"/>
      <c r="BL27" s="622"/>
      <c r="BM27" s="622"/>
      <c r="BN27" s="623"/>
      <c r="BO27" s="659">
        <v>100</v>
      </c>
      <c r="BP27" s="659"/>
      <c r="BQ27" s="659"/>
      <c r="BR27" s="659"/>
      <c r="BS27" s="660">
        <v>178660</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3583448</v>
      </c>
      <c r="CS27" s="634"/>
      <c r="CT27" s="634"/>
      <c r="CU27" s="634"/>
      <c r="CV27" s="634"/>
      <c r="CW27" s="634"/>
      <c r="CX27" s="634"/>
      <c r="CY27" s="635"/>
      <c r="CZ27" s="624">
        <v>26.9</v>
      </c>
      <c r="DA27" s="636"/>
      <c r="DB27" s="636"/>
      <c r="DC27" s="637"/>
      <c r="DD27" s="627">
        <v>1313382</v>
      </c>
      <c r="DE27" s="634"/>
      <c r="DF27" s="634"/>
      <c r="DG27" s="634"/>
      <c r="DH27" s="634"/>
      <c r="DI27" s="634"/>
      <c r="DJ27" s="634"/>
      <c r="DK27" s="635"/>
      <c r="DL27" s="627">
        <v>921301</v>
      </c>
      <c r="DM27" s="634"/>
      <c r="DN27" s="634"/>
      <c r="DO27" s="634"/>
      <c r="DP27" s="634"/>
      <c r="DQ27" s="634"/>
      <c r="DR27" s="634"/>
      <c r="DS27" s="634"/>
      <c r="DT27" s="634"/>
      <c r="DU27" s="634"/>
      <c r="DV27" s="635"/>
      <c r="DW27" s="624">
        <v>12.4</v>
      </c>
      <c r="DX27" s="636"/>
      <c r="DY27" s="636"/>
      <c r="DZ27" s="636"/>
      <c r="EA27" s="636"/>
      <c r="EB27" s="636"/>
      <c r="EC27" s="648"/>
    </row>
    <row r="28" spans="2:133" ht="11.25" customHeight="1">
      <c r="B28" s="618" t="s">
        <v>290</v>
      </c>
      <c r="C28" s="619"/>
      <c r="D28" s="619"/>
      <c r="E28" s="619"/>
      <c r="F28" s="619"/>
      <c r="G28" s="619"/>
      <c r="H28" s="619"/>
      <c r="I28" s="619"/>
      <c r="J28" s="619"/>
      <c r="K28" s="619"/>
      <c r="L28" s="619"/>
      <c r="M28" s="619"/>
      <c r="N28" s="619"/>
      <c r="O28" s="619"/>
      <c r="P28" s="619"/>
      <c r="Q28" s="620"/>
      <c r="R28" s="621">
        <v>155886</v>
      </c>
      <c r="S28" s="622"/>
      <c r="T28" s="622"/>
      <c r="U28" s="622"/>
      <c r="V28" s="622"/>
      <c r="W28" s="622"/>
      <c r="X28" s="622"/>
      <c r="Y28" s="623"/>
      <c r="Z28" s="659">
        <v>1.1000000000000001</v>
      </c>
      <c r="AA28" s="659"/>
      <c r="AB28" s="659"/>
      <c r="AC28" s="659"/>
      <c r="AD28" s="660">
        <v>5200</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1060811</v>
      </c>
      <c r="CS28" s="622"/>
      <c r="CT28" s="622"/>
      <c r="CU28" s="622"/>
      <c r="CV28" s="622"/>
      <c r="CW28" s="622"/>
      <c r="CX28" s="622"/>
      <c r="CY28" s="623"/>
      <c r="CZ28" s="624">
        <v>8</v>
      </c>
      <c r="DA28" s="636"/>
      <c r="DB28" s="636"/>
      <c r="DC28" s="637"/>
      <c r="DD28" s="627">
        <v>1014789</v>
      </c>
      <c r="DE28" s="622"/>
      <c r="DF28" s="622"/>
      <c r="DG28" s="622"/>
      <c r="DH28" s="622"/>
      <c r="DI28" s="622"/>
      <c r="DJ28" s="622"/>
      <c r="DK28" s="623"/>
      <c r="DL28" s="627">
        <v>1014789</v>
      </c>
      <c r="DM28" s="622"/>
      <c r="DN28" s="622"/>
      <c r="DO28" s="622"/>
      <c r="DP28" s="622"/>
      <c r="DQ28" s="622"/>
      <c r="DR28" s="622"/>
      <c r="DS28" s="622"/>
      <c r="DT28" s="622"/>
      <c r="DU28" s="622"/>
      <c r="DV28" s="623"/>
      <c r="DW28" s="624">
        <v>13.6</v>
      </c>
      <c r="DX28" s="636"/>
      <c r="DY28" s="636"/>
      <c r="DZ28" s="636"/>
      <c r="EA28" s="636"/>
      <c r="EB28" s="636"/>
      <c r="EC28" s="648"/>
    </row>
    <row r="29" spans="2:133" ht="11.25" customHeight="1">
      <c r="B29" s="618" t="s">
        <v>292</v>
      </c>
      <c r="C29" s="619"/>
      <c r="D29" s="619"/>
      <c r="E29" s="619"/>
      <c r="F29" s="619"/>
      <c r="G29" s="619"/>
      <c r="H29" s="619"/>
      <c r="I29" s="619"/>
      <c r="J29" s="619"/>
      <c r="K29" s="619"/>
      <c r="L29" s="619"/>
      <c r="M29" s="619"/>
      <c r="N29" s="619"/>
      <c r="O29" s="619"/>
      <c r="P29" s="619"/>
      <c r="Q29" s="620"/>
      <c r="R29" s="621">
        <v>14824</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1060811</v>
      </c>
      <c r="CS29" s="634"/>
      <c r="CT29" s="634"/>
      <c r="CU29" s="634"/>
      <c r="CV29" s="634"/>
      <c r="CW29" s="634"/>
      <c r="CX29" s="634"/>
      <c r="CY29" s="635"/>
      <c r="CZ29" s="624">
        <v>8</v>
      </c>
      <c r="DA29" s="636"/>
      <c r="DB29" s="636"/>
      <c r="DC29" s="637"/>
      <c r="DD29" s="627">
        <v>1014789</v>
      </c>
      <c r="DE29" s="634"/>
      <c r="DF29" s="634"/>
      <c r="DG29" s="634"/>
      <c r="DH29" s="634"/>
      <c r="DI29" s="634"/>
      <c r="DJ29" s="634"/>
      <c r="DK29" s="635"/>
      <c r="DL29" s="627">
        <v>1014789</v>
      </c>
      <c r="DM29" s="634"/>
      <c r="DN29" s="634"/>
      <c r="DO29" s="634"/>
      <c r="DP29" s="634"/>
      <c r="DQ29" s="634"/>
      <c r="DR29" s="634"/>
      <c r="DS29" s="634"/>
      <c r="DT29" s="634"/>
      <c r="DU29" s="634"/>
      <c r="DV29" s="635"/>
      <c r="DW29" s="624">
        <v>13.6</v>
      </c>
      <c r="DX29" s="636"/>
      <c r="DY29" s="636"/>
      <c r="DZ29" s="636"/>
      <c r="EA29" s="636"/>
      <c r="EB29" s="636"/>
      <c r="EC29" s="648"/>
    </row>
    <row r="30" spans="2:133" ht="11.25" customHeight="1">
      <c r="B30" s="618" t="s">
        <v>294</v>
      </c>
      <c r="C30" s="619"/>
      <c r="D30" s="619"/>
      <c r="E30" s="619"/>
      <c r="F30" s="619"/>
      <c r="G30" s="619"/>
      <c r="H30" s="619"/>
      <c r="I30" s="619"/>
      <c r="J30" s="619"/>
      <c r="K30" s="619"/>
      <c r="L30" s="619"/>
      <c r="M30" s="619"/>
      <c r="N30" s="619"/>
      <c r="O30" s="619"/>
      <c r="P30" s="619"/>
      <c r="Q30" s="620"/>
      <c r="R30" s="621">
        <v>2842018</v>
      </c>
      <c r="S30" s="622"/>
      <c r="T30" s="622"/>
      <c r="U30" s="622"/>
      <c r="V30" s="622"/>
      <c r="W30" s="622"/>
      <c r="X30" s="622"/>
      <c r="Y30" s="623"/>
      <c r="Z30" s="659">
        <v>20.5</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1023951</v>
      </c>
      <c r="CS30" s="622"/>
      <c r="CT30" s="622"/>
      <c r="CU30" s="622"/>
      <c r="CV30" s="622"/>
      <c r="CW30" s="622"/>
      <c r="CX30" s="622"/>
      <c r="CY30" s="623"/>
      <c r="CZ30" s="624">
        <v>7.7</v>
      </c>
      <c r="DA30" s="636"/>
      <c r="DB30" s="636"/>
      <c r="DC30" s="637"/>
      <c r="DD30" s="627">
        <v>977930</v>
      </c>
      <c r="DE30" s="622"/>
      <c r="DF30" s="622"/>
      <c r="DG30" s="622"/>
      <c r="DH30" s="622"/>
      <c r="DI30" s="622"/>
      <c r="DJ30" s="622"/>
      <c r="DK30" s="623"/>
      <c r="DL30" s="627">
        <v>977930</v>
      </c>
      <c r="DM30" s="622"/>
      <c r="DN30" s="622"/>
      <c r="DO30" s="622"/>
      <c r="DP30" s="622"/>
      <c r="DQ30" s="622"/>
      <c r="DR30" s="622"/>
      <c r="DS30" s="622"/>
      <c r="DT30" s="622"/>
      <c r="DU30" s="622"/>
      <c r="DV30" s="623"/>
      <c r="DW30" s="624">
        <v>13.2</v>
      </c>
      <c r="DX30" s="636"/>
      <c r="DY30" s="636"/>
      <c r="DZ30" s="636"/>
      <c r="EA30" s="636"/>
      <c r="EB30" s="636"/>
      <c r="EC30" s="648"/>
    </row>
    <row r="31" spans="2:133" ht="11.25" customHeight="1">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18"/>
      <c r="AV31" s="218"/>
      <c r="AW31" s="218"/>
      <c r="AX31" s="679" t="s">
        <v>178</v>
      </c>
      <c r="AY31" s="680"/>
      <c r="AZ31" s="680"/>
      <c r="BA31" s="680"/>
      <c r="BB31" s="680"/>
      <c r="BC31" s="680"/>
      <c r="BD31" s="680"/>
      <c r="BE31" s="680"/>
      <c r="BF31" s="681"/>
      <c r="BG31" s="683">
        <v>98.4</v>
      </c>
      <c r="BH31" s="684"/>
      <c r="BI31" s="684"/>
      <c r="BJ31" s="684"/>
      <c r="BK31" s="684"/>
      <c r="BL31" s="684"/>
      <c r="BM31" s="685">
        <v>92.3</v>
      </c>
      <c r="BN31" s="684"/>
      <c r="BO31" s="684"/>
      <c r="BP31" s="684"/>
      <c r="BQ31" s="686"/>
      <c r="BR31" s="683">
        <v>98.4</v>
      </c>
      <c r="BS31" s="684"/>
      <c r="BT31" s="684"/>
      <c r="BU31" s="684"/>
      <c r="BV31" s="684"/>
      <c r="BW31" s="684"/>
      <c r="BX31" s="685">
        <v>91.9</v>
      </c>
      <c r="BY31" s="684"/>
      <c r="BZ31" s="684"/>
      <c r="CA31" s="684"/>
      <c r="CB31" s="686"/>
      <c r="CD31" s="642"/>
      <c r="CE31" s="643"/>
      <c r="CF31" s="618" t="s">
        <v>301</v>
      </c>
      <c r="CG31" s="619"/>
      <c r="CH31" s="619"/>
      <c r="CI31" s="619"/>
      <c r="CJ31" s="619"/>
      <c r="CK31" s="619"/>
      <c r="CL31" s="619"/>
      <c r="CM31" s="619"/>
      <c r="CN31" s="619"/>
      <c r="CO31" s="619"/>
      <c r="CP31" s="619"/>
      <c r="CQ31" s="620"/>
      <c r="CR31" s="621">
        <v>36860</v>
      </c>
      <c r="CS31" s="634"/>
      <c r="CT31" s="634"/>
      <c r="CU31" s="634"/>
      <c r="CV31" s="634"/>
      <c r="CW31" s="634"/>
      <c r="CX31" s="634"/>
      <c r="CY31" s="635"/>
      <c r="CZ31" s="624">
        <v>0.3</v>
      </c>
      <c r="DA31" s="636"/>
      <c r="DB31" s="636"/>
      <c r="DC31" s="637"/>
      <c r="DD31" s="627">
        <v>36859</v>
      </c>
      <c r="DE31" s="634"/>
      <c r="DF31" s="634"/>
      <c r="DG31" s="634"/>
      <c r="DH31" s="634"/>
      <c r="DI31" s="634"/>
      <c r="DJ31" s="634"/>
      <c r="DK31" s="635"/>
      <c r="DL31" s="627">
        <v>36859</v>
      </c>
      <c r="DM31" s="634"/>
      <c r="DN31" s="634"/>
      <c r="DO31" s="634"/>
      <c r="DP31" s="634"/>
      <c r="DQ31" s="634"/>
      <c r="DR31" s="634"/>
      <c r="DS31" s="634"/>
      <c r="DT31" s="634"/>
      <c r="DU31" s="634"/>
      <c r="DV31" s="635"/>
      <c r="DW31" s="624">
        <v>0.5</v>
      </c>
      <c r="DX31" s="636"/>
      <c r="DY31" s="636"/>
      <c r="DZ31" s="636"/>
      <c r="EA31" s="636"/>
      <c r="EB31" s="636"/>
      <c r="EC31" s="648"/>
    </row>
    <row r="32" spans="2:133" ht="11.25" customHeight="1">
      <c r="B32" s="618" t="s">
        <v>302</v>
      </c>
      <c r="C32" s="619"/>
      <c r="D32" s="619"/>
      <c r="E32" s="619"/>
      <c r="F32" s="619"/>
      <c r="G32" s="619"/>
      <c r="H32" s="619"/>
      <c r="I32" s="619"/>
      <c r="J32" s="619"/>
      <c r="K32" s="619"/>
      <c r="L32" s="619"/>
      <c r="M32" s="619"/>
      <c r="N32" s="619"/>
      <c r="O32" s="619"/>
      <c r="P32" s="619"/>
      <c r="Q32" s="620"/>
      <c r="R32" s="621">
        <v>1177675</v>
      </c>
      <c r="S32" s="622"/>
      <c r="T32" s="622"/>
      <c r="U32" s="622"/>
      <c r="V32" s="622"/>
      <c r="W32" s="622"/>
      <c r="X32" s="622"/>
      <c r="Y32" s="623"/>
      <c r="Z32" s="659">
        <v>8.5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303</v>
      </c>
      <c r="AX32" s="618" t="s">
        <v>304</v>
      </c>
      <c r="AY32" s="619"/>
      <c r="AZ32" s="619"/>
      <c r="BA32" s="619"/>
      <c r="BB32" s="619"/>
      <c r="BC32" s="619"/>
      <c r="BD32" s="619"/>
      <c r="BE32" s="619"/>
      <c r="BF32" s="620"/>
      <c r="BG32" s="687">
        <v>98.4</v>
      </c>
      <c r="BH32" s="634"/>
      <c r="BI32" s="634"/>
      <c r="BJ32" s="634"/>
      <c r="BK32" s="634"/>
      <c r="BL32" s="634"/>
      <c r="BM32" s="625">
        <v>93.8</v>
      </c>
      <c r="BN32" s="634"/>
      <c r="BO32" s="634"/>
      <c r="BP32" s="634"/>
      <c r="BQ32" s="657"/>
      <c r="BR32" s="687">
        <v>98.5</v>
      </c>
      <c r="BS32" s="634"/>
      <c r="BT32" s="634"/>
      <c r="BU32" s="634"/>
      <c r="BV32" s="634"/>
      <c r="BW32" s="634"/>
      <c r="BX32" s="625">
        <v>93.6</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c r="B33" s="618" t="s">
        <v>306</v>
      </c>
      <c r="C33" s="619"/>
      <c r="D33" s="619"/>
      <c r="E33" s="619"/>
      <c r="F33" s="619"/>
      <c r="G33" s="619"/>
      <c r="H33" s="619"/>
      <c r="I33" s="619"/>
      <c r="J33" s="619"/>
      <c r="K33" s="619"/>
      <c r="L33" s="619"/>
      <c r="M33" s="619"/>
      <c r="N33" s="619"/>
      <c r="O33" s="619"/>
      <c r="P33" s="619"/>
      <c r="Q33" s="620"/>
      <c r="R33" s="621">
        <v>48512</v>
      </c>
      <c r="S33" s="622"/>
      <c r="T33" s="622"/>
      <c r="U33" s="622"/>
      <c r="V33" s="622"/>
      <c r="W33" s="622"/>
      <c r="X33" s="622"/>
      <c r="Y33" s="623"/>
      <c r="Z33" s="659">
        <v>0.4</v>
      </c>
      <c r="AA33" s="659"/>
      <c r="AB33" s="659"/>
      <c r="AC33" s="659"/>
      <c r="AD33" s="660">
        <v>20903</v>
      </c>
      <c r="AE33" s="660"/>
      <c r="AF33" s="660"/>
      <c r="AG33" s="660"/>
      <c r="AH33" s="660"/>
      <c r="AI33" s="660"/>
      <c r="AJ33" s="660"/>
      <c r="AK33" s="660"/>
      <c r="AL33" s="624">
        <v>0.3</v>
      </c>
      <c r="AM33" s="625"/>
      <c r="AN33" s="625"/>
      <c r="AO33" s="661"/>
      <c r="AP33" s="664"/>
      <c r="AQ33" s="665"/>
      <c r="AR33" s="665"/>
      <c r="AS33" s="665"/>
      <c r="AT33" s="695"/>
      <c r="AU33" s="219"/>
      <c r="AV33" s="219"/>
      <c r="AW33" s="219"/>
      <c r="AX33" s="602" t="s">
        <v>307</v>
      </c>
      <c r="AY33" s="603"/>
      <c r="AZ33" s="603"/>
      <c r="BA33" s="603"/>
      <c r="BB33" s="603"/>
      <c r="BC33" s="603"/>
      <c r="BD33" s="603"/>
      <c r="BE33" s="603"/>
      <c r="BF33" s="604"/>
      <c r="BG33" s="682">
        <v>98.3</v>
      </c>
      <c r="BH33" s="606"/>
      <c r="BI33" s="606"/>
      <c r="BJ33" s="606"/>
      <c r="BK33" s="606"/>
      <c r="BL33" s="606"/>
      <c r="BM33" s="652">
        <v>90.7</v>
      </c>
      <c r="BN33" s="606"/>
      <c r="BO33" s="606"/>
      <c r="BP33" s="606"/>
      <c r="BQ33" s="669"/>
      <c r="BR33" s="682">
        <v>98.2</v>
      </c>
      <c r="BS33" s="606"/>
      <c r="BT33" s="606"/>
      <c r="BU33" s="606"/>
      <c r="BV33" s="606"/>
      <c r="BW33" s="606"/>
      <c r="BX33" s="652">
        <v>90.1</v>
      </c>
      <c r="BY33" s="606"/>
      <c r="BZ33" s="606"/>
      <c r="CA33" s="606"/>
      <c r="CB33" s="669"/>
      <c r="CD33" s="618" t="s">
        <v>308</v>
      </c>
      <c r="CE33" s="619"/>
      <c r="CF33" s="619"/>
      <c r="CG33" s="619"/>
      <c r="CH33" s="619"/>
      <c r="CI33" s="619"/>
      <c r="CJ33" s="619"/>
      <c r="CK33" s="619"/>
      <c r="CL33" s="619"/>
      <c r="CM33" s="619"/>
      <c r="CN33" s="619"/>
      <c r="CO33" s="619"/>
      <c r="CP33" s="619"/>
      <c r="CQ33" s="620"/>
      <c r="CR33" s="621">
        <v>5541345</v>
      </c>
      <c r="CS33" s="634"/>
      <c r="CT33" s="634"/>
      <c r="CU33" s="634"/>
      <c r="CV33" s="634"/>
      <c r="CW33" s="634"/>
      <c r="CX33" s="634"/>
      <c r="CY33" s="635"/>
      <c r="CZ33" s="624">
        <v>41.7</v>
      </c>
      <c r="DA33" s="636"/>
      <c r="DB33" s="636"/>
      <c r="DC33" s="637"/>
      <c r="DD33" s="627">
        <v>4419543</v>
      </c>
      <c r="DE33" s="634"/>
      <c r="DF33" s="634"/>
      <c r="DG33" s="634"/>
      <c r="DH33" s="634"/>
      <c r="DI33" s="634"/>
      <c r="DJ33" s="634"/>
      <c r="DK33" s="635"/>
      <c r="DL33" s="627">
        <v>3210805</v>
      </c>
      <c r="DM33" s="634"/>
      <c r="DN33" s="634"/>
      <c r="DO33" s="634"/>
      <c r="DP33" s="634"/>
      <c r="DQ33" s="634"/>
      <c r="DR33" s="634"/>
      <c r="DS33" s="634"/>
      <c r="DT33" s="634"/>
      <c r="DU33" s="634"/>
      <c r="DV33" s="635"/>
      <c r="DW33" s="624">
        <v>43.2</v>
      </c>
      <c r="DX33" s="636"/>
      <c r="DY33" s="636"/>
      <c r="DZ33" s="636"/>
      <c r="EA33" s="636"/>
      <c r="EB33" s="636"/>
      <c r="EC33" s="648"/>
    </row>
    <row r="34" spans="2:133" ht="11.25" customHeight="1">
      <c r="B34" s="618" t="s">
        <v>309</v>
      </c>
      <c r="C34" s="619"/>
      <c r="D34" s="619"/>
      <c r="E34" s="619"/>
      <c r="F34" s="619"/>
      <c r="G34" s="619"/>
      <c r="H34" s="619"/>
      <c r="I34" s="619"/>
      <c r="J34" s="619"/>
      <c r="K34" s="619"/>
      <c r="L34" s="619"/>
      <c r="M34" s="619"/>
      <c r="N34" s="619"/>
      <c r="O34" s="619"/>
      <c r="P34" s="619"/>
      <c r="Q34" s="620"/>
      <c r="R34" s="621">
        <v>400536</v>
      </c>
      <c r="S34" s="622"/>
      <c r="T34" s="622"/>
      <c r="U34" s="622"/>
      <c r="V34" s="622"/>
      <c r="W34" s="622"/>
      <c r="X34" s="622"/>
      <c r="Y34" s="623"/>
      <c r="Z34" s="659">
        <v>2.9</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1698722</v>
      </c>
      <c r="CS34" s="622"/>
      <c r="CT34" s="622"/>
      <c r="CU34" s="622"/>
      <c r="CV34" s="622"/>
      <c r="CW34" s="622"/>
      <c r="CX34" s="622"/>
      <c r="CY34" s="623"/>
      <c r="CZ34" s="624">
        <v>12.8</v>
      </c>
      <c r="DA34" s="636"/>
      <c r="DB34" s="636"/>
      <c r="DC34" s="637"/>
      <c r="DD34" s="627">
        <v>1038010</v>
      </c>
      <c r="DE34" s="622"/>
      <c r="DF34" s="622"/>
      <c r="DG34" s="622"/>
      <c r="DH34" s="622"/>
      <c r="DI34" s="622"/>
      <c r="DJ34" s="622"/>
      <c r="DK34" s="623"/>
      <c r="DL34" s="627">
        <v>891406</v>
      </c>
      <c r="DM34" s="622"/>
      <c r="DN34" s="622"/>
      <c r="DO34" s="622"/>
      <c r="DP34" s="622"/>
      <c r="DQ34" s="622"/>
      <c r="DR34" s="622"/>
      <c r="DS34" s="622"/>
      <c r="DT34" s="622"/>
      <c r="DU34" s="622"/>
      <c r="DV34" s="623"/>
      <c r="DW34" s="624">
        <v>12</v>
      </c>
      <c r="DX34" s="636"/>
      <c r="DY34" s="636"/>
      <c r="DZ34" s="636"/>
      <c r="EA34" s="636"/>
      <c r="EB34" s="636"/>
      <c r="EC34" s="648"/>
    </row>
    <row r="35" spans="2:133" ht="11.25" customHeight="1">
      <c r="B35" s="618" t="s">
        <v>311</v>
      </c>
      <c r="C35" s="619"/>
      <c r="D35" s="619"/>
      <c r="E35" s="619"/>
      <c r="F35" s="619"/>
      <c r="G35" s="619"/>
      <c r="H35" s="619"/>
      <c r="I35" s="619"/>
      <c r="J35" s="619"/>
      <c r="K35" s="619"/>
      <c r="L35" s="619"/>
      <c r="M35" s="619"/>
      <c r="N35" s="619"/>
      <c r="O35" s="619"/>
      <c r="P35" s="619"/>
      <c r="Q35" s="620"/>
      <c r="R35" s="621">
        <v>440148</v>
      </c>
      <c r="S35" s="622"/>
      <c r="T35" s="622"/>
      <c r="U35" s="622"/>
      <c r="V35" s="622"/>
      <c r="W35" s="622"/>
      <c r="X35" s="622"/>
      <c r="Y35" s="623"/>
      <c r="Z35" s="659">
        <v>3.2</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81647</v>
      </c>
      <c r="CS35" s="634"/>
      <c r="CT35" s="634"/>
      <c r="CU35" s="634"/>
      <c r="CV35" s="634"/>
      <c r="CW35" s="634"/>
      <c r="CX35" s="634"/>
      <c r="CY35" s="635"/>
      <c r="CZ35" s="624">
        <v>0.6</v>
      </c>
      <c r="DA35" s="636"/>
      <c r="DB35" s="636"/>
      <c r="DC35" s="637"/>
      <c r="DD35" s="627">
        <v>53982</v>
      </c>
      <c r="DE35" s="634"/>
      <c r="DF35" s="634"/>
      <c r="DG35" s="634"/>
      <c r="DH35" s="634"/>
      <c r="DI35" s="634"/>
      <c r="DJ35" s="634"/>
      <c r="DK35" s="635"/>
      <c r="DL35" s="627">
        <v>53982</v>
      </c>
      <c r="DM35" s="634"/>
      <c r="DN35" s="634"/>
      <c r="DO35" s="634"/>
      <c r="DP35" s="634"/>
      <c r="DQ35" s="634"/>
      <c r="DR35" s="634"/>
      <c r="DS35" s="634"/>
      <c r="DT35" s="634"/>
      <c r="DU35" s="634"/>
      <c r="DV35" s="635"/>
      <c r="DW35" s="624">
        <v>0.7</v>
      </c>
      <c r="DX35" s="636"/>
      <c r="DY35" s="636"/>
      <c r="DZ35" s="636"/>
      <c r="EA35" s="636"/>
      <c r="EB35" s="636"/>
      <c r="EC35" s="648"/>
    </row>
    <row r="36" spans="2:133" ht="11.25" customHeight="1">
      <c r="B36" s="618" t="s">
        <v>315</v>
      </c>
      <c r="C36" s="619"/>
      <c r="D36" s="619"/>
      <c r="E36" s="619"/>
      <c r="F36" s="619"/>
      <c r="G36" s="619"/>
      <c r="H36" s="619"/>
      <c r="I36" s="619"/>
      <c r="J36" s="619"/>
      <c r="K36" s="619"/>
      <c r="L36" s="619"/>
      <c r="M36" s="619"/>
      <c r="N36" s="619"/>
      <c r="O36" s="619"/>
      <c r="P36" s="619"/>
      <c r="Q36" s="620"/>
      <c r="R36" s="621">
        <v>186827</v>
      </c>
      <c r="S36" s="622"/>
      <c r="T36" s="622"/>
      <c r="U36" s="622"/>
      <c r="V36" s="622"/>
      <c r="W36" s="622"/>
      <c r="X36" s="622"/>
      <c r="Y36" s="623"/>
      <c r="Z36" s="659">
        <v>1.3</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1543014</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-128033</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1779431</v>
      </c>
      <c r="CS36" s="622"/>
      <c r="CT36" s="622"/>
      <c r="CU36" s="622"/>
      <c r="CV36" s="622"/>
      <c r="CW36" s="622"/>
      <c r="CX36" s="622"/>
      <c r="CY36" s="623"/>
      <c r="CZ36" s="624">
        <v>13.4</v>
      </c>
      <c r="DA36" s="636"/>
      <c r="DB36" s="636"/>
      <c r="DC36" s="637"/>
      <c r="DD36" s="627">
        <v>1600440</v>
      </c>
      <c r="DE36" s="622"/>
      <c r="DF36" s="622"/>
      <c r="DG36" s="622"/>
      <c r="DH36" s="622"/>
      <c r="DI36" s="622"/>
      <c r="DJ36" s="622"/>
      <c r="DK36" s="623"/>
      <c r="DL36" s="627">
        <v>1252459</v>
      </c>
      <c r="DM36" s="622"/>
      <c r="DN36" s="622"/>
      <c r="DO36" s="622"/>
      <c r="DP36" s="622"/>
      <c r="DQ36" s="622"/>
      <c r="DR36" s="622"/>
      <c r="DS36" s="622"/>
      <c r="DT36" s="622"/>
      <c r="DU36" s="622"/>
      <c r="DV36" s="623"/>
      <c r="DW36" s="624">
        <v>16.8</v>
      </c>
      <c r="DX36" s="636"/>
      <c r="DY36" s="636"/>
      <c r="DZ36" s="636"/>
      <c r="EA36" s="636"/>
      <c r="EB36" s="636"/>
      <c r="EC36" s="648"/>
    </row>
    <row r="37" spans="2:133" ht="11.25" customHeight="1">
      <c r="B37" s="618" t="s">
        <v>319</v>
      </c>
      <c r="C37" s="619"/>
      <c r="D37" s="619"/>
      <c r="E37" s="619"/>
      <c r="F37" s="619"/>
      <c r="G37" s="619"/>
      <c r="H37" s="619"/>
      <c r="I37" s="619"/>
      <c r="J37" s="619"/>
      <c r="K37" s="619"/>
      <c r="L37" s="619"/>
      <c r="M37" s="619"/>
      <c r="N37" s="619"/>
      <c r="O37" s="619"/>
      <c r="P37" s="619"/>
      <c r="Q37" s="620"/>
      <c r="R37" s="621">
        <v>265534</v>
      </c>
      <c r="S37" s="622"/>
      <c r="T37" s="622"/>
      <c r="U37" s="622"/>
      <c r="V37" s="622"/>
      <c r="W37" s="622"/>
      <c r="X37" s="622"/>
      <c r="Y37" s="623"/>
      <c r="Z37" s="659">
        <v>1.9</v>
      </c>
      <c r="AA37" s="659"/>
      <c r="AB37" s="659"/>
      <c r="AC37" s="659"/>
      <c r="AD37" s="660">
        <v>19072</v>
      </c>
      <c r="AE37" s="660"/>
      <c r="AF37" s="660"/>
      <c r="AG37" s="660"/>
      <c r="AH37" s="660"/>
      <c r="AI37" s="660"/>
      <c r="AJ37" s="660"/>
      <c r="AK37" s="660"/>
      <c r="AL37" s="624">
        <v>0.3</v>
      </c>
      <c r="AM37" s="625"/>
      <c r="AN37" s="625"/>
      <c r="AO37" s="661"/>
      <c r="AQ37" s="654" t="s">
        <v>320</v>
      </c>
      <c r="AR37" s="655"/>
      <c r="AS37" s="655"/>
      <c r="AT37" s="655"/>
      <c r="AU37" s="655"/>
      <c r="AV37" s="655"/>
      <c r="AW37" s="655"/>
      <c r="AX37" s="655"/>
      <c r="AY37" s="656"/>
      <c r="AZ37" s="621">
        <v>241496</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-164569</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820749</v>
      </c>
      <c r="CS37" s="634"/>
      <c r="CT37" s="634"/>
      <c r="CU37" s="634"/>
      <c r="CV37" s="634"/>
      <c r="CW37" s="634"/>
      <c r="CX37" s="634"/>
      <c r="CY37" s="635"/>
      <c r="CZ37" s="624">
        <v>6.2</v>
      </c>
      <c r="DA37" s="636"/>
      <c r="DB37" s="636"/>
      <c r="DC37" s="637"/>
      <c r="DD37" s="627">
        <v>818394</v>
      </c>
      <c r="DE37" s="634"/>
      <c r="DF37" s="634"/>
      <c r="DG37" s="634"/>
      <c r="DH37" s="634"/>
      <c r="DI37" s="634"/>
      <c r="DJ37" s="634"/>
      <c r="DK37" s="635"/>
      <c r="DL37" s="627">
        <v>809215</v>
      </c>
      <c r="DM37" s="634"/>
      <c r="DN37" s="634"/>
      <c r="DO37" s="634"/>
      <c r="DP37" s="634"/>
      <c r="DQ37" s="634"/>
      <c r="DR37" s="634"/>
      <c r="DS37" s="634"/>
      <c r="DT37" s="634"/>
      <c r="DU37" s="634"/>
      <c r="DV37" s="635"/>
      <c r="DW37" s="624">
        <v>10.9</v>
      </c>
      <c r="DX37" s="636"/>
      <c r="DY37" s="636"/>
      <c r="DZ37" s="636"/>
      <c r="EA37" s="636"/>
      <c r="EB37" s="636"/>
      <c r="EC37" s="648"/>
    </row>
    <row r="38" spans="2:133" ht="11.25" customHeight="1">
      <c r="B38" s="618" t="s">
        <v>323</v>
      </c>
      <c r="C38" s="619"/>
      <c r="D38" s="619"/>
      <c r="E38" s="619"/>
      <c r="F38" s="619"/>
      <c r="G38" s="619"/>
      <c r="H38" s="619"/>
      <c r="I38" s="619"/>
      <c r="J38" s="619"/>
      <c r="K38" s="619"/>
      <c r="L38" s="619"/>
      <c r="M38" s="619"/>
      <c r="N38" s="619"/>
      <c r="O38" s="619"/>
      <c r="P38" s="619"/>
      <c r="Q38" s="620"/>
      <c r="R38" s="621">
        <v>248624</v>
      </c>
      <c r="S38" s="622"/>
      <c r="T38" s="622"/>
      <c r="U38" s="622"/>
      <c r="V38" s="622"/>
      <c r="W38" s="622"/>
      <c r="X38" s="622"/>
      <c r="Y38" s="623"/>
      <c r="Z38" s="659">
        <v>1.8</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33036</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3186</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1263382</v>
      </c>
      <c r="CS38" s="622"/>
      <c r="CT38" s="622"/>
      <c r="CU38" s="622"/>
      <c r="CV38" s="622"/>
      <c r="CW38" s="622"/>
      <c r="CX38" s="622"/>
      <c r="CY38" s="623"/>
      <c r="CZ38" s="624">
        <v>9.5</v>
      </c>
      <c r="DA38" s="636"/>
      <c r="DB38" s="636"/>
      <c r="DC38" s="637"/>
      <c r="DD38" s="627">
        <v>1051107</v>
      </c>
      <c r="DE38" s="622"/>
      <c r="DF38" s="622"/>
      <c r="DG38" s="622"/>
      <c r="DH38" s="622"/>
      <c r="DI38" s="622"/>
      <c r="DJ38" s="622"/>
      <c r="DK38" s="623"/>
      <c r="DL38" s="627">
        <v>1012958</v>
      </c>
      <c r="DM38" s="622"/>
      <c r="DN38" s="622"/>
      <c r="DO38" s="622"/>
      <c r="DP38" s="622"/>
      <c r="DQ38" s="622"/>
      <c r="DR38" s="622"/>
      <c r="DS38" s="622"/>
      <c r="DT38" s="622"/>
      <c r="DU38" s="622"/>
      <c r="DV38" s="623"/>
      <c r="DW38" s="624">
        <v>13.6</v>
      </c>
      <c r="DX38" s="636"/>
      <c r="DY38" s="636"/>
      <c r="DZ38" s="636"/>
      <c r="EA38" s="636"/>
      <c r="EB38" s="636"/>
      <c r="EC38" s="648"/>
    </row>
    <row r="39" spans="2:133" ht="11.25" customHeight="1">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5100</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4713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684663</v>
      </c>
      <c r="CS39" s="634"/>
      <c r="CT39" s="634"/>
      <c r="CU39" s="634"/>
      <c r="CV39" s="634"/>
      <c r="CW39" s="634"/>
      <c r="CX39" s="634"/>
      <c r="CY39" s="635"/>
      <c r="CZ39" s="624">
        <v>5.0999999999999996</v>
      </c>
      <c r="DA39" s="636"/>
      <c r="DB39" s="636"/>
      <c r="DC39" s="637"/>
      <c r="DD39" s="627">
        <v>670904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331</v>
      </c>
      <c r="C40" s="619"/>
      <c r="D40" s="619"/>
      <c r="E40" s="619"/>
      <c r="F40" s="619"/>
      <c r="G40" s="619"/>
      <c r="H40" s="619"/>
      <c r="I40" s="619"/>
      <c r="J40" s="619"/>
      <c r="K40" s="619"/>
      <c r="L40" s="619"/>
      <c r="M40" s="619"/>
      <c r="N40" s="619"/>
      <c r="O40" s="619"/>
      <c r="P40" s="619"/>
      <c r="Q40" s="620"/>
      <c r="R40" s="621">
        <v>54524</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83</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33500</v>
      </c>
      <c r="CS40" s="622"/>
      <c r="CT40" s="622"/>
      <c r="CU40" s="622"/>
      <c r="CV40" s="622"/>
      <c r="CW40" s="622"/>
      <c r="CX40" s="622"/>
      <c r="CY40" s="623"/>
      <c r="CZ40" s="624">
        <v>0.3</v>
      </c>
      <c r="DA40" s="636"/>
      <c r="DB40" s="636"/>
      <c r="DC40" s="637"/>
      <c r="DD40" s="627">
        <v>5100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c r="B41" s="602" t="s">
        <v>336</v>
      </c>
      <c r="C41" s="603"/>
      <c r="D41" s="603"/>
      <c r="E41" s="603"/>
      <c r="F41" s="603"/>
      <c r="G41" s="603"/>
      <c r="H41" s="603"/>
      <c r="I41" s="603"/>
      <c r="J41" s="603"/>
      <c r="K41" s="603"/>
      <c r="L41" s="603"/>
      <c r="M41" s="603"/>
      <c r="N41" s="603"/>
      <c r="O41" s="603"/>
      <c r="P41" s="603"/>
      <c r="Q41" s="604"/>
      <c r="R41" s="605">
        <v>13839504</v>
      </c>
      <c r="S41" s="646"/>
      <c r="T41" s="646"/>
      <c r="U41" s="646"/>
      <c r="V41" s="646"/>
      <c r="W41" s="646"/>
      <c r="X41" s="646"/>
      <c r="Y41" s="649"/>
      <c r="Z41" s="650">
        <v>100</v>
      </c>
      <c r="AA41" s="650"/>
      <c r="AB41" s="650"/>
      <c r="AC41" s="650"/>
      <c r="AD41" s="651">
        <v>7379919</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251024</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340</v>
      </c>
      <c r="AR42" s="667"/>
      <c r="AS42" s="667"/>
      <c r="AT42" s="667"/>
      <c r="AU42" s="667"/>
      <c r="AV42" s="667"/>
      <c r="AW42" s="667"/>
      <c r="AX42" s="667"/>
      <c r="AY42" s="668"/>
      <c r="AZ42" s="605">
        <v>1012358</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421</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977892</v>
      </c>
      <c r="CS42" s="634"/>
      <c r="CT42" s="634"/>
      <c r="CU42" s="634"/>
      <c r="CV42" s="634"/>
      <c r="CW42" s="634"/>
      <c r="CX42" s="634"/>
      <c r="CY42" s="635"/>
      <c r="CZ42" s="624">
        <v>7.4</v>
      </c>
      <c r="DA42" s="636"/>
      <c r="DB42" s="636"/>
      <c r="DC42" s="637"/>
      <c r="DD42" s="627">
        <v>337062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343</v>
      </c>
      <c r="CD43" s="618" t="s">
        <v>344</v>
      </c>
      <c r="CE43" s="619"/>
      <c r="CF43" s="619"/>
      <c r="CG43" s="619"/>
      <c r="CH43" s="619"/>
      <c r="CI43" s="619"/>
      <c r="CJ43" s="619"/>
      <c r="CK43" s="619"/>
      <c r="CL43" s="619"/>
      <c r="CM43" s="619"/>
      <c r="CN43" s="619"/>
      <c r="CO43" s="619"/>
      <c r="CP43" s="619"/>
      <c r="CQ43" s="620"/>
      <c r="CR43" s="621">
        <v>27489</v>
      </c>
      <c r="CS43" s="634"/>
      <c r="CT43" s="634"/>
      <c r="CU43" s="634"/>
      <c r="CV43" s="634"/>
      <c r="CW43" s="634"/>
      <c r="CX43" s="634"/>
      <c r="CY43" s="635"/>
      <c r="CZ43" s="624">
        <v>0.2</v>
      </c>
      <c r="DA43" s="636"/>
      <c r="DB43" s="636"/>
      <c r="DC43" s="637"/>
      <c r="DD43" s="627">
        <v>22289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803152</v>
      </c>
      <c r="CS44" s="622"/>
      <c r="CT44" s="622"/>
      <c r="CU44" s="622"/>
      <c r="CV44" s="622"/>
      <c r="CW44" s="622"/>
      <c r="CX44" s="622"/>
      <c r="CY44" s="623"/>
      <c r="CZ44" s="624">
        <v>6</v>
      </c>
      <c r="DA44" s="625"/>
      <c r="DB44" s="625"/>
      <c r="DC44" s="626"/>
      <c r="DD44" s="627">
        <v>315175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400648</v>
      </c>
      <c r="CS45" s="634"/>
      <c r="CT45" s="634"/>
      <c r="CU45" s="634"/>
      <c r="CV45" s="634"/>
      <c r="CW45" s="634"/>
      <c r="CX45" s="634"/>
      <c r="CY45" s="635"/>
      <c r="CZ45" s="624">
        <v>3</v>
      </c>
      <c r="DA45" s="636"/>
      <c r="DB45" s="636"/>
      <c r="DC45" s="637"/>
      <c r="DD45" s="627">
        <v>42793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349</v>
      </c>
      <c r="CG46" s="619"/>
      <c r="CH46" s="619"/>
      <c r="CI46" s="619"/>
      <c r="CJ46" s="619"/>
      <c r="CK46" s="619"/>
      <c r="CL46" s="619"/>
      <c r="CM46" s="619"/>
      <c r="CN46" s="619"/>
      <c r="CO46" s="619"/>
      <c r="CP46" s="619"/>
      <c r="CQ46" s="620"/>
      <c r="CR46" s="621">
        <v>387549</v>
      </c>
      <c r="CS46" s="622"/>
      <c r="CT46" s="622"/>
      <c r="CU46" s="622"/>
      <c r="CV46" s="622"/>
      <c r="CW46" s="622"/>
      <c r="CX46" s="622"/>
      <c r="CY46" s="623"/>
      <c r="CZ46" s="624">
        <v>2.9</v>
      </c>
      <c r="DA46" s="625"/>
      <c r="DB46" s="625"/>
      <c r="DC46" s="626"/>
      <c r="DD46" s="627">
        <v>269532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350</v>
      </c>
      <c r="CG47" s="619"/>
      <c r="CH47" s="619"/>
      <c r="CI47" s="619"/>
      <c r="CJ47" s="619"/>
      <c r="CK47" s="619"/>
      <c r="CL47" s="619"/>
      <c r="CM47" s="619"/>
      <c r="CN47" s="619"/>
      <c r="CO47" s="619"/>
      <c r="CP47" s="619"/>
      <c r="CQ47" s="620"/>
      <c r="CR47" s="621">
        <v>174740</v>
      </c>
      <c r="CS47" s="634"/>
      <c r="CT47" s="634"/>
      <c r="CU47" s="634"/>
      <c r="CV47" s="634"/>
      <c r="CW47" s="634"/>
      <c r="CX47" s="634"/>
      <c r="CY47" s="635"/>
      <c r="CZ47" s="624">
        <v>1.3</v>
      </c>
      <c r="DA47" s="636"/>
      <c r="DB47" s="636"/>
      <c r="DC47" s="637"/>
      <c r="DD47" s="627">
        <v>21887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352</v>
      </c>
      <c r="CE49" s="603"/>
      <c r="CF49" s="603"/>
      <c r="CG49" s="603"/>
      <c r="CH49" s="603"/>
      <c r="CI49" s="603"/>
      <c r="CJ49" s="603"/>
      <c r="CK49" s="603"/>
      <c r="CL49" s="603"/>
      <c r="CM49" s="603"/>
      <c r="CN49" s="603"/>
      <c r="CO49" s="603"/>
      <c r="CP49" s="603"/>
      <c r="CQ49" s="604"/>
      <c r="CR49" s="605">
        <v>13297641</v>
      </c>
      <c r="CS49" s="606"/>
      <c r="CT49" s="606"/>
      <c r="CU49" s="606"/>
      <c r="CV49" s="606"/>
      <c r="CW49" s="606"/>
      <c r="CX49" s="606"/>
      <c r="CY49" s="607"/>
      <c r="CZ49" s="608">
        <v>100</v>
      </c>
      <c r="DA49" s="609"/>
      <c r="DB49" s="609"/>
      <c r="DC49" s="610"/>
      <c r="DD49" s="611">
        <v>8868941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TEYW3PldDGSEVTjsuTuXFQxlyCriCJP+yf0K9hsWf0+esYvk/zweTVoVnVYI2M03GODwipCHqh6z5wXZSe4ig==" saltValue="XwLYEIKhihEEJ9tVzPleY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 zoomScale="70" zoomScaleNormal="25" zoomScaleSheetLayoutView="70" workbookViewId="0">
      <selection activeCell="CH8" sqref="CH8:CL8"/>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c r="A7" s="236">
        <v>1</v>
      </c>
      <c r="B7" s="1047" t="s">
        <v>375</v>
      </c>
      <c r="C7" s="1048"/>
      <c r="D7" s="1048"/>
      <c r="E7" s="1048"/>
      <c r="F7" s="1048"/>
      <c r="G7" s="1048"/>
      <c r="H7" s="1048"/>
      <c r="I7" s="1048"/>
      <c r="J7" s="1048"/>
      <c r="K7" s="1048"/>
      <c r="L7" s="1048"/>
      <c r="M7" s="1048"/>
      <c r="N7" s="1048"/>
      <c r="O7" s="1048"/>
      <c r="P7" s="1049"/>
      <c r="Q7" s="1102">
        <v>13823</v>
      </c>
      <c r="R7" s="1103"/>
      <c r="S7" s="1103"/>
      <c r="T7" s="1103"/>
      <c r="U7" s="1103"/>
      <c r="V7" s="1103">
        <v>13284</v>
      </c>
      <c r="W7" s="1103"/>
      <c r="X7" s="1103"/>
      <c r="Y7" s="1103"/>
      <c r="Z7" s="1103"/>
      <c r="AA7" s="1103">
        <v>539</v>
      </c>
      <c r="AB7" s="1103"/>
      <c r="AC7" s="1103"/>
      <c r="AD7" s="1103"/>
      <c r="AE7" s="1104"/>
      <c r="AF7" s="1105">
        <v>526</v>
      </c>
      <c r="AG7" s="1106"/>
      <c r="AH7" s="1106"/>
      <c r="AI7" s="1106"/>
      <c r="AJ7" s="1107"/>
      <c r="AK7" s="1108">
        <v>446</v>
      </c>
      <c r="AL7" s="1109"/>
      <c r="AM7" s="1109"/>
      <c r="AN7" s="1109"/>
      <c r="AO7" s="1109"/>
      <c r="AP7" s="1109">
        <v>7558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566</v>
      </c>
      <c r="BT7" s="1100"/>
      <c r="BU7" s="1100"/>
      <c r="BV7" s="1100"/>
      <c r="BW7" s="1100"/>
      <c r="BX7" s="1100"/>
      <c r="BY7" s="1100"/>
      <c r="BZ7" s="1100"/>
      <c r="CA7" s="1100"/>
      <c r="CB7" s="1100"/>
      <c r="CC7" s="1100"/>
      <c r="CD7" s="1100"/>
      <c r="CE7" s="1100"/>
      <c r="CF7" s="1100"/>
      <c r="CG7" s="1112"/>
      <c r="CH7" s="1096">
        <v>-6</v>
      </c>
      <c r="CI7" s="1097"/>
      <c r="CJ7" s="1097"/>
      <c r="CK7" s="1097"/>
      <c r="CL7" s="1098"/>
      <c r="CM7" s="1096">
        <v>183</v>
      </c>
      <c r="CN7" s="1097"/>
      <c r="CO7" s="1097"/>
      <c r="CP7" s="1097"/>
      <c r="CQ7" s="1098"/>
      <c r="CR7" s="1096">
        <v>30</v>
      </c>
      <c r="CS7" s="1097"/>
      <c r="CT7" s="1097"/>
      <c r="CU7" s="1097"/>
      <c r="CV7" s="1098"/>
      <c r="CW7" s="1096" t="s">
        <v>565</v>
      </c>
      <c r="CX7" s="1097"/>
      <c r="CY7" s="1097"/>
      <c r="CZ7" s="1097"/>
      <c r="DA7" s="1098"/>
      <c r="DB7" s="1096" t="s">
        <v>565</v>
      </c>
      <c r="DC7" s="1097"/>
      <c r="DD7" s="1097"/>
      <c r="DE7" s="1097"/>
      <c r="DF7" s="1098"/>
      <c r="DG7" s="1096" t="s">
        <v>565</v>
      </c>
      <c r="DH7" s="1097"/>
      <c r="DI7" s="1097"/>
      <c r="DJ7" s="1097"/>
      <c r="DK7" s="1098"/>
      <c r="DL7" s="1096" t="s">
        <v>565</v>
      </c>
      <c r="DM7" s="1097"/>
      <c r="DN7" s="1097"/>
      <c r="DO7" s="1097"/>
      <c r="DP7" s="1098"/>
      <c r="DQ7" s="1096" t="s">
        <v>565</v>
      </c>
      <c r="DR7" s="1097"/>
      <c r="DS7" s="1097"/>
      <c r="DT7" s="1097"/>
      <c r="DU7" s="1098"/>
      <c r="DV7" s="1099"/>
      <c r="DW7" s="1100"/>
      <c r="DX7" s="1100"/>
      <c r="DY7" s="1100"/>
      <c r="DZ7" s="1101"/>
      <c r="EA7" s="234"/>
    </row>
    <row r="8" spans="1:131" s="235" customFormat="1" ht="26.25" customHeight="1">
      <c r="A8" s="238">
        <v>2</v>
      </c>
      <c r="B8" s="1030" t="s">
        <v>376</v>
      </c>
      <c r="C8" s="1031"/>
      <c r="D8" s="1031"/>
      <c r="E8" s="1031"/>
      <c r="F8" s="1031"/>
      <c r="G8" s="1031"/>
      <c r="H8" s="1031"/>
      <c r="I8" s="1031"/>
      <c r="J8" s="1031"/>
      <c r="K8" s="1031"/>
      <c r="L8" s="1031"/>
      <c r="M8" s="1031"/>
      <c r="N8" s="1031"/>
      <c r="O8" s="1031"/>
      <c r="P8" s="1032"/>
      <c r="Q8" s="1038">
        <v>2</v>
      </c>
      <c r="R8" s="1039"/>
      <c r="S8" s="1039"/>
      <c r="T8" s="1039"/>
      <c r="U8" s="1039"/>
      <c r="V8" s="1039">
        <v>0</v>
      </c>
      <c r="W8" s="1039"/>
      <c r="X8" s="1039"/>
      <c r="Y8" s="1039"/>
      <c r="Z8" s="1039"/>
      <c r="AA8" s="1039">
        <v>2</v>
      </c>
      <c r="AB8" s="1039"/>
      <c r="AC8" s="1039"/>
      <c r="AD8" s="1039"/>
      <c r="AE8" s="1040"/>
      <c r="AF8" s="1035">
        <v>2</v>
      </c>
      <c r="AG8" s="1036"/>
      <c r="AH8" s="1036"/>
      <c r="AI8" s="1036"/>
      <c r="AJ8" s="1037"/>
      <c r="AK8" s="1080" t="s">
        <v>565</v>
      </c>
      <c r="AL8" s="1081"/>
      <c r="AM8" s="1081"/>
      <c r="AN8" s="1081"/>
      <c r="AO8" s="1081"/>
      <c r="AP8" s="1081">
        <v>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t="s">
        <v>581</v>
      </c>
      <c r="BS8" s="992" t="s">
        <v>567</v>
      </c>
      <c r="BT8" s="993"/>
      <c r="BU8" s="993"/>
      <c r="BV8" s="993"/>
      <c r="BW8" s="993"/>
      <c r="BX8" s="993"/>
      <c r="BY8" s="993"/>
      <c r="BZ8" s="993"/>
      <c r="CA8" s="993"/>
      <c r="CB8" s="993"/>
      <c r="CC8" s="993"/>
      <c r="CD8" s="993"/>
      <c r="CE8" s="993"/>
      <c r="CF8" s="993"/>
      <c r="CG8" s="1014"/>
      <c r="CH8" s="989">
        <v>0</v>
      </c>
      <c r="CI8" s="990"/>
      <c r="CJ8" s="990"/>
      <c r="CK8" s="990"/>
      <c r="CL8" s="991"/>
      <c r="CM8" s="989">
        <v>92</v>
      </c>
      <c r="CN8" s="990"/>
      <c r="CO8" s="990"/>
      <c r="CP8" s="990"/>
      <c r="CQ8" s="991"/>
      <c r="CR8" s="989">
        <v>5</v>
      </c>
      <c r="CS8" s="990"/>
      <c r="CT8" s="990"/>
      <c r="CU8" s="990"/>
      <c r="CV8" s="991"/>
      <c r="CW8" s="989" t="s">
        <v>565</v>
      </c>
      <c r="CX8" s="990"/>
      <c r="CY8" s="990"/>
      <c r="CZ8" s="990"/>
      <c r="DA8" s="991"/>
      <c r="DB8" s="989">
        <v>60</v>
      </c>
      <c r="DC8" s="990"/>
      <c r="DD8" s="990"/>
      <c r="DE8" s="990"/>
      <c r="DF8" s="991"/>
      <c r="DG8" s="989" t="s">
        <v>565</v>
      </c>
      <c r="DH8" s="990"/>
      <c r="DI8" s="990"/>
      <c r="DJ8" s="990"/>
      <c r="DK8" s="991"/>
      <c r="DL8" s="989" t="s">
        <v>565</v>
      </c>
      <c r="DM8" s="990"/>
      <c r="DN8" s="990"/>
      <c r="DO8" s="990"/>
      <c r="DP8" s="991"/>
      <c r="DQ8" s="989" t="s">
        <v>565</v>
      </c>
      <c r="DR8" s="990"/>
      <c r="DS8" s="990"/>
      <c r="DT8" s="990"/>
      <c r="DU8" s="991"/>
      <c r="DV8" s="992"/>
      <c r="DW8" s="993"/>
      <c r="DX8" s="993"/>
      <c r="DY8" s="993"/>
      <c r="DZ8" s="994"/>
      <c r="EA8" s="234"/>
    </row>
    <row r="9" spans="1:131" s="235" customFormat="1" ht="26.25" customHeight="1">
      <c r="A9" s="238">
        <v>3</v>
      </c>
      <c r="B9" s="1030" t="s">
        <v>377</v>
      </c>
      <c r="C9" s="1031"/>
      <c r="D9" s="1031"/>
      <c r="E9" s="1031"/>
      <c r="F9" s="1031"/>
      <c r="G9" s="1031"/>
      <c r="H9" s="1031"/>
      <c r="I9" s="1031"/>
      <c r="J9" s="1031"/>
      <c r="K9" s="1031"/>
      <c r="L9" s="1031"/>
      <c r="M9" s="1031"/>
      <c r="N9" s="1031"/>
      <c r="O9" s="1031"/>
      <c r="P9" s="1032"/>
      <c r="Q9" s="1038">
        <v>10</v>
      </c>
      <c r="R9" s="1039"/>
      <c r="S9" s="1039"/>
      <c r="T9" s="1039"/>
      <c r="U9" s="1039"/>
      <c r="V9" s="1039">
        <v>9</v>
      </c>
      <c r="W9" s="1039"/>
      <c r="X9" s="1039"/>
      <c r="Y9" s="1039"/>
      <c r="Z9" s="1039"/>
      <c r="AA9" s="1039">
        <v>1</v>
      </c>
      <c r="AB9" s="1039"/>
      <c r="AC9" s="1039"/>
      <c r="AD9" s="1039"/>
      <c r="AE9" s="1040"/>
      <c r="AF9" s="1035">
        <v>1</v>
      </c>
      <c r="AG9" s="1036"/>
      <c r="AH9" s="1036"/>
      <c r="AI9" s="1036"/>
      <c r="AJ9" s="1037"/>
      <c r="AK9" s="1080" t="s">
        <v>565</v>
      </c>
      <c r="AL9" s="1081"/>
      <c r="AM9" s="1081"/>
      <c r="AN9" s="1081"/>
      <c r="AO9" s="1081"/>
      <c r="AP9" s="1081">
        <v>0</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c r="A10" s="238">
        <v>4</v>
      </c>
      <c r="B10" s="1030" t="s">
        <v>378</v>
      </c>
      <c r="C10" s="1031"/>
      <c r="D10" s="1031"/>
      <c r="E10" s="1031"/>
      <c r="F10" s="1031"/>
      <c r="G10" s="1031"/>
      <c r="H10" s="1031"/>
      <c r="I10" s="1031"/>
      <c r="J10" s="1031"/>
      <c r="K10" s="1031"/>
      <c r="L10" s="1031"/>
      <c r="M10" s="1031"/>
      <c r="N10" s="1031"/>
      <c r="O10" s="1031"/>
      <c r="P10" s="1032"/>
      <c r="Q10" s="1038">
        <v>39</v>
      </c>
      <c r="R10" s="1039"/>
      <c r="S10" s="1039"/>
      <c r="T10" s="1039"/>
      <c r="U10" s="1039"/>
      <c r="V10" s="1039">
        <v>39</v>
      </c>
      <c r="W10" s="1039"/>
      <c r="X10" s="1039"/>
      <c r="Y10" s="1039"/>
      <c r="Z10" s="1039"/>
      <c r="AA10" s="1039">
        <v>0</v>
      </c>
      <c r="AB10" s="1039"/>
      <c r="AC10" s="1039"/>
      <c r="AD10" s="1039"/>
      <c r="AE10" s="1040"/>
      <c r="AF10" s="1035" t="s">
        <v>122</v>
      </c>
      <c r="AG10" s="1036"/>
      <c r="AH10" s="1036"/>
      <c r="AI10" s="1036"/>
      <c r="AJ10" s="1037"/>
      <c r="AK10" s="1080">
        <v>29</v>
      </c>
      <c r="AL10" s="1081"/>
      <c r="AM10" s="1081"/>
      <c r="AN10" s="1081"/>
      <c r="AO10" s="1081"/>
      <c r="AP10" s="1081">
        <v>23</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379</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c r="A23" s="240" t="s">
        <v>380</v>
      </c>
      <c r="B23" s="937" t="s">
        <v>381</v>
      </c>
      <c r="C23" s="938"/>
      <c r="D23" s="938"/>
      <c r="E23" s="938"/>
      <c r="F23" s="938"/>
      <c r="G23" s="938"/>
      <c r="H23" s="938"/>
      <c r="I23" s="938"/>
      <c r="J23" s="938"/>
      <c r="K23" s="938"/>
      <c r="L23" s="938"/>
      <c r="M23" s="938"/>
      <c r="N23" s="938"/>
      <c r="O23" s="938"/>
      <c r="P23" s="948"/>
      <c r="Q23" s="1067">
        <v>13840</v>
      </c>
      <c r="R23" s="1061"/>
      <c r="S23" s="1061"/>
      <c r="T23" s="1061"/>
      <c r="U23" s="1061"/>
      <c r="V23" s="1061">
        <v>13298</v>
      </c>
      <c r="W23" s="1061"/>
      <c r="X23" s="1061"/>
      <c r="Y23" s="1061"/>
      <c r="Z23" s="1061"/>
      <c r="AA23" s="1061">
        <v>542</v>
      </c>
      <c r="AB23" s="1061"/>
      <c r="AC23" s="1061"/>
      <c r="AD23" s="1061"/>
      <c r="AE23" s="1068"/>
      <c r="AF23" s="1069">
        <v>529</v>
      </c>
      <c r="AG23" s="1061"/>
      <c r="AH23" s="1061"/>
      <c r="AI23" s="1061"/>
      <c r="AJ23" s="1070"/>
      <c r="AK23" s="1071"/>
      <c r="AL23" s="1072"/>
      <c r="AM23" s="1072"/>
      <c r="AN23" s="1072"/>
      <c r="AO23" s="1072"/>
      <c r="AP23" s="1061">
        <v>7581</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c r="A24" s="1060" t="s">
        <v>382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c r="A25" s="1059" t="s">
        <v>383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c r="A26" s="995" t="s">
        <v>358</v>
      </c>
      <c r="B26" s="996"/>
      <c r="C26" s="996"/>
      <c r="D26" s="996"/>
      <c r="E26" s="996"/>
      <c r="F26" s="996"/>
      <c r="G26" s="996"/>
      <c r="H26" s="996"/>
      <c r="I26" s="996"/>
      <c r="J26" s="996"/>
      <c r="K26" s="996"/>
      <c r="L26" s="996"/>
      <c r="M26" s="996"/>
      <c r="N26" s="996"/>
      <c r="O26" s="996"/>
      <c r="P26" s="997"/>
      <c r="Q26" s="1001" t="s">
        <v>384</v>
      </c>
      <c r="R26" s="1002"/>
      <c r="S26" s="1002"/>
      <c r="T26" s="1002"/>
      <c r="U26" s="1003"/>
      <c r="V26" s="1001" t="s">
        <v>385</v>
      </c>
      <c r="W26" s="1002"/>
      <c r="X26" s="1002"/>
      <c r="Y26" s="1002"/>
      <c r="Z26" s="1003"/>
      <c r="AA26" s="1001" t="s">
        <v>386</v>
      </c>
      <c r="AB26" s="1002"/>
      <c r="AC26" s="1002"/>
      <c r="AD26" s="1002"/>
      <c r="AE26" s="1002"/>
      <c r="AF26" s="1055" t="s">
        <v>387</v>
      </c>
      <c r="AG26" s="1008"/>
      <c r="AH26" s="1008"/>
      <c r="AI26" s="1008"/>
      <c r="AJ26" s="1056"/>
      <c r="AK26" s="1002" t="s">
        <v>388</v>
      </c>
      <c r="AL26" s="1002"/>
      <c r="AM26" s="1002"/>
      <c r="AN26" s="1002"/>
      <c r="AO26" s="1003"/>
      <c r="AP26" s="1001" t="s">
        <v>389</v>
      </c>
      <c r="AQ26" s="1002"/>
      <c r="AR26" s="1002"/>
      <c r="AS26" s="1002"/>
      <c r="AT26" s="1003"/>
      <c r="AU26" s="1001" t="s">
        <v>390</v>
      </c>
      <c r="AV26" s="1002"/>
      <c r="AW26" s="1002"/>
      <c r="AX26" s="1002"/>
      <c r="AY26" s="1003"/>
      <c r="AZ26" s="1001" t="s">
        <v>391</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c r="A28" s="242">
        <v>1</v>
      </c>
      <c r="B28" s="1047" t="s">
        <v>392</v>
      </c>
      <c r="C28" s="1048"/>
      <c r="D28" s="1048"/>
      <c r="E28" s="1048"/>
      <c r="F28" s="1048"/>
      <c r="G28" s="1048"/>
      <c r="H28" s="1048"/>
      <c r="I28" s="1048"/>
      <c r="J28" s="1048"/>
      <c r="K28" s="1048"/>
      <c r="L28" s="1048"/>
      <c r="M28" s="1048"/>
      <c r="N28" s="1048"/>
      <c r="O28" s="1048"/>
      <c r="P28" s="1049"/>
      <c r="Q28" s="1050">
        <v>2741</v>
      </c>
      <c r="R28" s="1051"/>
      <c r="S28" s="1051"/>
      <c r="T28" s="1051"/>
      <c r="U28" s="1051"/>
      <c r="V28" s="1051">
        <v>2869</v>
      </c>
      <c r="W28" s="1051"/>
      <c r="X28" s="1051"/>
      <c r="Y28" s="1051"/>
      <c r="Z28" s="1051"/>
      <c r="AA28" s="1051">
        <v>-128</v>
      </c>
      <c r="AB28" s="1051"/>
      <c r="AC28" s="1051"/>
      <c r="AD28" s="1051"/>
      <c r="AE28" s="1052"/>
      <c r="AF28" s="1053">
        <v>-128</v>
      </c>
      <c r="AG28" s="1051"/>
      <c r="AH28" s="1051"/>
      <c r="AI28" s="1051"/>
      <c r="AJ28" s="1054"/>
      <c r="AK28" s="1042">
        <v>251</v>
      </c>
      <c r="AL28" s="1043"/>
      <c r="AM28" s="1043"/>
      <c r="AN28" s="1043"/>
      <c r="AO28" s="1043"/>
      <c r="AP28" s="1043" t="s">
        <v>565</v>
      </c>
      <c r="AQ28" s="1043"/>
      <c r="AR28" s="1043"/>
      <c r="AS28" s="1043"/>
      <c r="AT28" s="1043"/>
      <c r="AU28" s="1043" t="s">
        <v>565</v>
      </c>
      <c r="AV28" s="1043"/>
      <c r="AW28" s="1043"/>
      <c r="AX28" s="1043"/>
      <c r="AY28" s="1043"/>
      <c r="AZ28" s="1044" t="s">
        <v>565</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c r="A29" s="242">
        <v>2</v>
      </c>
      <c r="B29" s="1030" t="s">
        <v>393</v>
      </c>
      <c r="C29" s="1031"/>
      <c r="D29" s="1031"/>
      <c r="E29" s="1031"/>
      <c r="F29" s="1031"/>
      <c r="G29" s="1031"/>
      <c r="H29" s="1031"/>
      <c r="I29" s="1031"/>
      <c r="J29" s="1031"/>
      <c r="K29" s="1031"/>
      <c r="L29" s="1031"/>
      <c r="M29" s="1031"/>
      <c r="N29" s="1031"/>
      <c r="O29" s="1031"/>
      <c r="P29" s="1032"/>
      <c r="Q29" s="1038">
        <v>524</v>
      </c>
      <c r="R29" s="1039"/>
      <c r="S29" s="1039"/>
      <c r="T29" s="1039"/>
      <c r="U29" s="1039"/>
      <c r="V29" s="1039">
        <v>506</v>
      </c>
      <c r="W29" s="1039"/>
      <c r="X29" s="1039"/>
      <c r="Y29" s="1039"/>
      <c r="Z29" s="1039"/>
      <c r="AA29" s="1039">
        <v>18</v>
      </c>
      <c r="AB29" s="1039"/>
      <c r="AC29" s="1039"/>
      <c r="AD29" s="1039"/>
      <c r="AE29" s="1040"/>
      <c r="AF29" s="1035">
        <v>18</v>
      </c>
      <c r="AG29" s="1036"/>
      <c r="AH29" s="1036"/>
      <c r="AI29" s="1036"/>
      <c r="AJ29" s="1037"/>
      <c r="AK29" s="980">
        <v>139</v>
      </c>
      <c r="AL29" s="971"/>
      <c r="AM29" s="971"/>
      <c r="AN29" s="971"/>
      <c r="AO29" s="971"/>
      <c r="AP29" s="971" t="s">
        <v>565</v>
      </c>
      <c r="AQ29" s="971"/>
      <c r="AR29" s="971"/>
      <c r="AS29" s="971"/>
      <c r="AT29" s="971"/>
      <c r="AU29" s="971" t="s">
        <v>565</v>
      </c>
      <c r="AV29" s="971"/>
      <c r="AW29" s="971"/>
      <c r="AX29" s="971"/>
      <c r="AY29" s="971"/>
      <c r="AZ29" s="1041" t="s">
        <v>565</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c r="A30" s="242">
        <v>3</v>
      </c>
      <c r="B30" s="1030" t="s">
        <v>394</v>
      </c>
      <c r="C30" s="1031"/>
      <c r="D30" s="1031"/>
      <c r="E30" s="1031"/>
      <c r="F30" s="1031"/>
      <c r="G30" s="1031"/>
      <c r="H30" s="1031"/>
      <c r="I30" s="1031"/>
      <c r="J30" s="1031"/>
      <c r="K30" s="1031"/>
      <c r="L30" s="1031"/>
      <c r="M30" s="1031"/>
      <c r="N30" s="1031"/>
      <c r="O30" s="1031"/>
      <c r="P30" s="1032"/>
      <c r="Q30" s="1038">
        <v>549</v>
      </c>
      <c r="R30" s="1039"/>
      <c r="S30" s="1039"/>
      <c r="T30" s="1039"/>
      <c r="U30" s="1039"/>
      <c r="V30" s="1039">
        <v>559</v>
      </c>
      <c r="W30" s="1039"/>
      <c r="X30" s="1039"/>
      <c r="Y30" s="1039"/>
      <c r="Z30" s="1039"/>
      <c r="AA30" s="1039">
        <v>-10</v>
      </c>
      <c r="AB30" s="1039"/>
      <c r="AC30" s="1039"/>
      <c r="AD30" s="1039"/>
      <c r="AE30" s="1040"/>
      <c r="AF30" s="1035">
        <v>130</v>
      </c>
      <c r="AG30" s="1036"/>
      <c r="AH30" s="1036"/>
      <c r="AI30" s="1036"/>
      <c r="AJ30" s="1037"/>
      <c r="AK30" s="980">
        <v>33</v>
      </c>
      <c r="AL30" s="971"/>
      <c r="AM30" s="971"/>
      <c r="AN30" s="971"/>
      <c r="AO30" s="971"/>
      <c r="AP30" s="971">
        <v>905</v>
      </c>
      <c r="AQ30" s="971"/>
      <c r="AR30" s="971"/>
      <c r="AS30" s="971"/>
      <c r="AT30" s="971"/>
      <c r="AU30" s="971">
        <v>56</v>
      </c>
      <c r="AV30" s="971"/>
      <c r="AW30" s="971"/>
      <c r="AX30" s="971"/>
      <c r="AY30" s="971"/>
      <c r="AZ30" s="1041" t="s">
        <v>565</v>
      </c>
      <c r="BA30" s="1041"/>
      <c r="BB30" s="1041"/>
      <c r="BC30" s="1041"/>
      <c r="BD30" s="1041"/>
      <c r="BE30" s="972" t="s">
        <v>395</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c r="A31" s="242">
        <v>4</v>
      </c>
      <c r="B31" s="1030" t="s">
        <v>396</v>
      </c>
      <c r="C31" s="1031"/>
      <c r="D31" s="1031"/>
      <c r="E31" s="1031"/>
      <c r="F31" s="1031"/>
      <c r="G31" s="1031"/>
      <c r="H31" s="1031"/>
      <c r="I31" s="1031"/>
      <c r="J31" s="1031"/>
      <c r="K31" s="1031"/>
      <c r="L31" s="1031"/>
      <c r="M31" s="1031"/>
      <c r="N31" s="1031"/>
      <c r="O31" s="1031"/>
      <c r="P31" s="1032"/>
      <c r="Q31" s="1038">
        <v>19</v>
      </c>
      <c r="R31" s="1039"/>
      <c r="S31" s="1039"/>
      <c r="T31" s="1039"/>
      <c r="U31" s="1039"/>
      <c r="V31" s="1039">
        <v>19</v>
      </c>
      <c r="W31" s="1039"/>
      <c r="X31" s="1039"/>
      <c r="Y31" s="1039"/>
      <c r="Z31" s="1039"/>
      <c r="AA31" s="1039">
        <v>0</v>
      </c>
      <c r="AB31" s="1039"/>
      <c r="AC31" s="1039"/>
      <c r="AD31" s="1039"/>
      <c r="AE31" s="1040"/>
      <c r="AF31" s="1035">
        <v>104</v>
      </c>
      <c r="AG31" s="1036"/>
      <c r="AH31" s="1036"/>
      <c r="AI31" s="1036"/>
      <c r="AJ31" s="1037"/>
      <c r="AK31" s="980">
        <v>5</v>
      </c>
      <c r="AL31" s="971"/>
      <c r="AM31" s="971"/>
      <c r="AN31" s="971"/>
      <c r="AO31" s="971"/>
      <c r="AP31" s="971">
        <v>33</v>
      </c>
      <c r="AQ31" s="971"/>
      <c r="AR31" s="971"/>
      <c r="AS31" s="971"/>
      <c r="AT31" s="971"/>
      <c r="AU31" s="971" t="s">
        <v>565</v>
      </c>
      <c r="AV31" s="971"/>
      <c r="AW31" s="971"/>
      <c r="AX31" s="971"/>
      <c r="AY31" s="971"/>
      <c r="AZ31" s="1041" t="s">
        <v>565</v>
      </c>
      <c r="BA31" s="1041"/>
      <c r="BB31" s="1041"/>
      <c r="BC31" s="1041"/>
      <c r="BD31" s="1041"/>
      <c r="BE31" s="972" t="s">
        <v>395</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c r="A32" s="242">
        <v>5</v>
      </c>
      <c r="B32" s="1030" t="s">
        <v>397</v>
      </c>
      <c r="C32" s="1031"/>
      <c r="D32" s="1031"/>
      <c r="E32" s="1031"/>
      <c r="F32" s="1031"/>
      <c r="G32" s="1031"/>
      <c r="H32" s="1031"/>
      <c r="I32" s="1031"/>
      <c r="J32" s="1031"/>
      <c r="K32" s="1031"/>
      <c r="L32" s="1031"/>
      <c r="M32" s="1031"/>
      <c r="N32" s="1031"/>
      <c r="O32" s="1031"/>
      <c r="P32" s="1032"/>
      <c r="Q32" s="1038">
        <v>506</v>
      </c>
      <c r="R32" s="1039"/>
      <c r="S32" s="1039"/>
      <c r="T32" s="1039"/>
      <c r="U32" s="1039"/>
      <c r="V32" s="1039">
        <v>485</v>
      </c>
      <c r="W32" s="1039"/>
      <c r="X32" s="1039"/>
      <c r="Y32" s="1039"/>
      <c r="Z32" s="1039"/>
      <c r="AA32" s="1039">
        <v>22</v>
      </c>
      <c r="AB32" s="1039"/>
      <c r="AC32" s="1039"/>
      <c r="AD32" s="1039"/>
      <c r="AE32" s="1040"/>
      <c r="AF32" s="1035">
        <v>390</v>
      </c>
      <c r="AG32" s="1036"/>
      <c r="AH32" s="1036"/>
      <c r="AI32" s="1036"/>
      <c r="AJ32" s="1037"/>
      <c r="AK32" s="980">
        <v>241</v>
      </c>
      <c r="AL32" s="971"/>
      <c r="AM32" s="971"/>
      <c r="AN32" s="971"/>
      <c r="AO32" s="971"/>
      <c r="AP32" s="971">
        <v>2193</v>
      </c>
      <c r="AQ32" s="971"/>
      <c r="AR32" s="971"/>
      <c r="AS32" s="971"/>
      <c r="AT32" s="971"/>
      <c r="AU32" s="971">
        <v>1811</v>
      </c>
      <c r="AV32" s="971"/>
      <c r="AW32" s="971"/>
      <c r="AX32" s="971"/>
      <c r="AY32" s="971"/>
      <c r="AZ32" s="1041" t="s">
        <v>565</v>
      </c>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c r="A33" s="242">
        <v>6</v>
      </c>
      <c r="B33" s="1030" t="s">
        <v>398</v>
      </c>
      <c r="C33" s="1031"/>
      <c r="D33" s="1031"/>
      <c r="E33" s="1031"/>
      <c r="F33" s="1031"/>
      <c r="G33" s="1031"/>
      <c r="H33" s="1031"/>
      <c r="I33" s="1031"/>
      <c r="J33" s="1031"/>
      <c r="K33" s="1031"/>
      <c r="L33" s="1031"/>
      <c r="M33" s="1031"/>
      <c r="N33" s="1031"/>
      <c r="O33" s="1031"/>
      <c r="P33" s="1032"/>
      <c r="Q33" s="1038" t="s">
        <v>565</v>
      </c>
      <c r="R33" s="1039"/>
      <c r="S33" s="1039"/>
      <c r="T33" s="1039"/>
      <c r="U33" s="1039"/>
      <c r="V33" s="1039" t="s">
        <v>565</v>
      </c>
      <c r="W33" s="1039"/>
      <c r="X33" s="1039"/>
      <c r="Y33" s="1039"/>
      <c r="Z33" s="1039"/>
      <c r="AA33" s="1039" t="s">
        <v>565</v>
      </c>
      <c r="AB33" s="1039"/>
      <c r="AC33" s="1039"/>
      <c r="AD33" s="1039"/>
      <c r="AE33" s="1040"/>
      <c r="AF33" s="1035" t="s">
        <v>122</v>
      </c>
      <c r="AG33" s="1036"/>
      <c r="AH33" s="1036"/>
      <c r="AI33" s="1036"/>
      <c r="AJ33" s="1037"/>
      <c r="AK33" s="980" t="s">
        <v>565</v>
      </c>
      <c r="AL33" s="971"/>
      <c r="AM33" s="971"/>
      <c r="AN33" s="971"/>
      <c r="AO33" s="971"/>
      <c r="AP33" s="971" t="s">
        <v>565</v>
      </c>
      <c r="AQ33" s="971"/>
      <c r="AR33" s="971"/>
      <c r="AS33" s="971"/>
      <c r="AT33" s="971"/>
      <c r="AU33" s="971" t="s">
        <v>565</v>
      </c>
      <c r="AV33" s="971"/>
      <c r="AW33" s="971"/>
      <c r="AX33" s="971"/>
      <c r="AY33" s="971"/>
      <c r="AZ33" s="1041" t="s">
        <v>565</v>
      </c>
      <c r="BA33" s="1041"/>
      <c r="BB33" s="1041"/>
      <c r="BC33" s="1041"/>
      <c r="BD33" s="1041"/>
      <c r="BE33" s="972" t="s">
        <v>399</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c r="A63" s="240" t="s">
        <v>380</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514</v>
      </c>
      <c r="AG63" s="959"/>
      <c r="AH63" s="959"/>
      <c r="AI63" s="959"/>
      <c r="AJ63" s="1022"/>
      <c r="AK63" s="1023"/>
      <c r="AL63" s="963"/>
      <c r="AM63" s="963"/>
      <c r="AN63" s="963"/>
      <c r="AO63" s="963"/>
      <c r="AP63" s="959">
        <v>3131</v>
      </c>
      <c r="AQ63" s="959"/>
      <c r="AR63" s="959"/>
      <c r="AS63" s="959"/>
      <c r="AT63" s="959"/>
      <c r="AU63" s="959">
        <v>1867</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c r="A66" s="995" t="s">
        <v>403</v>
      </c>
      <c r="B66" s="996"/>
      <c r="C66" s="996"/>
      <c r="D66" s="996"/>
      <c r="E66" s="996"/>
      <c r="F66" s="996"/>
      <c r="G66" s="996"/>
      <c r="H66" s="996"/>
      <c r="I66" s="996"/>
      <c r="J66" s="996"/>
      <c r="K66" s="996"/>
      <c r="L66" s="996"/>
      <c r="M66" s="996"/>
      <c r="N66" s="996"/>
      <c r="O66" s="996"/>
      <c r="P66" s="997"/>
      <c r="Q66" s="1001" t="s">
        <v>384</v>
      </c>
      <c r="R66" s="1002"/>
      <c r="S66" s="1002"/>
      <c r="T66" s="1002"/>
      <c r="U66" s="1003"/>
      <c r="V66" s="1001" t="s">
        <v>385</v>
      </c>
      <c r="W66" s="1002"/>
      <c r="X66" s="1002"/>
      <c r="Y66" s="1002"/>
      <c r="Z66" s="1003"/>
      <c r="AA66" s="1001" t="s">
        <v>386</v>
      </c>
      <c r="AB66" s="1002"/>
      <c r="AC66" s="1002"/>
      <c r="AD66" s="1002"/>
      <c r="AE66" s="1003"/>
      <c r="AF66" s="1007" t="s">
        <v>387</v>
      </c>
      <c r="AG66" s="1008"/>
      <c r="AH66" s="1008"/>
      <c r="AI66" s="1008"/>
      <c r="AJ66" s="1009"/>
      <c r="AK66" s="1001" t="s">
        <v>388</v>
      </c>
      <c r="AL66" s="996"/>
      <c r="AM66" s="996"/>
      <c r="AN66" s="996"/>
      <c r="AO66" s="997"/>
      <c r="AP66" s="1001" t="s">
        <v>389</v>
      </c>
      <c r="AQ66" s="1002"/>
      <c r="AR66" s="1002"/>
      <c r="AS66" s="1002"/>
      <c r="AT66" s="1003"/>
      <c r="AU66" s="1001" t="s">
        <v>404</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5" t="s">
        <v>568</v>
      </c>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569</v>
      </c>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570</v>
      </c>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571</v>
      </c>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572</v>
      </c>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74" t="s">
        <v>573</v>
      </c>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74" t="s">
        <v>574</v>
      </c>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74" t="s">
        <v>575</v>
      </c>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t="s">
        <v>576</v>
      </c>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t="s">
        <v>577</v>
      </c>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t="s">
        <v>578</v>
      </c>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t="s">
        <v>579</v>
      </c>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t="s">
        <v>580</v>
      </c>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v>2622</v>
      </c>
      <c r="AQ80" s="971"/>
      <c r="AR80" s="971"/>
      <c r="AS80" s="971"/>
      <c r="AT80" s="971"/>
      <c r="AU80" s="971" t="s">
        <v>565</v>
      </c>
      <c r="AV80" s="971"/>
      <c r="AW80" s="971"/>
      <c r="AX80" s="971"/>
      <c r="AY80" s="971"/>
      <c r="AZ80" s="972" t="s">
        <v>582</v>
      </c>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380</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380</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35</v>
      </c>
      <c r="CS102" s="953"/>
      <c r="CT102" s="953"/>
      <c r="CU102" s="953"/>
      <c r="CV102" s="954"/>
      <c r="CW102" s="952" t="s">
        <v>565</v>
      </c>
      <c r="CX102" s="953"/>
      <c r="CY102" s="953"/>
      <c r="CZ102" s="953"/>
      <c r="DA102" s="954"/>
      <c r="DB102" s="952">
        <v>60</v>
      </c>
      <c r="DC102" s="953"/>
      <c r="DD102" s="953"/>
      <c r="DE102" s="953"/>
      <c r="DF102" s="954"/>
      <c r="DG102" s="952" t="s">
        <v>565</v>
      </c>
      <c r="DH102" s="953"/>
      <c r="DI102" s="953"/>
      <c r="DJ102" s="953"/>
      <c r="DK102" s="954"/>
      <c r="DL102" s="952" t="s">
        <v>565</v>
      </c>
      <c r="DM102" s="953"/>
      <c r="DN102" s="953"/>
      <c r="DO102" s="953"/>
      <c r="DP102" s="954"/>
      <c r="DQ102" s="952" t="s">
        <v>565</v>
      </c>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295</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295</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295</v>
      </c>
      <c r="DR109" s="896"/>
      <c r="DS109" s="896"/>
      <c r="DT109" s="896"/>
      <c r="DU109" s="897"/>
      <c r="DV109" s="898" t="s">
        <v>416</v>
      </c>
      <c r="DW109" s="896"/>
      <c r="DX109" s="896"/>
      <c r="DY109" s="896"/>
      <c r="DZ109" s="929"/>
    </row>
    <row r="110" spans="1:131" s="230" customFormat="1" ht="26.25" customHeight="1">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1172588</v>
      </c>
      <c r="AB110" s="889"/>
      <c r="AC110" s="889"/>
      <c r="AD110" s="889"/>
      <c r="AE110" s="890"/>
      <c r="AF110" s="891">
        <v>1178949</v>
      </c>
      <c r="AG110" s="889"/>
      <c r="AH110" s="889"/>
      <c r="AI110" s="889"/>
      <c r="AJ110" s="890"/>
      <c r="AK110" s="891">
        <v>1060811</v>
      </c>
      <c r="AL110" s="889"/>
      <c r="AM110" s="889"/>
      <c r="AN110" s="889"/>
      <c r="AO110" s="890"/>
      <c r="AP110" s="892">
        <v>16.600000000000001</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9421799</v>
      </c>
      <c r="BR110" s="842"/>
      <c r="BS110" s="842"/>
      <c r="BT110" s="842"/>
      <c r="BU110" s="842"/>
      <c r="BV110" s="842">
        <v>8677124</v>
      </c>
      <c r="BW110" s="842"/>
      <c r="BX110" s="842"/>
      <c r="BY110" s="842"/>
      <c r="BZ110" s="842"/>
      <c r="CA110" s="842">
        <v>7581324</v>
      </c>
      <c r="CB110" s="842"/>
      <c r="CC110" s="842"/>
      <c r="CD110" s="842"/>
      <c r="CE110" s="842"/>
      <c r="CF110" s="866">
        <v>118.4</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v>144521</v>
      </c>
      <c r="BR111" s="817"/>
      <c r="BS111" s="817"/>
      <c r="BT111" s="817"/>
      <c r="BU111" s="817"/>
      <c r="BV111" s="817">
        <v>144505</v>
      </c>
      <c r="BW111" s="817"/>
      <c r="BX111" s="817"/>
      <c r="BY111" s="817"/>
      <c r="BZ111" s="817"/>
      <c r="CA111" s="817">
        <v>144485</v>
      </c>
      <c r="CB111" s="817"/>
      <c r="CC111" s="817"/>
      <c r="CD111" s="817"/>
      <c r="CE111" s="817"/>
      <c r="CF111" s="875">
        <v>2.2999999999999998</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2338290</v>
      </c>
      <c r="BR112" s="817"/>
      <c r="BS112" s="817"/>
      <c r="BT112" s="817"/>
      <c r="BU112" s="817"/>
      <c r="BV112" s="817">
        <v>2103434</v>
      </c>
      <c r="BW112" s="817"/>
      <c r="BX112" s="817"/>
      <c r="BY112" s="817"/>
      <c r="BZ112" s="817"/>
      <c r="CA112" s="817">
        <v>1867495</v>
      </c>
      <c r="CB112" s="817"/>
      <c r="CC112" s="817"/>
      <c r="CD112" s="817"/>
      <c r="CE112" s="817"/>
      <c r="CF112" s="875">
        <v>29.2</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257229</v>
      </c>
      <c r="AB113" s="919"/>
      <c r="AC113" s="919"/>
      <c r="AD113" s="919"/>
      <c r="AE113" s="920"/>
      <c r="AF113" s="921">
        <v>254306</v>
      </c>
      <c r="AG113" s="919"/>
      <c r="AH113" s="919"/>
      <c r="AI113" s="919"/>
      <c r="AJ113" s="920"/>
      <c r="AK113" s="921">
        <v>234299</v>
      </c>
      <c r="AL113" s="919"/>
      <c r="AM113" s="919"/>
      <c r="AN113" s="919"/>
      <c r="AO113" s="920"/>
      <c r="AP113" s="922">
        <v>3.7</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194539</v>
      </c>
      <c r="BR113" s="817"/>
      <c r="BS113" s="817"/>
      <c r="BT113" s="817"/>
      <c r="BU113" s="817"/>
      <c r="BV113" s="817">
        <v>153416</v>
      </c>
      <c r="BW113" s="817"/>
      <c r="BX113" s="817"/>
      <c r="BY113" s="817"/>
      <c r="BZ113" s="817"/>
      <c r="CA113" s="817">
        <v>309695</v>
      </c>
      <c r="CB113" s="817"/>
      <c r="CC113" s="817"/>
      <c r="CD113" s="817"/>
      <c r="CE113" s="817"/>
      <c r="CF113" s="875">
        <v>4.8</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1810338</v>
      </c>
      <c r="BR114" s="817"/>
      <c r="BS114" s="817"/>
      <c r="BT114" s="817"/>
      <c r="BU114" s="817"/>
      <c r="BV114" s="817">
        <v>1823507</v>
      </c>
      <c r="BW114" s="817"/>
      <c r="BX114" s="817"/>
      <c r="BY114" s="817"/>
      <c r="BZ114" s="817"/>
      <c r="CA114" s="817">
        <v>1851363</v>
      </c>
      <c r="CB114" s="817"/>
      <c r="CC114" s="817"/>
      <c r="CD114" s="817"/>
      <c r="CE114" s="817"/>
      <c r="CF114" s="875">
        <v>28.9</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72196</v>
      </c>
      <c r="AB115" s="919"/>
      <c r="AC115" s="919"/>
      <c r="AD115" s="919"/>
      <c r="AE115" s="920"/>
      <c r="AF115" s="921">
        <v>29884</v>
      </c>
      <c r="AG115" s="919"/>
      <c r="AH115" s="919"/>
      <c r="AI115" s="919"/>
      <c r="AJ115" s="920"/>
      <c r="AK115" s="921">
        <v>53260</v>
      </c>
      <c r="AL115" s="919"/>
      <c r="AM115" s="919"/>
      <c r="AN115" s="919"/>
      <c r="AO115" s="920"/>
      <c r="AP115" s="922">
        <v>0.8</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139897</v>
      </c>
      <c r="DH115" s="780"/>
      <c r="DI115" s="780"/>
      <c r="DJ115" s="780"/>
      <c r="DK115" s="781"/>
      <c r="DL115" s="782">
        <v>139897</v>
      </c>
      <c r="DM115" s="780"/>
      <c r="DN115" s="780"/>
      <c r="DO115" s="780"/>
      <c r="DP115" s="781"/>
      <c r="DQ115" s="782">
        <v>139897</v>
      </c>
      <c r="DR115" s="780"/>
      <c r="DS115" s="780"/>
      <c r="DT115" s="780"/>
      <c r="DU115" s="781"/>
      <c r="DV115" s="824">
        <v>2.2000000000000002</v>
      </c>
      <c r="DW115" s="825"/>
      <c r="DX115" s="825"/>
      <c r="DY115" s="825"/>
      <c r="DZ115" s="826"/>
    </row>
    <row r="116" spans="1:130" s="230" customFormat="1" ht="26.25" customHeight="1">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1502013</v>
      </c>
      <c r="AB117" s="903"/>
      <c r="AC117" s="903"/>
      <c r="AD117" s="903"/>
      <c r="AE117" s="904"/>
      <c r="AF117" s="905">
        <v>1463139</v>
      </c>
      <c r="AG117" s="903"/>
      <c r="AH117" s="903"/>
      <c r="AI117" s="903"/>
      <c r="AJ117" s="904"/>
      <c r="AK117" s="905">
        <v>1348370</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295</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446</v>
      </c>
      <c r="BP119" s="878"/>
      <c r="BQ119" s="879">
        <v>13909487</v>
      </c>
      <c r="BR119" s="845"/>
      <c r="BS119" s="845"/>
      <c r="BT119" s="845"/>
      <c r="BU119" s="845"/>
      <c r="BV119" s="845">
        <v>12901986</v>
      </c>
      <c r="BW119" s="845"/>
      <c r="BX119" s="845"/>
      <c r="BY119" s="845"/>
      <c r="BZ119" s="845"/>
      <c r="CA119" s="845">
        <v>11754362</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4624</v>
      </c>
      <c r="DH119" s="764"/>
      <c r="DI119" s="764"/>
      <c r="DJ119" s="764"/>
      <c r="DK119" s="765"/>
      <c r="DL119" s="766">
        <v>4608</v>
      </c>
      <c r="DM119" s="764"/>
      <c r="DN119" s="764"/>
      <c r="DO119" s="764"/>
      <c r="DP119" s="765"/>
      <c r="DQ119" s="766">
        <v>4588</v>
      </c>
      <c r="DR119" s="764"/>
      <c r="DS119" s="764"/>
      <c r="DT119" s="764"/>
      <c r="DU119" s="765"/>
      <c r="DV119" s="848">
        <v>0.1</v>
      </c>
      <c r="DW119" s="849"/>
      <c r="DX119" s="849"/>
      <c r="DY119" s="849"/>
      <c r="DZ119" s="850"/>
    </row>
    <row r="120" spans="1:130" s="230" customFormat="1" ht="26.25" customHeight="1">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3419297</v>
      </c>
      <c r="BR120" s="842"/>
      <c r="BS120" s="842"/>
      <c r="BT120" s="842"/>
      <c r="BU120" s="842"/>
      <c r="BV120" s="842">
        <v>3715924</v>
      </c>
      <c r="BW120" s="842"/>
      <c r="BX120" s="842"/>
      <c r="BY120" s="842"/>
      <c r="BZ120" s="842"/>
      <c r="CA120" s="842">
        <v>4156865</v>
      </c>
      <c r="CB120" s="842"/>
      <c r="CC120" s="842"/>
      <c r="CD120" s="842"/>
      <c r="CE120" s="842"/>
      <c r="CF120" s="866">
        <v>64.900000000000006</v>
      </c>
      <c r="CG120" s="867"/>
      <c r="CH120" s="867"/>
      <c r="CI120" s="867"/>
      <c r="CJ120" s="867"/>
      <c r="CK120" s="868" t="s">
        <v>450</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2282273</v>
      </c>
      <c r="DH120" s="842"/>
      <c r="DI120" s="842"/>
      <c r="DJ120" s="842"/>
      <c r="DK120" s="842"/>
      <c r="DL120" s="842">
        <v>2046759</v>
      </c>
      <c r="DM120" s="842"/>
      <c r="DN120" s="842"/>
      <c r="DO120" s="842"/>
      <c r="DP120" s="842"/>
      <c r="DQ120" s="842">
        <v>1811414</v>
      </c>
      <c r="DR120" s="842"/>
      <c r="DS120" s="842"/>
      <c r="DT120" s="842"/>
      <c r="DU120" s="842"/>
      <c r="DV120" s="843">
        <v>28.3</v>
      </c>
      <c r="DW120" s="843"/>
      <c r="DX120" s="843"/>
      <c r="DY120" s="843"/>
      <c r="DZ120" s="844"/>
    </row>
    <row r="121" spans="1:130" s="230" customFormat="1" ht="26.25" customHeight="1">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424847</v>
      </c>
      <c r="BR121" s="817"/>
      <c r="BS121" s="817"/>
      <c r="BT121" s="817"/>
      <c r="BU121" s="817"/>
      <c r="BV121" s="817">
        <v>383935</v>
      </c>
      <c r="BW121" s="817"/>
      <c r="BX121" s="817"/>
      <c r="BY121" s="817"/>
      <c r="BZ121" s="817"/>
      <c r="CA121" s="817">
        <v>347021</v>
      </c>
      <c r="CB121" s="817"/>
      <c r="CC121" s="817"/>
      <c r="CD121" s="817"/>
      <c r="CE121" s="817"/>
      <c r="CF121" s="875">
        <v>5.4</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56017</v>
      </c>
      <c r="DH121" s="817"/>
      <c r="DI121" s="817"/>
      <c r="DJ121" s="817"/>
      <c r="DK121" s="817"/>
      <c r="DL121" s="817">
        <v>56675</v>
      </c>
      <c r="DM121" s="817"/>
      <c r="DN121" s="817"/>
      <c r="DO121" s="817"/>
      <c r="DP121" s="817"/>
      <c r="DQ121" s="817">
        <v>56081</v>
      </c>
      <c r="DR121" s="817"/>
      <c r="DS121" s="817"/>
      <c r="DT121" s="817"/>
      <c r="DU121" s="817"/>
      <c r="DV121" s="794">
        <v>0.9</v>
      </c>
      <c r="DW121" s="794"/>
      <c r="DX121" s="794"/>
      <c r="DY121" s="794"/>
      <c r="DZ121" s="795"/>
    </row>
    <row r="122" spans="1:130" s="230" customFormat="1" ht="26.25" customHeight="1">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8713972</v>
      </c>
      <c r="BR122" s="845"/>
      <c r="BS122" s="845"/>
      <c r="BT122" s="845"/>
      <c r="BU122" s="845"/>
      <c r="BV122" s="845">
        <v>8160365</v>
      </c>
      <c r="BW122" s="845"/>
      <c r="BX122" s="845"/>
      <c r="BY122" s="845"/>
      <c r="BZ122" s="845"/>
      <c r="CA122" s="845">
        <v>7600674</v>
      </c>
      <c r="CB122" s="845"/>
      <c r="CC122" s="845"/>
      <c r="CD122" s="845"/>
      <c r="CE122" s="845"/>
      <c r="CF122" s="846">
        <v>118.7</v>
      </c>
      <c r="CG122" s="847"/>
      <c r="CH122" s="847"/>
      <c r="CI122" s="847"/>
      <c r="CJ122" s="847"/>
      <c r="CK122" s="869"/>
      <c r="CL122" s="855"/>
      <c r="CM122" s="855"/>
      <c r="CN122" s="855"/>
      <c r="CO122" s="856"/>
      <c r="CP122" s="835" t="s">
        <v>398</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454</v>
      </c>
      <c r="BP123" s="878"/>
      <c r="BQ123" s="832">
        <v>12558116</v>
      </c>
      <c r="BR123" s="833"/>
      <c r="BS123" s="833"/>
      <c r="BT123" s="833"/>
      <c r="BU123" s="833"/>
      <c r="BV123" s="833">
        <v>12260224</v>
      </c>
      <c r="BW123" s="833"/>
      <c r="BX123" s="833"/>
      <c r="BY123" s="833"/>
      <c r="BZ123" s="833"/>
      <c r="CA123" s="833">
        <v>12104560</v>
      </c>
      <c r="CB123" s="833"/>
      <c r="CC123" s="833"/>
      <c r="CD123" s="833"/>
      <c r="CE123" s="833"/>
      <c r="CF123" s="748"/>
      <c r="CG123" s="749"/>
      <c r="CH123" s="749"/>
      <c r="CI123" s="749"/>
      <c r="CJ123" s="834"/>
      <c r="CK123" s="869"/>
      <c r="CL123" s="855"/>
      <c r="CM123" s="855"/>
      <c r="CN123" s="855"/>
      <c r="CO123" s="856"/>
      <c r="CP123" s="835" t="s">
        <v>396</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20.6</v>
      </c>
      <c r="BR124" s="831"/>
      <c r="BS124" s="831"/>
      <c r="BT124" s="831"/>
      <c r="BU124" s="831"/>
      <c r="BV124" s="831">
        <v>10.1</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72196</v>
      </c>
      <c r="AB127" s="780"/>
      <c r="AC127" s="780"/>
      <c r="AD127" s="780"/>
      <c r="AE127" s="781"/>
      <c r="AF127" s="782">
        <v>29884</v>
      </c>
      <c r="AG127" s="780"/>
      <c r="AH127" s="780"/>
      <c r="AI127" s="780"/>
      <c r="AJ127" s="781"/>
      <c r="AK127" s="782">
        <v>53260</v>
      </c>
      <c r="AL127" s="780"/>
      <c r="AM127" s="780"/>
      <c r="AN127" s="780"/>
      <c r="AO127" s="781"/>
      <c r="AP127" s="824">
        <v>0.8</v>
      </c>
      <c r="AQ127" s="825"/>
      <c r="AR127" s="825"/>
      <c r="AS127" s="825"/>
      <c r="AT127" s="826"/>
      <c r="AU127" s="232"/>
      <c r="AV127" s="232"/>
      <c r="AW127" s="232"/>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54066</v>
      </c>
      <c r="AB128" s="801"/>
      <c r="AC128" s="801"/>
      <c r="AD128" s="801"/>
      <c r="AE128" s="802"/>
      <c r="AF128" s="803">
        <v>57666</v>
      </c>
      <c r="AG128" s="801"/>
      <c r="AH128" s="801"/>
      <c r="AI128" s="801"/>
      <c r="AJ128" s="802"/>
      <c r="AK128" s="803">
        <v>46022</v>
      </c>
      <c r="AL128" s="801"/>
      <c r="AM128" s="801"/>
      <c r="AN128" s="801"/>
      <c r="AO128" s="802"/>
      <c r="AP128" s="804"/>
      <c r="AQ128" s="805"/>
      <c r="AR128" s="805"/>
      <c r="AS128" s="805"/>
      <c r="AT128" s="806"/>
      <c r="AU128" s="232"/>
      <c r="AV128" s="232"/>
      <c r="AW128" s="232"/>
      <c r="AX128" s="807" t="s">
        <v>468</v>
      </c>
      <c r="AY128" s="808"/>
      <c r="AZ128" s="808"/>
      <c r="BA128" s="808"/>
      <c r="BB128" s="808"/>
      <c r="BC128" s="808"/>
      <c r="BD128" s="808"/>
      <c r="BE128" s="809"/>
      <c r="BF128" s="786" t="s">
        <v>122</v>
      </c>
      <c r="BG128" s="787"/>
      <c r="BH128" s="787"/>
      <c r="BI128" s="787"/>
      <c r="BJ128" s="787"/>
      <c r="BK128" s="787"/>
      <c r="BL128" s="810"/>
      <c r="BM128" s="786">
        <v>13.98</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7402147</v>
      </c>
      <c r="AB129" s="780"/>
      <c r="AC129" s="780"/>
      <c r="AD129" s="780"/>
      <c r="AE129" s="781"/>
      <c r="AF129" s="782">
        <v>7139534</v>
      </c>
      <c r="AG129" s="780"/>
      <c r="AH129" s="780"/>
      <c r="AI129" s="780"/>
      <c r="AJ129" s="781"/>
      <c r="AK129" s="782">
        <v>7200310</v>
      </c>
      <c r="AL129" s="780"/>
      <c r="AM129" s="780"/>
      <c r="AN129" s="780"/>
      <c r="AO129" s="781"/>
      <c r="AP129" s="783"/>
      <c r="AQ129" s="784"/>
      <c r="AR129" s="784"/>
      <c r="AS129" s="784"/>
      <c r="AT129" s="785"/>
      <c r="AU129" s="233"/>
      <c r="AV129" s="233"/>
      <c r="AW129" s="233"/>
      <c r="AX129" s="751" t="s">
        <v>471</v>
      </c>
      <c r="AY129" s="752"/>
      <c r="AZ129" s="752"/>
      <c r="BA129" s="752"/>
      <c r="BB129" s="752"/>
      <c r="BC129" s="752"/>
      <c r="BD129" s="752"/>
      <c r="BE129" s="753"/>
      <c r="BF129" s="770" t="s">
        <v>122</v>
      </c>
      <c r="BG129" s="771"/>
      <c r="BH129" s="771"/>
      <c r="BI129" s="771"/>
      <c r="BJ129" s="771"/>
      <c r="BK129" s="771"/>
      <c r="BL129" s="772"/>
      <c r="BM129" s="770">
        <v>18.98</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872186</v>
      </c>
      <c r="AB130" s="780"/>
      <c r="AC130" s="780"/>
      <c r="AD130" s="780"/>
      <c r="AE130" s="781"/>
      <c r="AF130" s="782">
        <v>811333</v>
      </c>
      <c r="AG130" s="780"/>
      <c r="AH130" s="780"/>
      <c r="AI130" s="780"/>
      <c r="AJ130" s="781"/>
      <c r="AK130" s="782">
        <v>798166</v>
      </c>
      <c r="AL130" s="780"/>
      <c r="AM130" s="780"/>
      <c r="AN130" s="780"/>
      <c r="AO130" s="781"/>
      <c r="AP130" s="783"/>
      <c r="AQ130" s="784"/>
      <c r="AR130" s="784"/>
      <c r="AS130" s="784"/>
      <c r="AT130" s="785"/>
      <c r="AU130" s="233"/>
      <c r="AV130" s="233"/>
      <c r="AW130" s="233"/>
      <c r="AX130" s="751" t="s">
        <v>474</v>
      </c>
      <c r="AY130" s="752"/>
      <c r="AZ130" s="752"/>
      <c r="BA130" s="752"/>
      <c r="BB130" s="752"/>
      <c r="BC130" s="752"/>
      <c r="BD130" s="752"/>
      <c r="BE130" s="753"/>
      <c r="BF130" s="754">
        <v>8.6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6529961</v>
      </c>
      <c r="AB131" s="764"/>
      <c r="AC131" s="764"/>
      <c r="AD131" s="764"/>
      <c r="AE131" s="765"/>
      <c r="AF131" s="766">
        <v>6328201</v>
      </c>
      <c r="AG131" s="764"/>
      <c r="AH131" s="764"/>
      <c r="AI131" s="764"/>
      <c r="AJ131" s="765"/>
      <c r="AK131" s="766">
        <v>6402144</v>
      </c>
      <c r="AL131" s="764"/>
      <c r="AM131" s="764"/>
      <c r="AN131" s="764"/>
      <c r="AO131" s="765"/>
      <c r="AP131" s="767"/>
      <c r="AQ131" s="768"/>
      <c r="AR131" s="768"/>
      <c r="AS131" s="768"/>
      <c r="AT131" s="769"/>
      <c r="AU131" s="233"/>
      <c r="AV131" s="233"/>
      <c r="AW131" s="233"/>
      <c r="AX131" s="729" t="s">
        <v>476</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8.8172195819999999</v>
      </c>
      <c r="AB132" s="745"/>
      <c r="AC132" s="745"/>
      <c r="AD132" s="745"/>
      <c r="AE132" s="746"/>
      <c r="AF132" s="747">
        <v>9.3887662540000001</v>
      </c>
      <c r="AG132" s="745"/>
      <c r="AH132" s="745"/>
      <c r="AI132" s="745"/>
      <c r="AJ132" s="746"/>
      <c r="AK132" s="747">
        <v>7.8752055560000001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9.1</v>
      </c>
      <c r="AB133" s="724"/>
      <c r="AC133" s="724"/>
      <c r="AD133" s="724"/>
      <c r="AE133" s="725"/>
      <c r="AF133" s="723">
        <v>9.1999999999999993</v>
      </c>
      <c r="AG133" s="724"/>
      <c r="AH133" s="724"/>
      <c r="AI133" s="724"/>
      <c r="AJ133" s="725"/>
      <c r="AK133" s="723">
        <v>8.6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rC+FeH0xlubqjO4H14qNudM/OPvSV5ffSalMG9AjKCn/q/TivyYwWnVBoHVNi/iZp0yOqun0cRmFYNlXlynkA==" saltValue="FPJGuqJlGVSYoNRPzmcj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D1" zoomScale="90" zoomScaleNormal="85" zoomScaleSheetLayoutView="90" workbookViewId="0">
      <selection activeCell="DN21" sqref="DN21"/>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480</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ic49kopy2geV8zsdYciyHeDlhq7pqSQLk8RbzS48ulcVVFfBzyBUSwbYoikEd+GvB+iMBsGBv/3CVuYG1VKGgQ==" saltValue="kMkfjZaFK66tHI8meVOu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4c8pz2CtgYkSE40Axuk8yGTUynLsqYpUo51gYoec+ZtpciJtmLm1+3YFjpgE5KHTpE8+dnW9VXSu2wz0uckPg==" saltValue="40muXkZGd98WamD3XcSha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483</v>
      </c>
      <c r="AP7" s="272"/>
      <c r="AQ7" s="273" t="s">
        <v>484</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485</v>
      </c>
      <c r="AQ8" s="279" t="s">
        <v>486</v>
      </c>
      <c r="AR8" s="280" t="s">
        <v>487</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488</v>
      </c>
      <c r="AL9" s="1131"/>
      <c r="AM9" s="1131"/>
      <c r="AN9" s="1132"/>
      <c r="AO9" s="281">
        <v>2134145</v>
      </c>
      <c r="AP9" s="281">
        <v>89471</v>
      </c>
      <c r="AQ9" s="282">
        <v>90328</v>
      </c>
      <c r="AR9" s="283">
        <v>-0.9</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489</v>
      </c>
      <c r="AL10" s="1131"/>
      <c r="AM10" s="1131"/>
      <c r="AN10" s="1132"/>
      <c r="AO10" s="284">
        <v>397426</v>
      </c>
      <c r="AP10" s="284">
        <v>16661</v>
      </c>
      <c r="AQ10" s="285">
        <v>7878</v>
      </c>
      <c r="AR10" s="286">
        <v>111.5</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490</v>
      </c>
      <c r="AL11" s="1131"/>
      <c r="AM11" s="1131"/>
      <c r="AN11" s="1132"/>
      <c r="AO11" s="284">
        <v>33390</v>
      </c>
      <c r="AP11" s="284">
        <v>1400</v>
      </c>
      <c r="AQ11" s="285">
        <v>2111</v>
      </c>
      <c r="AR11" s="286">
        <v>-33.700000000000003</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491</v>
      </c>
      <c r="AL12" s="1131"/>
      <c r="AM12" s="1131"/>
      <c r="AN12" s="1132"/>
      <c r="AO12" s="284" t="s">
        <v>492</v>
      </c>
      <c r="AP12" s="284" t="s">
        <v>492</v>
      </c>
      <c r="AQ12" s="285">
        <v>26</v>
      </c>
      <c r="AR12" s="286" t="s">
        <v>492</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493</v>
      </c>
      <c r="AL13" s="1131"/>
      <c r="AM13" s="1131"/>
      <c r="AN13" s="1132"/>
      <c r="AO13" s="284">
        <v>56716</v>
      </c>
      <c r="AP13" s="284">
        <v>2378</v>
      </c>
      <c r="AQ13" s="285">
        <v>2999</v>
      </c>
      <c r="AR13" s="286">
        <v>-20.7</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494</v>
      </c>
      <c r="AL14" s="1131"/>
      <c r="AM14" s="1131"/>
      <c r="AN14" s="1132"/>
      <c r="AO14" s="284">
        <v>27489</v>
      </c>
      <c r="AP14" s="284">
        <v>1152</v>
      </c>
      <c r="AQ14" s="285">
        <v>1839</v>
      </c>
      <c r="AR14" s="286">
        <v>-37.4</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495</v>
      </c>
      <c r="AL15" s="1134"/>
      <c r="AM15" s="1134"/>
      <c r="AN15" s="1135"/>
      <c r="AO15" s="284">
        <v>-82229</v>
      </c>
      <c r="AP15" s="284">
        <v>-3447</v>
      </c>
      <c r="AQ15" s="285">
        <v>-5426</v>
      </c>
      <c r="AR15" s="286">
        <v>-36.5</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2566937</v>
      </c>
      <c r="AP16" s="284">
        <v>107615</v>
      </c>
      <c r="AQ16" s="285">
        <v>99756</v>
      </c>
      <c r="AR16" s="286">
        <v>7.9</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500</v>
      </c>
      <c r="AL21" s="1137"/>
      <c r="AM21" s="1137"/>
      <c r="AN21" s="1138"/>
      <c r="AO21" s="297">
        <v>8.3000000000000007</v>
      </c>
      <c r="AP21" s="298">
        <v>9.01</v>
      </c>
      <c r="AQ21" s="299">
        <v>-0.71</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501</v>
      </c>
      <c r="AL22" s="1137"/>
      <c r="AM22" s="1137"/>
      <c r="AN22" s="1138"/>
      <c r="AO22" s="302">
        <v>97</v>
      </c>
      <c r="AP22" s="303">
        <v>97.5</v>
      </c>
      <c r="AQ22" s="304">
        <v>-0.5</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c r="A27" s="309"/>
      <c r="AO27" s="262"/>
      <c r="AP27" s="262"/>
      <c r="AQ27" s="262"/>
      <c r="AR27" s="262"/>
      <c r="AS27" s="262"/>
      <c r="AT27" s="262"/>
    </row>
    <row r="28" spans="1:46" ht="17.2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483</v>
      </c>
      <c r="AP30" s="272"/>
      <c r="AQ30" s="273" t="s">
        <v>484</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485</v>
      </c>
      <c r="AQ31" s="279" t="s">
        <v>486</v>
      </c>
      <c r="AR31" s="280" t="s">
        <v>487</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505</v>
      </c>
      <c r="AL32" s="1121"/>
      <c r="AM32" s="1121"/>
      <c r="AN32" s="1122"/>
      <c r="AO32" s="312">
        <v>1060811</v>
      </c>
      <c r="AP32" s="312">
        <v>44473</v>
      </c>
      <c r="AQ32" s="313">
        <v>56025</v>
      </c>
      <c r="AR32" s="314">
        <v>-20.6</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506</v>
      </c>
      <c r="AL33" s="1121"/>
      <c r="AM33" s="1121"/>
      <c r="AN33" s="1122"/>
      <c r="AO33" s="312" t="s">
        <v>492</v>
      </c>
      <c r="AP33" s="312" t="s">
        <v>492</v>
      </c>
      <c r="AQ33" s="313" t="s">
        <v>492</v>
      </c>
      <c r="AR33" s="314" t="s">
        <v>492</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507</v>
      </c>
      <c r="AL34" s="1121"/>
      <c r="AM34" s="1121"/>
      <c r="AN34" s="1122"/>
      <c r="AO34" s="312" t="s">
        <v>492</v>
      </c>
      <c r="AP34" s="312" t="s">
        <v>492</v>
      </c>
      <c r="AQ34" s="313" t="s">
        <v>492</v>
      </c>
      <c r="AR34" s="314" t="s">
        <v>492</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508</v>
      </c>
      <c r="AL35" s="1121"/>
      <c r="AM35" s="1121"/>
      <c r="AN35" s="1122"/>
      <c r="AO35" s="312">
        <v>234299</v>
      </c>
      <c r="AP35" s="312">
        <v>9823</v>
      </c>
      <c r="AQ35" s="313">
        <v>18604</v>
      </c>
      <c r="AR35" s="314">
        <v>-47.2</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509</v>
      </c>
      <c r="AL36" s="1121"/>
      <c r="AM36" s="1121"/>
      <c r="AN36" s="1122"/>
      <c r="AO36" s="312" t="s">
        <v>492</v>
      </c>
      <c r="AP36" s="312" t="s">
        <v>492</v>
      </c>
      <c r="AQ36" s="313">
        <v>2667</v>
      </c>
      <c r="AR36" s="314" t="s">
        <v>492</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510</v>
      </c>
      <c r="AL37" s="1121"/>
      <c r="AM37" s="1121"/>
      <c r="AN37" s="1122"/>
      <c r="AO37" s="312">
        <v>53260</v>
      </c>
      <c r="AP37" s="312">
        <v>2233</v>
      </c>
      <c r="AQ37" s="313">
        <v>441</v>
      </c>
      <c r="AR37" s="314">
        <v>406.3</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511</v>
      </c>
      <c r="AL38" s="1124"/>
      <c r="AM38" s="1124"/>
      <c r="AN38" s="1125"/>
      <c r="AO38" s="315" t="s">
        <v>492</v>
      </c>
      <c r="AP38" s="315" t="s">
        <v>492</v>
      </c>
      <c r="AQ38" s="316">
        <v>6</v>
      </c>
      <c r="AR38" s="304" t="s">
        <v>492</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512</v>
      </c>
      <c r="AL39" s="1124"/>
      <c r="AM39" s="1124"/>
      <c r="AN39" s="1125"/>
      <c r="AO39" s="312">
        <v>-46022</v>
      </c>
      <c r="AP39" s="312">
        <v>-1929</v>
      </c>
      <c r="AQ39" s="313">
        <v>-4261</v>
      </c>
      <c r="AR39" s="314">
        <v>-54.7</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513</v>
      </c>
      <c r="AL40" s="1121"/>
      <c r="AM40" s="1121"/>
      <c r="AN40" s="1122"/>
      <c r="AO40" s="312">
        <v>-798166</v>
      </c>
      <c r="AP40" s="312">
        <v>-33462</v>
      </c>
      <c r="AQ40" s="313">
        <v>-49695</v>
      </c>
      <c r="AR40" s="314">
        <v>-32.700000000000003</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504182</v>
      </c>
      <c r="AP41" s="312">
        <v>21137</v>
      </c>
      <c r="AQ41" s="313">
        <v>23786</v>
      </c>
      <c r="AR41" s="314">
        <v>-11.1</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483</v>
      </c>
      <c r="AN49" s="1115" t="s">
        <v>516</v>
      </c>
      <c r="AO49" s="1116"/>
      <c r="AP49" s="1116"/>
      <c r="AQ49" s="1116"/>
      <c r="AR49" s="1117"/>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517</v>
      </c>
      <c r="AO50" s="329" t="s">
        <v>518</v>
      </c>
      <c r="AP50" s="330" t="s">
        <v>519</v>
      </c>
      <c r="AQ50" s="331" t="s">
        <v>520</v>
      </c>
      <c r="AR50" s="332" t="s">
        <v>521</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1527656</v>
      </c>
      <c r="AN51" s="334">
        <v>60284</v>
      </c>
      <c r="AO51" s="335">
        <v>83.3</v>
      </c>
      <c r="AP51" s="336">
        <v>74581</v>
      </c>
      <c r="AQ51" s="337">
        <v>7</v>
      </c>
      <c r="AR51" s="338">
        <v>76.3</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931797</v>
      </c>
      <c r="AN52" s="342">
        <v>36770</v>
      </c>
      <c r="AO52" s="343">
        <v>79.400000000000006</v>
      </c>
      <c r="AP52" s="344">
        <v>41563</v>
      </c>
      <c r="AQ52" s="345">
        <v>6.8</v>
      </c>
      <c r="AR52" s="346">
        <v>72.599999999999994</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1076415</v>
      </c>
      <c r="AN53" s="334">
        <v>43160</v>
      </c>
      <c r="AO53" s="335">
        <v>-28.4</v>
      </c>
      <c r="AP53" s="336">
        <v>76347</v>
      </c>
      <c r="AQ53" s="337">
        <v>2.4</v>
      </c>
      <c r="AR53" s="338">
        <v>-30.8</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696466</v>
      </c>
      <c r="AN54" s="342">
        <v>27926</v>
      </c>
      <c r="AO54" s="343">
        <v>-24.1</v>
      </c>
      <c r="AP54" s="344">
        <v>41762</v>
      </c>
      <c r="AQ54" s="345">
        <v>0.5</v>
      </c>
      <c r="AR54" s="346">
        <v>-24.6</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1223847</v>
      </c>
      <c r="AN55" s="334">
        <v>49967</v>
      </c>
      <c r="AO55" s="335">
        <v>15.8</v>
      </c>
      <c r="AP55" s="336">
        <v>69604</v>
      </c>
      <c r="AQ55" s="337">
        <v>-8.8000000000000007</v>
      </c>
      <c r="AR55" s="338">
        <v>24.6</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769687</v>
      </c>
      <c r="AN56" s="342">
        <v>31425</v>
      </c>
      <c r="AO56" s="343">
        <v>12.5</v>
      </c>
      <c r="AP56" s="344">
        <v>36247</v>
      </c>
      <c r="AQ56" s="345">
        <v>-13.2</v>
      </c>
      <c r="AR56" s="346">
        <v>25.7</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1086417</v>
      </c>
      <c r="AN57" s="334">
        <v>44903</v>
      </c>
      <c r="AO57" s="335">
        <v>-10.1</v>
      </c>
      <c r="AP57" s="336">
        <v>68410</v>
      </c>
      <c r="AQ57" s="337">
        <v>-1.7</v>
      </c>
      <c r="AR57" s="338">
        <v>-8.4</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524896</v>
      </c>
      <c r="AN58" s="342">
        <v>21694</v>
      </c>
      <c r="AO58" s="343">
        <v>-31</v>
      </c>
      <c r="AP58" s="344">
        <v>35086</v>
      </c>
      <c r="AQ58" s="345">
        <v>-3.2</v>
      </c>
      <c r="AR58" s="346">
        <v>-27.8</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803152</v>
      </c>
      <c r="AN59" s="334">
        <v>33671</v>
      </c>
      <c r="AO59" s="335">
        <v>-25</v>
      </c>
      <c r="AP59" s="336">
        <v>73019</v>
      </c>
      <c r="AQ59" s="337">
        <v>6.7</v>
      </c>
      <c r="AR59" s="338">
        <v>-31.7</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387549</v>
      </c>
      <c r="AN60" s="342">
        <v>16247</v>
      </c>
      <c r="AO60" s="343">
        <v>-25.1</v>
      </c>
      <c r="AP60" s="344">
        <v>39427</v>
      </c>
      <c r="AQ60" s="345">
        <v>12.4</v>
      </c>
      <c r="AR60" s="346">
        <v>-37.5</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1143497</v>
      </c>
      <c r="AN61" s="349">
        <v>46397</v>
      </c>
      <c r="AO61" s="350">
        <v>7.1</v>
      </c>
      <c r="AP61" s="351">
        <v>72392</v>
      </c>
      <c r="AQ61" s="352">
        <v>1.1000000000000001</v>
      </c>
      <c r="AR61" s="338">
        <v>6</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662079</v>
      </c>
      <c r="AN62" s="342">
        <v>26812</v>
      </c>
      <c r="AO62" s="343">
        <v>2.2999999999999998</v>
      </c>
      <c r="AP62" s="344">
        <v>38817</v>
      </c>
      <c r="AQ62" s="345">
        <v>0.7</v>
      </c>
      <c r="AR62" s="346">
        <v>1.6</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UGVQQfGBHhEt9Khjz6dgbLG9MQp6fEVew2qxWoZifWED4RaK3P7OQzo5u3+s/bRFOLDRSengAoGl+9jShQL0cw==" saltValue="/LBh0Qo6OACm3sI4IO5k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P85" zoomScaleNormal="100" zoomScaleSheetLayoutView="55" workbookViewId="0">
      <selection activeCell="AG83" sqref="AG83"/>
    </sheetView>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480</v>
      </c>
    </row>
    <row r="121" spans="125:125" ht="13.5" hidden="1" customHeight="1">
      <c r="DU121" s="259"/>
    </row>
  </sheetData>
  <sheetProtection algorithmName="SHA-512" hashValue="KG9WYUXa5mZ9pXDo/iVfMwczmHzs8viONKOHPiVrUYElWsS3KkoMFAg0pDLhwWmwY9UoQwQ4JE1Q195d1DnqAQ==" saltValue="SIW6f1lYbxZQY2eRIDQt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I19" sqref="BI19"/>
    </sheetView>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480</v>
      </c>
    </row>
  </sheetData>
  <sheetProtection algorithmName="SHA-512" hashValue="CDF1KghEK2gRWS5MJ115ythOPYukR11H7mVQ2KMakM1+iOMXidJgZQWJuLUlZO7nty7e/904yVr9/ntyN3832g==" saltValue="vCpPgDlcvX1+UL4S9oOC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41" zoomScaleNormal="100" zoomScaleSheetLayoutView="100" workbookViewId="0">
      <selection activeCell="M45" sqref="M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39" t="s">
        <v>3</v>
      </c>
      <c r="D47" s="1139"/>
      <c r="E47" s="1140"/>
      <c r="F47" s="11">
        <v>22.06</v>
      </c>
      <c r="G47" s="12">
        <v>21.22</v>
      </c>
      <c r="H47" s="12">
        <v>21.12</v>
      </c>
      <c r="I47" s="12">
        <v>20.49</v>
      </c>
      <c r="J47" s="13">
        <v>19.89</v>
      </c>
    </row>
    <row r="48" spans="2:10" ht="57.75" customHeight="1">
      <c r="B48" s="14"/>
      <c r="C48" s="1141" t="s">
        <v>4</v>
      </c>
      <c r="D48" s="1141"/>
      <c r="E48" s="1142"/>
      <c r="F48" s="15">
        <v>1.78</v>
      </c>
      <c r="G48" s="16">
        <v>2.2599999999999998</v>
      </c>
      <c r="H48" s="16">
        <v>5.98</v>
      </c>
      <c r="I48" s="16">
        <v>5.34</v>
      </c>
      <c r="J48" s="17">
        <v>7.34</v>
      </c>
    </row>
    <row r="49" spans="2:10" ht="57.75" customHeight="1" thickBot="1">
      <c r="B49" s="18"/>
      <c r="C49" s="1143" t="s">
        <v>5</v>
      </c>
      <c r="D49" s="1143"/>
      <c r="E49" s="1144"/>
      <c r="F49" s="19" t="s">
        <v>535</v>
      </c>
      <c r="G49" s="20">
        <v>0.83</v>
      </c>
      <c r="H49" s="20">
        <v>3.29</v>
      </c>
      <c r="I49" s="20" t="s">
        <v>536</v>
      </c>
      <c r="J49" s="21" t="s">
        <v>537</v>
      </c>
    </row>
    <row r="50" spans="2:10"/>
  </sheetData>
  <sheetProtection algorithmName="SHA-512" hashValue="OE+Qr6F0Af2JfVEk9K11r/5NQaV6XGtpP8aLqUdvrk8T7F9HmGrpXGU4UENvFFl9djS/Iy2MV6X8GERoSrJyzQ==" saltValue="6WlFHYAnmqxw1ZtU6s+h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2025-03-13T03:15:42Z</cp:lastPrinted>
  <dcterms:created xsi:type="dcterms:W3CDTF">2025-02-19T04:48:41Z</dcterms:created>
  <dcterms:modified xsi:type="dcterms:W3CDTF">2025-09-02T07:39:01Z</dcterms:modified>
  <cp:category/>
</cp:coreProperties>
</file>