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28680" yWindow="-120" windowWidth="16440" windowHeight="29040" firstSheet="14"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CR102" i="12"/>
  <c r="AU88" i="12"/>
  <c r="AP88" i="12"/>
  <c r="AF88" i="12"/>
  <c r="AU63" i="12"/>
  <c r="AP63" i="12"/>
  <c r="AP23" i="12"/>
  <c r="AA23" i="12"/>
  <c r="BG36" i="10" l="1"/>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AM37" i="10" s="1"/>
  <c r="BE34" i="10" l="1"/>
  <c r="BE35" i="10" s="1"/>
  <c r="BE36" i="10" s="1"/>
  <c r="CO34" i="10" l="1"/>
  <c r="CO35" i="10" s="1"/>
  <c r="CO36" i="10" s="1"/>
  <c r="BW34" i="10"/>
  <c r="BW35" i="10" s="1"/>
  <c r="BW36" i="10" s="1"/>
  <c r="BW37" i="10" s="1"/>
  <c r="BW38" i="10" s="1"/>
  <c r="BW39" i="10" s="1"/>
  <c r="BW40" i="10" s="1"/>
  <c r="BW41" i="10" s="1"/>
  <c r="BW42" i="10" s="1"/>
</calcChain>
</file>

<file path=xl/sharedStrings.xml><?xml version="1.0" encoding="utf-8"?>
<sst xmlns="http://schemas.openxmlformats.org/spreadsheetml/2006/main" count="1140" uniqueCount="603">
  <si>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</si>
  <si>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</si>
  <si>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</si>
  <si>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</si>
  <si>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</si>
  <si>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</si>
  <si>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</si>
  <si>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</si>
  <si>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</si>
  <si>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</si>
  <si>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</si>
  <si>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</si>
  <si>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</si>
  <si>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</si>
  <si>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</si>
  <si>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</si>
  <si>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</si>
  <si>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</si>
  <si>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</si>
  <si>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</si>
  <si>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</si>
  <si>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</si>
  <si>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</si>
  <si>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</si>
  <si>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</si>
  <si>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</si>
  <si>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</si>
  <si>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</si>
  <si>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</si>
  <si>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</si>
  <si>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</si>
  <si>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</si>
  <si>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</si>
  <si>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</si>
  <si>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</si>
  <si>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</si>
  <si>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</si>
  <si>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</si>
  <si>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</si>
  <si>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</si>
  <si>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</si>
  <si>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</si>
  <si>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</si>
  <si>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</si>
  <si>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</si>
  <si>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</si>
  <si>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</si>
  <si>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</si>
  <si>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</si>
  <si>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</si>
  <si>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</si>
  <si>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</si>
  <si>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</si>
  <si>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</si>
  <si>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</si>
  <si>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</si>
  <si>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</si>
  <si>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</si>
  <si>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</si>
  <si>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</si>
  <si>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</si>
  <si>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</si>
  <si>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</si>
  <si>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</si>
  <si>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</si>
  <si>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</si>
  <si>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</si>
  <si>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</si>
  <si>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</si>
  <si>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</si>
  <si>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</si>
  <si>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</si>
  <si>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</si>
  <si>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</si>
  <si>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</si>
  <si>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</si>
  <si>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</si>
  <si>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</si>
  <si>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</si>
  <si>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</si>
  <si>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</si>
  <si>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</si>
  <si>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</si>
  <si>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</si>
  <si>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</si>
  <si>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</si>
  <si>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</si>
  <si>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</si>
  <si>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</si>
  <si>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</si>
  <si>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</si>
  <si>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</si>
  <si>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</si>
  <si>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</si>
  <si>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飯塚市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</si>
  <si>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</si>
  <si>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</si>
  <si>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</si>
  <si>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</si>
  <si>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</si>
  <si>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</si>
  <si>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</si>
  <si>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</si>
  <si>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</si>
  <si>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</si>
  <si>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</si>
  <si>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</si>
  <si>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</si>
  <si>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</si>
  <si>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</si>
  <si>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</si>
  <si>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</si>
  <si>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</si>
  <si>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</si>
  <si>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</si>
  <si>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</si>
  <si>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</si>
  <si>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</si>
  <si>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</si>
  <si>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</si>
  <si>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</si>
  <si>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</si>
  <si>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</si>
  <si>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</si>
  <si>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</si>
  <si>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</si>
  <si>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</si>
  <si>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</si>
  <si>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</si>
  <si>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</si>
  <si>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</si>
  <si>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</si>
  <si>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</si>
  <si>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</si>
  <si>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</si>
  <si>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</si>
  <si>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</si>
  <si>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</si>
  <si>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</si>
  <si>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</si>
  <si>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</si>
  <si>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</si>
  <si>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</si>
  <si>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</si>
  <si>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</si>
  <si>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</si>
  <si>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</si>
  <si>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</si>
  <si>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</si>
  <si>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</si>
  <si>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</si>
  <si>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</si>
  <si>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</si>
  <si>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</si>
  <si>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</si>
  <si>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</si>
  <si>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</si>
  <si>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</si>
  <si>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</si>
  <si>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</si>
  <si>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</si>
  <si>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</si>
  <si>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</si>
  <si>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</si>
  <si>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</si>
  <si>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</si>
  <si>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</si>
  <si>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</si>
  <si>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</si>
  <si>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</si>
  <si>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</si>
  <si>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</si>
  <si>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</si>
  <si>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</si>
  <si>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</si>
  <si>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</si>
  <si>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</si>
  <si>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</si>
  <si>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</si>
  <si>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</si>
  <si>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</si>
  <si>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</si>
  <si>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</si>
  <si>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</si>
  <si>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</si>
  <si>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</si>
  <si>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</si>
  <si>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</si>
  <si>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</si>
  <si>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</si>
  <si>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</si>
  <si>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</si>
  <si>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</si>
  <si>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</si>
  <si>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</si>
  <si>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</si>
  <si>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</si>
  <si>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</si>
  <si>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</si>
  <si>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</si>
  <si>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</si>
  <si>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</si>
  <si>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</si>
  <si>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福岡県飯塚市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</si>
  <si>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</si>
  <si>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</si>
  <si>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</si>
  <si>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</si>
  <si>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</si>
  <si>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</si>
  <si>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</si>
  <si>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</si>
  <si>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</si>
  <si>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</si>
  <si>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</si>
  <si>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</si>
  <si>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</si>
  <si>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</si>
  <si>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</si>
  <si>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</si>
  <si>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</si>
  <si>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</si>
  <si>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</si>
  <si>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</si>
  <si>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</si>
  <si>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</si>
  <si>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</si>
  <si>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</si>
  <si>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</si>
  <si>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</si>
  <si>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</si>
  <si>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</si>
  <si>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</si>
  <si>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</si>
  <si>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</si>
  <si>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</si>
  <si>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</si>
  <si>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</si>
  <si>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</si>
  <si>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</si>
  <si>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</si>
  <si>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</si>
  <si>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</si>
  <si>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</si>
  <si>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</si>
  <si>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</si>
  <si>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</si>
  <si>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</si>
  <si>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</si>
  <si>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</si>
  <si>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</si>
  <si>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</si>
  <si>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</si>
  <si>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</si>
  <si>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</si>
  <si>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</si>
  <si>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</si>
  <si>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</si>
  <si>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</si>
  <si>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</si>
  <si>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</si>
  <si>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</si>
  <si>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</si>
  <si>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</si>
  <si>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</si>
  <si>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</si>
  <si>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</si>
  <si>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</si>
  <si>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</si>
  <si>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</si>
  <si>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</si>
  <si>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</si>
  <si>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</si>
  <si>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</si>
  <si>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</si>
  <si>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</si>
  <si>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</si>
  <si>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</si>
  <si>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</si>
  <si>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</si>
  <si>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</si>
  <si>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</si>
  <si>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</si>
  <si>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</si>
  <si>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</si>
  <si>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</si>
  <si>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</si>
  <si>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</si>
  <si>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</si>
  <si>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</si>
  <si>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</si>
  <si>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</si>
  <si>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</si>
  <si>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</si>
  <si>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</si>
  <si>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</si>
  <si>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</si>
  <si>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</si>
  <si>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</si>
  <si>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</si>
  <si>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</si>
  <si>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</si>
  <si>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</si>
  <si>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</si>
  <si>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</si>
  <si>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</si>
  <si>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</si>
  <si>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</si>
  <si>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</si>
  <si>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</si>
  <si>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</si>
  <si>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</si>
  <si>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</si>
  <si>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</si>
  <si>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</si>
  <si>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</si>
  <si>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</si>
  <si>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</si>
  <si>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</si>
  <si>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</si>
  <si>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</si>
  <si>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</si>
  <si>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</si>
  <si>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</si>
  <si>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</si>
  <si>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</si>
  <si>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</si>
  <si>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</si>
  <si>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</si>
  <si>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</si>
  <si>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</si>
  <si>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</si>
  <si>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</si>
  <si>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</si>
  <si>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</si>
  <si>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</si>
  <si>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</si>
  <si>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</si>
  <si>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</si>
  <si>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</si>
  <si>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</si>
  <si>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</si>
  <si>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</si>
  <si>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</si>
  <si>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</si>
  <si>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</si>
  <si>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</si>
  <si>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</si>
  <si>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</si>
  <si>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</si>
  <si>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</si>
  <si>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</si>
  <si>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</si>
  <si>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</si>
  <si>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福岡県飯塚市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</si>
  <si>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</si>
  <si>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</si>
  <si>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</si>
  <si>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</si>
  <si>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</si>
  <si>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</si>
  <si>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</si>
  <si>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</si>
  <si>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</si>
  <si>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</si>
  <si>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</si>
  <si>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</si>
  <si>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</si>
  <si>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</si>
  <si>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</si>
  <si>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</si>
  <si>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</si>
  <si>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</si>
  <si>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</si>
  <si>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</si>
  <si>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</si>
  <si>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</si>
  <si>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</si>
  <si>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</si>
  <si>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</si>
  <si>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</si>
  <si>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</si>
  <si>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</si>
  <si>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</si>
  <si>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</si>
  <si>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</si>
  <si>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</si>
  <si>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</si>
  <si>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</si>
  <si>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</si>
  <si>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</si>
  <si>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</si>
  <si>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小型自動車競走事業特別会計</t>
    <phoneticPr fontId="5"/>
  </si>
  <si>
    <t>駐車場事業特別会計</t>
    <phoneticPr fontId="5"/>
  </si>
  <si>
    <t>水道事業会計</t>
    <phoneticPr fontId="5"/>
  </si>
  <si>
    <t>法適用企業</t>
    <phoneticPr fontId="5"/>
  </si>
  <si>
    <t>工業用水道事業会計</t>
    <phoneticPr fontId="5"/>
  </si>
  <si>
    <t>飯塚市立病院事業会計</t>
    <phoneticPr fontId="5"/>
  </si>
  <si>
    <t>下水道事業会計</t>
    <phoneticPr fontId="5"/>
  </si>
  <si>
    <t>地方卸売市場事業特別会計</t>
    <phoneticPr fontId="5"/>
  </si>
  <si>
    <t>法非適用企業</t>
    <phoneticPr fontId="5"/>
  </si>
  <si>
    <t>農業集落排水事業特別会計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</si>
  <si>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</si>
  <si>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</si>
  <si>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</si>
  <si>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</si>
  <si>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</si>
  <si>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</si>
  <si>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</si>
  <si>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</si>
  <si>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</si>
  <si>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</si>
  <si>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</si>
  <si>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</si>
  <si>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</si>
  <si>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</si>
  <si>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</si>
  <si>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</si>
  <si>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</si>
  <si>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</si>
  <si>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</si>
  <si>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</si>
  <si>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</si>
  <si>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</si>
  <si>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</si>
  <si>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</si>
  <si>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</si>
  <si>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</si>
  <si>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</si>
  <si>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</si>
  <si>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</si>
  <si>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</si>
  <si>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</si>
  <si>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</si>
  <si>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</si>
  <si>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</si>
  <si>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</si>
  <si>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</si>
  <si>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</si>
  <si>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</si>
  <si>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</si>
  <si>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</si>
  <si>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</si>
  <si>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</si>
  <si>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</si>
  <si>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</si>
  <si>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</si>
  <si>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</si>
  <si>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</si>
  <si>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</si>
  <si>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</si>
  <si>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</si>
  <si>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</si>
  <si>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</si>
  <si>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</si>
  <si>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</si>
  <si>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</si>
  <si>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</si>
  <si>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</si>
  <si>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</si>
  <si>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</si>
  <si>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</si>
  <si>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</si>
  <si>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</si>
  <si>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</si>
  <si>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</si>
  <si>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</si>
  <si>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</si>
  <si>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</si>
  <si>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</si>
  <si>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</si>
  <si>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</si>
  <si>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</si>
  <si>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</si>
  <si>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</si>
  <si>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</si>
  <si>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</si>
  <si>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</si>
  <si>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</si>
  <si>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</si>
  <si>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</si>
  <si>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</si>
  <si>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</si>
  <si>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</si>
  <si>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</si>
  <si>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</si>
  <si>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</si>
  <si>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</si>
  <si>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</si>
  <si>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</si>
  <si>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</si>
  <si>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</si>
  <si>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</si>
  <si>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</si>
  <si>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</si>
  <si>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</si>
  <si>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</si>
  <si>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</si>
  <si>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</si>
  <si>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</si>
  <si>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</si>
  <si>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</si>
  <si>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</si>
  <si>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</si>
  <si>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</si>
  <si>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</si>
  <si>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</si>
  <si>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</si>
  <si>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</si>
  <si>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</si>
  <si>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</si>
  <si>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</si>
  <si>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</si>
  <si>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</si>
  <si>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</si>
  <si>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</si>
  <si>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</si>
  <si>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</si>
  <si>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</si>
  <si>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</si>
  <si>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</si>
  <si>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</si>
  <si>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</si>
  <si>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</si>
  <si>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</si>
  <si>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</si>
  <si>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</si>
  <si>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</si>
  <si>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</si>
  <si>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</si>
  <si>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</si>
  <si>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</si>
  <si>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</si>
  <si>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</si>
  <si>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</si>
  <si>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</si>
  <si>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</si>
  <si>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</si>
  <si>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1.03</t>
  </si>
  <si>
    <t>▲ 1.51</t>
  </si>
  <si>
    <t>▲ 8.50</t>
  </si>
  <si>
    <t>▲ 3.76</t>
  </si>
  <si>
    <t>小型自動車競走事業特別会計</t>
  </si>
  <si>
    <t>▲ 4.05</t>
  </si>
  <si>
    <t>▲ 3.10</t>
  </si>
  <si>
    <t>▲ 1.95</t>
  </si>
  <si>
    <t>▲ 1.74</t>
  </si>
  <si>
    <t>▲ 1.36</t>
  </si>
  <si>
    <t>水道事業会計</t>
  </si>
  <si>
    <t>一般会計</t>
  </si>
  <si>
    <t>下水道事業会計</t>
  </si>
  <si>
    <t>介護保険特別会計</t>
  </si>
  <si>
    <t>工業用地造成事業特別会計</t>
  </si>
  <si>
    <t>工業用水道事業会計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</si>
  <si>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</si>
  <si>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</si>
  <si>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</si>
  <si>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</si>
  <si>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</si>
  <si>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</si>
  <si>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</si>
  <si>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</si>
  <si>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飯塚地区消防組合（一般会計）</t>
    <rPh sb="0" eb="2">
      <t>イイヅカ</t>
    </rPh>
    <rPh sb="2" eb="4">
      <t>チク</t>
    </rPh>
    <rPh sb="4" eb="6">
      <t>ショウボウ</t>
    </rPh>
    <rPh sb="6" eb="8">
      <t>クミアイ</t>
    </rPh>
    <rPh sb="9" eb="11">
      <t>イッパン</t>
    </rPh>
    <rPh sb="11" eb="13">
      <t>カイケイ</t>
    </rPh>
    <phoneticPr fontId="2"/>
  </si>
  <si>
    <t>ふくおか県央環境広域施設組合（一般会計）</t>
    <rPh sb="4" eb="6">
      <t>ケンオウ</t>
    </rPh>
    <rPh sb="6" eb="8">
      <t>カンキョウ</t>
    </rPh>
    <rPh sb="8" eb="10">
      <t>コウイキ</t>
    </rPh>
    <rPh sb="10" eb="12">
      <t>シセツ</t>
    </rPh>
    <rPh sb="12" eb="14">
      <t>クミアイ</t>
    </rPh>
    <rPh sb="15" eb="17">
      <t>イッパン</t>
    </rPh>
    <rPh sb="17" eb="19">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</si>
  <si>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</si>
  <si>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</si>
  <si>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</si>
  <si>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</si>
  <si>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</si>
  <si>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</si>
  <si>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飯塚市教育文化振興事業団</t>
    <rPh sb="0" eb="3">
      <t>イイヅカシ</t>
    </rPh>
    <rPh sb="3" eb="5">
      <t>キョウイク</t>
    </rPh>
    <rPh sb="5" eb="7">
      <t>ブンカ</t>
    </rPh>
    <rPh sb="7" eb="9">
      <t>シンコウ</t>
    </rPh>
    <rPh sb="9" eb="12">
      <t>ジギョウダン</t>
    </rPh>
    <phoneticPr fontId="2"/>
  </si>
  <si>
    <t>福岡ソフトウェアセンター</t>
    <rPh sb="0" eb="2">
      <t>フクオカ</t>
    </rPh>
    <phoneticPr fontId="2"/>
  </si>
  <si>
    <t>サンビレッジ茜</t>
    <rPh sb="6" eb="7">
      <t>アカネ</t>
    </rPh>
    <phoneticPr fontId="2"/>
  </si>
  <si>
    <t>-</t>
    <phoneticPr fontId="2"/>
  </si>
  <si>
    <t>-</t>
    <phoneticPr fontId="2"/>
  </si>
  <si>
    <t>-</t>
    <phoneticPr fontId="2"/>
  </si>
  <si>
    <t>飯塚市ふるさと応援基金</t>
    <rPh sb="0" eb="3">
      <t>イイヅカシ</t>
    </rPh>
    <rPh sb="7" eb="9">
      <t>オウエン</t>
    </rPh>
    <rPh sb="9" eb="11">
      <t>キキン</t>
    </rPh>
    <phoneticPr fontId="5"/>
  </si>
  <si>
    <t>飯塚市地域振興基金</t>
    <rPh sb="0" eb="3">
      <t>イイヅカシ</t>
    </rPh>
    <rPh sb="3" eb="5">
      <t>チイキ</t>
    </rPh>
    <rPh sb="5" eb="7">
      <t>シンコウ</t>
    </rPh>
    <rPh sb="7" eb="9">
      <t>キキン</t>
    </rPh>
    <phoneticPr fontId="2"/>
  </si>
  <si>
    <t>飯塚市かんがい施設整備基金</t>
    <rPh sb="0" eb="3">
      <t>イイヅカシ</t>
    </rPh>
    <rPh sb="7" eb="9">
      <t>シセツ</t>
    </rPh>
    <rPh sb="9" eb="11">
      <t>セイビ</t>
    </rPh>
    <rPh sb="11" eb="13">
      <t>キキン</t>
    </rPh>
    <phoneticPr fontId="2"/>
  </si>
  <si>
    <t>飯塚市公共施設等整備基金</t>
    <rPh sb="0" eb="3">
      <t>イイヅカシ</t>
    </rPh>
    <rPh sb="3" eb="5">
      <t>コウキョウ</t>
    </rPh>
    <rPh sb="5" eb="7">
      <t>シセツ</t>
    </rPh>
    <rPh sb="7" eb="8">
      <t>トウ</t>
    </rPh>
    <rPh sb="8" eb="10">
      <t>セイビ</t>
    </rPh>
    <rPh sb="10" eb="12">
      <t>キキン</t>
    </rPh>
    <phoneticPr fontId="2"/>
  </si>
  <si>
    <t>飯塚霊園施設管理基金</t>
    <rPh sb="0" eb="2">
      <t>イイヅカ</t>
    </rPh>
    <rPh sb="2" eb="4">
      <t>レイエン</t>
    </rPh>
    <rPh sb="4" eb="6">
      <t>シセツ</t>
    </rPh>
    <rPh sb="6" eb="8">
      <t>カンリ</t>
    </rPh>
    <rPh sb="8" eb="10">
      <t>キキン</t>
    </rPh>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</si>
  <si>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</si>
  <si>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</si>
  <si>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</si>
  <si>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</si>
  <si>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</si>
  <si>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</si>
  <si>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</si>
  <si>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</si>
  <si>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</si>
  <si>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将来負担比率については、R4年度に引き続き、将来負担額に対して、充当可能財源額等が上回ったため、算定なしとなっている。
　有形固定資産減価償却率は74.6％であり、前年度より横ばいであるものの、類似団体内平均値を依然として9.0％上回っていることから、保有施設の整備・更新について全体的な精査を早期に行う必要があると考える。
　今後も、公共施設等総合管理計画に基づき、老朽化した施設の更新や長寿命化等を進め、公共施設の適正管理に努めていく必要がある。
</t>
    <rPh sb="1" eb="3">
      <t>ショウライ</t>
    </rPh>
    <rPh sb="3" eb="5">
      <t>フタン</t>
    </rPh>
    <rPh sb="5" eb="7">
      <t>ヒリツ</t>
    </rPh>
    <rPh sb="15" eb="17">
      <t>ネンド</t>
    </rPh>
    <rPh sb="18" eb="19">
      <t>ヒ</t>
    </rPh>
    <rPh sb="20" eb="21">
      <t>ツヅ</t>
    </rPh>
    <rPh sb="23" eb="25">
      <t>ショウライ</t>
    </rPh>
    <rPh sb="25" eb="27">
      <t>フタン</t>
    </rPh>
    <rPh sb="27" eb="28">
      <t>ガク</t>
    </rPh>
    <rPh sb="29" eb="30">
      <t>タイ</t>
    </rPh>
    <rPh sb="33" eb="35">
      <t>ジュウトウ</t>
    </rPh>
    <rPh sb="35" eb="37">
      <t>カノウ</t>
    </rPh>
    <rPh sb="37" eb="39">
      <t>ザイゲン</t>
    </rPh>
    <rPh sb="39" eb="40">
      <t>ガク</t>
    </rPh>
    <rPh sb="40" eb="41">
      <t>トウ</t>
    </rPh>
    <rPh sb="42" eb="44">
      <t>ウワマワ</t>
    </rPh>
    <rPh sb="49" eb="51">
      <t>サンテイ</t>
    </rPh>
    <rPh sb="62" eb="64">
      <t>ユウケイ</t>
    </rPh>
    <rPh sb="64" eb="66">
      <t>コテイ</t>
    </rPh>
    <rPh sb="66" eb="68">
      <t>シサン</t>
    </rPh>
    <rPh sb="68" eb="70">
      <t>ゲンカ</t>
    </rPh>
    <rPh sb="70" eb="72">
      <t>ショウキャク</t>
    </rPh>
    <rPh sb="72" eb="73">
      <t>リツ</t>
    </rPh>
    <rPh sb="83" eb="86">
      <t>ゼンネンド</t>
    </rPh>
    <rPh sb="88" eb="89">
      <t>ヨコ</t>
    </rPh>
    <rPh sb="98" eb="100">
      <t>ルイジ</t>
    </rPh>
    <rPh sb="100" eb="102">
      <t>ダンタイ</t>
    </rPh>
    <rPh sb="102" eb="103">
      <t>ナイ</t>
    </rPh>
    <rPh sb="103" eb="106">
      <t>ヘイキンチ</t>
    </rPh>
    <rPh sb="107" eb="109">
      <t>イゼン</t>
    </rPh>
    <rPh sb="116" eb="118">
      <t>ウワマワ</t>
    </rPh>
    <rPh sb="159" eb="160">
      <t>カンガ</t>
    </rPh>
    <rPh sb="220" eb="222">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</si>
  <si>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</si>
  <si>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</si>
  <si>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</si>
  <si>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</si>
  <si>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</si>
  <si>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</si>
  <si>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</si>
  <si>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</si>
  <si>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将来負担比率については、地方債現在高の減少やふるさと応援寄附金の増加に起因する基金残高の増加などにより算定なしとなった。
　実質公債比率については、年々上昇傾向にある。R4年度構成数値である、R2年度単年度の実質公債比率と、本年度の構成数値であるR5年度単年度の実質公債比率をそれぞれ比較したところ、分子の構成要素である元利償還金等が104,343千円増加している、また、算入公債費等の額が274,667千円減少していることが影響し前年度より0.3ポイント上昇した。今後も一般廃棄物処理施設の更新をはじめ、施設更新等による多額の事業費が見込まれることから、地方債残高の推移について注意をする必要があり、引き続き事務事業のゼロベースからの見直し・統廃合を継続して実施していくことで、健全な財政運営に努めていく必要がある。</t>
    <rPh sb="1" eb="3">
      <t>ショウライ</t>
    </rPh>
    <rPh sb="3" eb="5">
      <t>フタン</t>
    </rPh>
    <rPh sb="5" eb="7">
      <t>ヒリツ</t>
    </rPh>
    <rPh sb="13" eb="16">
      <t>チホウサイ</t>
    </rPh>
    <rPh sb="16" eb="18">
      <t>ゲンザイ</t>
    </rPh>
    <rPh sb="18" eb="19">
      <t>ダカ</t>
    </rPh>
    <rPh sb="20" eb="22">
      <t>ゲンショウ</t>
    </rPh>
    <rPh sb="27" eb="29">
      <t>オウエン</t>
    </rPh>
    <rPh sb="29" eb="31">
      <t>キフ</t>
    </rPh>
    <rPh sb="31" eb="32">
      <t>キン</t>
    </rPh>
    <rPh sb="33" eb="35">
      <t>ゾウカ</t>
    </rPh>
    <rPh sb="36" eb="38">
      <t>キイン</t>
    </rPh>
    <rPh sb="40" eb="42">
      <t>キキン</t>
    </rPh>
    <rPh sb="42" eb="44">
      <t>ザンダカ</t>
    </rPh>
    <rPh sb="45" eb="47">
      <t>ゾウカ</t>
    </rPh>
    <rPh sb="52" eb="54">
      <t>サンテイ</t>
    </rPh>
    <rPh sb="63" eb="65">
      <t>ジッシツ</t>
    </rPh>
    <rPh sb="65" eb="67">
      <t>コウサイ</t>
    </rPh>
    <rPh sb="67" eb="69">
      <t>ヒリツ</t>
    </rPh>
    <rPh sb="75" eb="77">
      <t>ネンネン</t>
    </rPh>
    <rPh sb="77" eb="79">
      <t>ジョウショウ</t>
    </rPh>
    <rPh sb="79" eb="81">
      <t>ケイコウ</t>
    </rPh>
    <rPh sb="87" eb="89">
      <t>ネンド</t>
    </rPh>
    <rPh sb="89" eb="91">
      <t>コウセイ</t>
    </rPh>
    <rPh sb="91" eb="93">
      <t>スウチ</t>
    </rPh>
    <rPh sb="99" eb="101">
      <t>ネンド</t>
    </rPh>
    <rPh sb="101" eb="104">
      <t>タンネンド</t>
    </rPh>
    <rPh sb="105" eb="107">
      <t>ジッシツ</t>
    </rPh>
    <rPh sb="107" eb="109">
      <t>コウサイ</t>
    </rPh>
    <rPh sb="109" eb="111">
      <t>ヒリツ</t>
    </rPh>
    <rPh sb="113" eb="116">
      <t>ホンネンド</t>
    </rPh>
    <rPh sb="117" eb="119">
      <t>コウセイ</t>
    </rPh>
    <rPh sb="119" eb="121">
      <t>スウチ</t>
    </rPh>
    <rPh sb="126" eb="128">
      <t>ネンド</t>
    </rPh>
    <rPh sb="128" eb="131">
      <t>タンネンド</t>
    </rPh>
    <rPh sb="132" eb="134">
      <t>ジッシツ</t>
    </rPh>
    <rPh sb="134" eb="136">
      <t>コウサイ</t>
    </rPh>
    <rPh sb="136" eb="138">
      <t>ヒリツ</t>
    </rPh>
    <rPh sb="143" eb="145">
      <t>ヒカク</t>
    </rPh>
    <rPh sb="151" eb="153">
      <t>ブンシ</t>
    </rPh>
    <rPh sb="154" eb="156">
      <t>コウセイ</t>
    </rPh>
    <rPh sb="156" eb="158">
      <t>ヨウソ</t>
    </rPh>
    <rPh sb="161" eb="163">
      <t>ガンリ</t>
    </rPh>
    <rPh sb="163" eb="166">
      <t>ショウカンキン</t>
    </rPh>
    <rPh sb="166" eb="167">
      <t>トウ</t>
    </rPh>
    <rPh sb="175" eb="177">
      <t>センエン</t>
    </rPh>
    <rPh sb="177" eb="179">
      <t>ゾウカ</t>
    </rPh>
    <rPh sb="187" eb="189">
      <t>サンニュウ</t>
    </rPh>
    <rPh sb="189" eb="192">
      <t>コウサイヒ</t>
    </rPh>
    <rPh sb="192" eb="193">
      <t>トウ</t>
    </rPh>
    <rPh sb="194" eb="195">
      <t>ガク</t>
    </rPh>
    <rPh sb="203" eb="205">
      <t>センエン</t>
    </rPh>
    <rPh sb="205" eb="207">
      <t>ゲンショウ</t>
    </rPh>
    <rPh sb="214" eb="216">
      <t>エイキョウ</t>
    </rPh>
    <rPh sb="217" eb="220">
      <t>ゼンネンド</t>
    </rPh>
    <rPh sb="229" eb="231">
      <t>ジョウショウ</t>
    </rPh>
    <rPh sb="234" eb="236">
      <t>コンゴ</t>
    </rPh>
    <rPh sb="237" eb="239">
      <t>イッパン</t>
    </rPh>
    <rPh sb="239" eb="242">
      <t>ハイキブツ</t>
    </rPh>
    <rPh sb="242" eb="244">
      <t>ショリ</t>
    </rPh>
    <rPh sb="244" eb="246">
      <t>シセツ</t>
    </rPh>
    <rPh sb="247" eb="249">
      <t>コウシン</t>
    </rPh>
    <rPh sb="254" eb="256">
      <t>シセツ</t>
    </rPh>
    <rPh sb="256" eb="258">
      <t>コウシン</t>
    </rPh>
    <rPh sb="258" eb="259">
      <t>トウ</t>
    </rPh>
    <rPh sb="262" eb="264">
      <t>タガク</t>
    </rPh>
    <rPh sb="265" eb="268">
      <t>ジギョウヒ</t>
    </rPh>
    <rPh sb="269" eb="271">
      <t>ミコ</t>
    </rPh>
    <rPh sb="279" eb="282">
      <t>チホウサイ</t>
    </rPh>
    <rPh sb="282" eb="284">
      <t>ザンダカ</t>
    </rPh>
    <rPh sb="285" eb="287">
      <t>スイイ</t>
    </rPh>
    <rPh sb="291" eb="293">
      <t>チュウイ</t>
    </rPh>
    <rPh sb="296" eb="298">
      <t>ヒツヨウ</t>
    </rPh>
    <rPh sb="302" eb="303">
      <t>ヒ</t>
    </rPh>
    <rPh sb="304" eb="305">
      <t>ツヅ</t>
    </rPh>
    <rPh sb="306" eb="308">
      <t>ジム</t>
    </rPh>
    <rPh sb="308" eb="310">
      <t>ジギョウ</t>
    </rPh>
    <rPh sb="319" eb="321">
      <t>ミナオ</t>
    </rPh>
    <rPh sb="323" eb="326">
      <t>トウハイゴウ</t>
    </rPh>
    <rPh sb="327" eb="329">
      <t>ケイゾク</t>
    </rPh>
    <rPh sb="331" eb="333">
      <t>ジッシ</t>
    </rPh>
    <rPh sb="341" eb="343">
      <t>ケンゼン</t>
    </rPh>
    <rPh sb="344" eb="346">
      <t>ザイセイ</t>
    </rPh>
    <rPh sb="346" eb="348">
      <t>ウンエイ</t>
    </rPh>
    <rPh sb="349" eb="350">
      <t>ツト</t>
    </rPh>
    <rPh sb="354" eb="356">
      <t>ヒツヨウ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</si>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</sst>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xf numFmtId="0" fontId="40"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1"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177" fontId="35" fillId="6" borderId="88"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65"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xmlns:c16r2="http://schemas.microsoft.com/office/drawing/2015/06/chart">
            <c:ext xmlns:c16="http://schemas.microsoft.com/office/drawing/2014/chart" uri="{C3380CC4-5D6E-409C-BE32-E72D297353CC}">
              <c16:uniqueId val="{00000000-61AB-45C4-BB43-E895FC4192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57913</c:v>
                </c:pt>
                <c:pt idx="1">
                  <c:v>48001</c:v>
                </c:pt>
                <c:pt idx="2">
                  <c:v>47440</c:v>
                </c:pt>
                <c:pt idx="3">
                  <c:v>72244</c:v>
                </c:pt>
                <c:pt idx="4">
                  <c:v>50630</c:v>
                </c:pt>
              </c:numCache>
            </c:numRef>
          </c:val>
          <c:smooth val="0"/>
          <c:extLst xmlns:c16r2="http://schemas.microsoft.com/office/drawing/2015/06/chart">
            <c:ext xmlns:c16="http://schemas.microsoft.com/office/drawing/2014/chart" uri="{C3380CC4-5D6E-409C-BE32-E72D297353CC}">
              <c16:uniqueId val="{00000001-61AB-45C4-BB43-E895FC4192ED}"/>
            </c:ext>
          </c:extLst>
        </c:ser>
        <c:dLbls>
          <c:showLegendKey val="0"/>
          <c:showVal val="0"/>
          <c:showCatName val="0"/>
          <c:showSerName val="0"/>
          <c:showPercent val="0"/>
          <c:showBubbleSize val="0"/>
        </c:dLbls>
        <c:marker val="1"/>
        <c:smooth val="0"/>
        <c:axId val="501295688"/>
        <c:axId val="501296072"/>
      </c:lineChart>
      <c:catAx>
        <c:axId val="501295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296072"/>
        <c:crosses val="autoZero"/>
        <c:auto val="1"/>
        <c:lblAlgn val="ctr"/>
        <c:lblOffset val="100"/>
        <c:tickLblSkip val="1"/>
        <c:tickMarkSkip val="1"/>
        <c:noMultiLvlLbl val="0"/>
      </c:catAx>
      <c:valAx>
        <c:axId val="50129607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295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3.05</c:v>
                </c:pt>
                <c:pt idx="1">
                  <c:v>3.41</c:v>
                </c:pt>
                <c:pt idx="2">
                  <c:v>9.81</c:v>
                </c:pt>
                <c:pt idx="3">
                  <c:v>4.0999999999999996</c:v>
                </c:pt>
                <c:pt idx="4">
                  <c:v>5.99</c:v>
                </c:pt>
              </c:numCache>
            </c:numRef>
          </c:val>
          <c:extLst xmlns:c16r2="http://schemas.microsoft.com/office/drawing/2015/06/chart">
            <c:ext xmlns:c16="http://schemas.microsoft.com/office/drawing/2014/chart" uri="{C3380CC4-5D6E-409C-BE32-E72D297353CC}">
              <c16:uniqueId val="{00000000-2F7E-4C9E-A20F-4A4CE6C9DC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26.51</c:v>
                </c:pt>
                <c:pt idx="1">
                  <c:v>25.67</c:v>
                </c:pt>
                <c:pt idx="2">
                  <c:v>26.42</c:v>
                </c:pt>
                <c:pt idx="3">
                  <c:v>26.26</c:v>
                </c:pt>
                <c:pt idx="4">
                  <c:v>21.08</c:v>
                </c:pt>
              </c:numCache>
            </c:numRef>
          </c:val>
          <c:extLst xmlns:c16r2="http://schemas.microsoft.com/office/drawing/2015/06/chart">
            <c:ext xmlns:c16="http://schemas.microsoft.com/office/drawing/2014/chart" uri="{C3380CC4-5D6E-409C-BE32-E72D297353CC}">
              <c16:uniqueId val="{00000001-2F7E-4C9E-A20F-4A4CE6C9DC11}"/>
            </c:ext>
          </c:extLst>
        </c:ser>
        <c:dLbls>
          <c:showLegendKey val="0"/>
          <c:showVal val="0"/>
          <c:showCatName val="0"/>
          <c:showSerName val="0"/>
          <c:showPercent val="0"/>
          <c:showBubbleSize val="0"/>
        </c:dLbls>
        <c:gapWidth val="250"/>
        <c:overlap val="100"/>
        <c:axId val="500977304"/>
        <c:axId val="505549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-1.03</c:v>
                </c:pt>
                <c:pt idx="1">
                  <c:v>-1.51</c:v>
                </c:pt>
                <c:pt idx="2">
                  <c:v>6.72</c:v>
                </c:pt>
                <c:pt idx="3">
                  <c:v>-8.5</c:v>
                </c:pt>
                <c:pt idx="4">
                  <c:v>-3.76</c:v>
                </c:pt>
              </c:numCache>
            </c:numRef>
          </c:val>
          <c:smooth val="0"/>
          <c:extLst xmlns:c16r2="http://schemas.microsoft.com/office/drawing/2015/06/chart">
            <c:ext xmlns:c16="http://schemas.microsoft.com/office/drawing/2014/chart" uri="{C3380CC4-5D6E-409C-BE32-E72D297353CC}">
              <c16:uniqueId val="{00000002-2F7E-4C9E-A20F-4A4CE6C9DC11}"/>
            </c:ext>
          </c:extLst>
        </c:ser>
        <c:dLbls>
          <c:showLegendKey val="0"/>
          <c:showVal val="0"/>
          <c:showCatName val="0"/>
          <c:showSerName val="0"/>
          <c:showPercent val="0"/>
          <c:showBubbleSize val="0"/>
        </c:dLbls>
        <c:marker val="1"/>
        <c:smooth val="0"/>
        <c:axId val="500977304"/>
        <c:axId val="505549784"/>
      </c:lineChart>
      <c:catAx>
        <c:axId val="500977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5549784"/>
        <c:crosses val="autoZero"/>
        <c:auto val="1"/>
        <c:lblAlgn val="ctr"/>
        <c:lblOffset val="100"/>
        <c:tickLblSkip val="1"/>
        <c:tickMarkSkip val="1"/>
        <c:noMultiLvlLbl val="0"/>
      </c:catAx>
      <c:valAx>
        <c:axId val="505549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977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0.46</c:v>
                </c:pt>
                <c:pt idx="2">
                  <c:v>#N/A</c:v>
                </c:pt>
                <c:pt idx="3">
                  <c:v>0.77</c:v>
                </c:pt>
                <c:pt idx="4">
                  <c:v>#N/A</c:v>
                </c:pt>
                <c:pt idx="5">
                  <c:v>0.86</c:v>
                </c:pt>
                <c:pt idx="6">
                  <c:v>#N/A</c:v>
                </c:pt>
                <c:pt idx="7">
                  <c:v>0.09</c:v>
                </c:pt>
                <c:pt idx="8">
                  <c:v>#N/A</c:v>
                </c:pt>
                <c:pt idx="9">
                  <c:v>0.14000000000000001</c:v>
                </c:pt>
              </c:numCache>
            </c:numRef>
          </c:val>
          <c:extLst xmlns:c16r2="http://schemas.microsoft.com/office/drawing/2015/06/chart">
            <c:ext xmlns:c16="http://schemas.microsoft.com/office/drawing/2014/chart" uri="{C3380CC4-5D6E-409C-BE32-E72D297353CC}">
              <c16:uniqueId val="{00000000-FFEE-4251-B750-A4D4CA1AA7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FEE-4251-B750-A4D4CA1AA72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0.14000000000000001</c:v>
                </c:pt>
                <c:pt idx="2">
                  <c:v>#N/A</c:v>
                </c:pt>
                <c:pt idx="3">
                  <c:v>0.13</c:v>
                </c:pt>
                <c:pt idx="4">
                  <c:v>#N/A</c:v>
                </c:pt>
                <c:pt idx="5">
                  <c:v>0.14000000000000001</c:v>
                </c:pt>
                <c:pt idx="6">
                  <c:v>#N/A</c:v>
                </c:pt>
                <c:pt idx="7">
                  <c:v>0.15</c:v>
                </c:pt>
                <c:pt idx="8">
                  <c:v>#N/A</c:v>
                </c:pt>
                <c:pt idx="9">
                  <c:v>0.17</c:v>
                </c:pt>
              </c:numCache>
            </c:numRef>
          </c:val>
          <c:extLst xmlns:c16r2="http://schemas.microsoft.com/office/drawing/2015/06/chart">
            <c:ext xmlns:c16="http://schemas.microsoft.com/office/drawing/2014/chart" uri="{C3380CC4-5D6E-409C-BE32-E72D297353CC}">
              <c16:uniqueId val="{00000002-FFEE-4251-B750-A4D4CA1AA727}"/>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7.0000000000000007E-2</c:v>
                </c:pt>
                <c:pt idx="4">
                  <c:v>#N/A</c:v>
                </c:pt>
                <c:pt idx="5">
                  <c:v>0.1</c:v>
                </c:pt>
                <c:pt idx="6">
                  <c:v>#N/A</c:v>
                </c:pt>
                <c:pt idx="7">
                  <c:v>0.14000000000000001</c:v>
                </c:pt>
                <c:pt idx="8">
                  <c:v>#N/A</c:v>
                </c:pt>
                <c:pt idx="9">
                  <c:v>0.2</c:v>
                </c:pt>
              </c:numCache>
            </c:numRef>
          </c:val>
          <c:extLst xmlns:c16r2="http://schemas.microsoft.com/office/drawing/2015/06/chart">
            <c:ext xmlns:c16="http://schemas.microsoft.com/office/drawing/2014/chart" uri="{C3380CC4-5D6E-409C-BE32-E72D297353CC}">
              <c16:uniqueId val="{00000003-FFEE-4251-B750-A4D4CA1AA727}"/>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0.28000000000000003</c:v>
                </c:pt>
                <c:pt idx="2">
                  <c:v>#N/A</c:v>
                </c:pt>
                <c:pt idx="3">
                  <c:v>0.38</c:v>
                </c:pt>
                <c:pt idx="4">
                  <c:v>#N/A</c:v>
                </c:pt>
                <c:pt idx="5">
                  <c:v>0.64</c:v>
                </c:pt>
                <c:pt idx="6">
                  <c:v>#N/A</c:v>
                </c:pt>
                <c:pt idx="7">
                  <c:v>0.62</c:v>
                </c:pt>
                <c:pt idx="8">
                  <c:v>#N/A</c:v>
                </c:pt>
                <c:pt idx="9">
                  <c:v>0.45</c:v>
                </c:pt>
              </c:numCache>
            </c:numRef>
          </c:val>
          <c:extLst xmlns:c16r2="http://schemas.microsoft.com/office/drawing/2015/06/chart">
            <c:ext xmlns:c16="http://schemas.microsoft.com/office/drawing/2014/chart" uri="{C3380CC4-5D6E-409C-BE32-E72D297353CC}">
              <c16:uniqueId val="{00000004-FFEE-4251-B750-A4D4CA1AA72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0.15</c:v>
                </c:pt>
                <c:pt idx="2">
                  <c:v>#N/A</c:v>
                </c:pt>
                <c:pt idx="3">
                  <c:v>0.16</c:v>
                </c:pt>
                <c:pt idx="4">
                  <c:v>#N/A</c:v>
                </c:pt>
                <c:pt idx="5">
                  <c:v>1.02</c:v>
                </c:pt>
                <c:pt idx="6">
                  <c:v>#N/A</c:v>
                </c:pt>
                <c:pt idx="7">
                  <c:v>1.28</c:v>
                </c:pt>
                <c:pt idx="8">
                  <c:v>#N/A</c:v>
                </c:pt>
                <c:pt idx="9">
                  <c:v>1.25</c:v>
                </c:pt>
              </c:numCache>
            </c:numRef>
          </c:val>
          <c:extLst xmlns:c16r2="http://schemas.microsoft.com/office/drawing/2015/06/chart">
            <c:ext xmlns:c16="http://schemas.microsoft.com/office/drawing/2014/chart" uri="{C3380CC4-5D6E-409C-BE32-E72D297353CC}">
              <c16:uniqueId val="{00000005-FFEE-4251-B750-A4D4CA1AA72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2.79</c:v>
                </c:pt>
                <c:pt idx="2">
                  <c:v>#N/A</c:v>
                </c:pt>
                <c:pt idx="3">
                  <c:v>3.09</c:v>
                </c:pt>
                <c:pt idx="4">
                  <c:v>#N/A</c:v>
                </c:pt>
                <c:pt idx="5">
                  <c:v>3.16</c:v>
                </c:pt>
                <c:pt idx="6">
                  <c:v>#N/A</c:v>
                </c:pt>
                <c:pt idx="7">
                  <c:v>3.14</c:v>
                </c:pt>
                <c:pt idx="8">
                  <c:v>#N/A</c:v>
                </c:pt>
                <c:pt idx="9">
                  <c:v>3.67</c:v>
                </c:pt>
              </c:numCache>
            </c:numRef>
          </c:val>
          <c:extLst xmlns:c16r2="http://schemas.microsoft.com/office/drawing/2015/06/chart">
            <c:ext xmlns:c16="http://schemas.microsoft.com/office/drawing/2014/chart" uri="{C3380CC4-5D6E-409C-BE32-E72D297353CC}">
              <c16:uniqueId val="{00000006-FFEE-4251-B750-A4D4CA1AA72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3.03</c:v>
                </c:pt>
                <c:pt idx="2">
                  <c:v>#N/A</c:v>
                </c:pt>
                <c:pt idx="3">
                  <c:v>3.29</c:v>
                </c:pt>
                <c:pt idx="4">
                  <c:v>#N/A</c:v>
                </c:pt>
                <c:pt idx="5">
                  <c:v>9.8000000000000007</c:v>
                </c:pt>
                <c:pt idx="6">
                  <c:v>#N/A</c:v>
                </c:pt>
                <c:pt idx="7">
                  <c:v>4.0999999999999996</c:v>
                </c:pt>
                <c:pt idx="8">
                  <c:v>#N/A</c:v>
                </c:pt>
                <c:pt idx="9">
                  <c:v>5.99</c:v>
                </c:pt>
              </c:numCache>
            </c:numRef>
          </c:val>
          <c:extLst xmlns:c16r2="http://schemas.microsoft.com/office/drawing/2015/06/chart">
            <c:ext xmlns:c16="http://schemas.microsoft.com/office/drawing/2014/chart" uri="{C3380CC4-5D6E-409C-BE32-E72D297353CC}">
              <c16:uniqueId val="{00000007-FFEE-4251-B750-A4D4CA1AA72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4.22</c:v>
                </c:pt>
                <c:pt idx="2">
                  <c:v>#N/A</c:v>
                </c:pt>
                <c:pt idx="3">
                  <c:v>4.33</c:v>
                </c:pt>
                <c:pt idx="4">
                  <c:v>#N/A</c:v>
                </c:pt>
                <c:pt idx="5">
                  <c:v>3.88</c:v>
                </c:pt>
                <c:pt idx="6">
                  <c:v>#N/A</c:v>
                </c:pt>
                <c:pt idx="7">
                  <c:v>4.92</c:v>
                </c:pt>
                <c:pt idx="8">
                  <c:v>#N/A</c:v>
                </c:pt>
                <c:pt idx="9">
                  <c:v>7.13</c:v>
                </c:pt>
              </c:numCache>
            </c:numRef>
          </c:val>
          <c:extLst xmlns:c16r2="http://schemas.microsoft.com/office/drawing/2015/06/chart">
            <c:ext xmlns:c16="http://schemas.microsoft.com/office/drawing/2014/chart" uri="{C3380CC4-5D6E-409C-BE32-E72D297353CC}">
              <c16:uniqueId val="{00000008-FFEE-4251-B750-A4D4CA1AA727}"/>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4.05</c:v>
                </c:pt>
                <c:pt idx="1">
                  <c:v>#N/A</c:v>
                </c:pt>
                <c:pt idx="2">
                  <c:v>3.1</c:v>
                </c:pt>
                <c:pt idx="3">
                  <c:v>#N/A</c:v>
                </c:pt>
                <c:pt idx="4">
                  <c:v>1.95</c:v>
                </c:pt>
                <c:pt idx="5">
                  <c:v>#N/A</c:v>
                </c:pt>
                <c:pt idx="6">
                  <c:v>1.74</c:v>
                </c:pt>
                <c:pt idx="7">
                  <c:v>#N/A</c:v>
                </c:pt>
                <c:pt idx="8">
                  <c:v>1.36</c:v>
                </c:pt>
                <c:pt idx="9">
                  <c:v>#N/A</c:v>
                </c:pt>
              </c:numCache>
            </c:numRef>
          </c:val>
          <c:extLst xmlns:c16r2="http://schemas.microsoft.com/office/drawing/2015/06/chart">
            <c:ext xmlns:c16="http://schemas.microsoft.com/office/drawing/2014/chart" uri="{C3380CC4-5D6E-409C-BE32-E72D297353CC}">
              <c16:uniqueId val="{00000009-FFEE-4251-B750-A4D4CA1AA727}"/>
            </c:ext>
          </c:extLst>
        </c:ser>
        <c:dLbls>
          <c:showLegendKey val="0"/>
          <c:showVal val="0"/>
          <c:showCatName val="0"/>
          <c:showSerName val="0"/>
          <c:showPercent val="0"/>
          <c:showBubbleSize val="0"/>
        </c:dLbls>
        <c:gapWidth val="150"/>
        <c:overlap val="100"/>
        <c:axId val="410804816"/>
        <c:axId val="410805200"/>
      </c:barChart>
      <c:catAx>
        <c:axId val="410804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0805200"/>
        <c:crosses val="autoZero"/>
        <c:auto val="1"/>
        <c:lblAlgn val="ctr"/>
        <c:lblOffset val="100"/>
        <c:tickLblSkip val="1"/>
        <c:tickMarkSkip val="1"/>
        <c:noMultiLvlLbl val="0"/>
      </c:catAx>
      <c:valAx>
        <c:axId val="410805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804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5660</c:v>
                </c:pt>
                <c:pt idx="5">
                  <c:v>5721</c:v>
                </c:pt>
                <c:pt idx="8">
                  <c:v>5702</c:v>
                </c:pt>
                <c:pt idx="11">
                  <c:v>5589</c:v>
                </c:pt>
                <c:pt idx="14">
                  <c:v>5409</c:v>
                </c:pt>
              </c:numCache>
            </c:numRef>
          </c:val>
          <c:extLst xmlns:c16r2="http://schemas.microsoft.com/office/drawing/2015/06/chart">
            <c:ext xmlns:c16="http://schemas.microsoft.com/office/drawing/2014/chart" uri="{C3380CC4-5D6E-409C-BE32-E72D297353CC}">
              <c16:uniqueId val="{00000000-CF7E-47CC-8C32-636B38D875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F7E-47CC-8C32-636B38D875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60</c:v>
                </c:pt>
                <c:pt idx="3">
                  <c:v>35</c:v>
                </c:pt>
                <c:pt idx="6">
                  <c:v>2</c:v>
                </c:pt>
                <c:pt idx="9">
                  <c:v>1</c:v>
                </c:pt>
                <c:pt idx="12">
                  <c:v>1</c:v>
                </c:pt>
              </c:numCache>
            </c:numRef>
          </c:val>
          <c:extLst xmlns:c16r2="http://schemas.microsoft.com/office/drawing/2015/06/chart">
            <c:ext xmlns:c16="http://schemas.microsoft.com/office/drawing/2014/chart" uri="{C3380CC4-5D6E-409C-BE32-E72D297353CC}">
              <c16:uniqueId val="{00000002-CF7E-47CC-8C32-636B38D875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40</c:v>
                </c:pt>
                <c:pt idx="6">
                  <c:v>88</c:v>
                </c:pt>
                <c:pt idx="9">
                  <c:v>114</c:v>
                </c:pt>
                <c:pt idx="12">
                  <c:v>116</c:v>
                </c:pt>
              </c:numCache>
            </c:numRef>
          </c:val>
          <c:extLst xmlns:c16r2="http://schemas.microsoft.com/office/drawing/2015/06/chart">
            <c:ext xmlns:c16="http://schemas.microsoft.com/office/drawing/2014/chart" uri="{C3380CC4-5D6E-409C-BE32-E72D297353CC}">
              <c16:uniqueId val="{00000003-CF7E-47CC-8C32-636B38D875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510</c:v>
                </c:pt>
                <c:pt idx="3">
                  <c:v>478</c:v>
                </c:pt>
                <c:pt idx="6">
                  <c:v>518</c:v>
                </c:pt>
                <c:pt idx="9">
                  <c:v>614</c:v>
                </c:pt>
                <c:pt idx="12">
                  <c:v>585</c:v>
                </c:pt>
              </c:numCache>
            </c:numRef>
          </c:val>
          <c:extLst xmlns:c16r2="http://schemas.microsoft.com/office/drawing/2015/06/chart">
            <c:ext xmlns:c16="http://schemas.microsoft.com/office/drawing/2014/chart" uri="{C3380CC4-5D6E-409C-BE32-E72D297353CC}">
              <c16:uniqueId val="{00000004-CF7E-47CC-8C32-636B38D875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F7E-47CC-8C32-636B38D875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F7E-47CC-8C32-636B38D875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6869</c:v>
                </c:pt>
                <c:pt idx="3">
                  <c:v>6901</c:v>
                </c:pt>
                <c:pt idx="6">
                  <c:v>7005</c:v>
                </c:pt>
                <c:pt idx="9">
                  <c:v>7130</c:v>
                </c:pt>
                <c:pt idx="12">
                  <c:v>6821</c:v>
                </c:pt>
              </c:numCache>
            </c:numRef>
          </c:val>
          <c:extLst xmlns:c16r2="http://schemas.microsoft.com/office/drawing/2015/06/chart">
            <c:ext xmlns:c16="http://schemas.microsoft.com/office/drawing/2014/chart" uri="{C3380CC4-5D6E-409C-BE32-E72D297353CC}">
              <c16:uniqueId val="{00000007-CF7E-47CC-8C32-636B38D875E1}"/>
            </c:ext>
          </c:extLst>
        </c:ser>
        <c:dLbls>
          <c:showLegendKey val="0"/>
          <c:showVal val="0"/>
          <c:showCatName val="0"/>
          <c:showSerName val="0"/>
          <c:showPercent val="0"/>
          <c:showBubbleSize val="0"/>
        </c:dLbls>
        <c:gapWidth val="100"/>
        <c:overlap val="100"/>
        <c:axId val="512058472"/>
        <c:axId val="512058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1796</c:v>
                </c:pt>
                <c:pt idx="2">
                  <c:v>#N/A</c:v>
                </c:pt>
                <c:pt idx="3">
                  <c:v>#N/A</c:v>
                </c:pt>
                <c:pt idx="4">
                  <c:v>1733</c:v>
                </c:pt>
                <c:pt idx="5">
                  <c:v>#N/A</c:v>
                </c:pt>
                <c:pt idx="6">
                  <c:v>#N/A</c:v>
                </c:pt>
                <c:pt idx="7">
                  <c:v>1911</c:v>
                </c:pt>
                <c:pt idx="8">
                  <c:v>#N/A</c:v>
                </c:pt>
                <c:pt idx="9">
                  <c:v>#N/A</c:v>
                </c:pt>
                <c:pt idx="10">
                  <c:v>2270</c:v>
                </c:pt>
                <c:pt idx="11">
                  <c:v>#N/A</c:v>
                </c:pt>
                <c:pt idx="12">
                  <c:v>#N/A</c:v>
                </c:pt>
                <c:pt idx="13">
                  <c:v>2114</c:v>
                </c:pt>
                <c:pt idx="14">
                  <c:v>#N/A</c:v>
                </c:pt>
              </c:numCache>
            </c:numRef>
          </c:val>
          <c:smooth val="0"/>
          <c:extLst xmlns:c16r2="http://schemas.microsoft.com/office/drawing/2015/06/chart">
            <c:ext xmlns:c16="http://schemas.microsoft.com/office/drawing/2014/chart" uri="{C3380CC4-5D6E-409C-BE32-E72D297353CC}">
              <c16:uniqueId val="{00000008-CF7E-47CC-8C32-636B38D875E1}"/>
            </c:ext>
          </c:extLst>
        </c:ser>
        <c:dLbls>
          <c:showLegendKey val="0"/>
          <c:showVal val="0"/>
          <c:showCatName val="0"/>
          <c:showSerName val="0"/>
          <c:showPercent val="0"/>
          <c:showBubbleSize val="0"/>
        </c:dLbls>
        <c:marker val="1"/>
        <c:smooth val="0"/>
        <c:axId val="512058472"/>
        <c:axId val="512058856"/>
      </c:lineChart>
      <c:catAx>
        <c:axId val="512058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058856"/>
        <c:crosses val="autoZero"/>
        <c:auto val="1"/>
        <c:lblAlgn val="ctr"/>
        <c:lblOffset val="100"/>
        <c:tickLblSkip val="1"/>
        <c:tickMarkSkip val="1"/>
        <c:noMultiLvlLbl val="0"/>
      </c:catAx>
      <c:valAx>
        <c:axId val="512058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058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59711</c:v>
                </c:pt>
                <c:pt idx="5">
                  <c:v>58619</c:v>
                </c:pt>
                <c:pt idx="8">
                  <c:v>58110</c:v>
                </c:pt>
                <c:pt idx="11">
                  <c:v>55506</c:v>
                </c:pt>
                <c:pt idx="14">
                  <c:v>52533</c:v>
                </c:pt>
              </c:numCache>
            </c:numRef>
          </c:val>
          <c:extLst xmlns:c16r2="http://schemas.microsoft.com/office/drawing/2015/06/chart">
            <c:ext xmlns:c16="http://schemas.microsoft.com/office/drawing/2014/chart" uri="{C3380CC4-5D6E-409C-BE32-E72D297353CC}">
              <c16:uniqueId val="{00000000-8E53-4494-AFC6-8DE6916252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3523</c:v>
                </c:pt>
                <c:pt idx="5">
                  <c:v>3218</c:v>
                </c:pt>
                <c:pt idx="8">
                  <c:v>2946</c:v>
                </c:pt>
                <c:pt idx="11">
                  <c:v>2632</c:v>
                </c:pt>
                <c:pt idx="14">
                  <c:v>2367</c:v>
                </c:pt>
              </c:numCache>
            </c:numRef>
          </c:val>
          <c:extLst xmlns:c16r2="http://schemas.microsoft.com/office/drawing/2015/06/chart">
            <c:ext xmlns:c16="http://schemas.microsoft.com/office/drawing/2014/chart" uri="{C3380CC4-5D6E-409C-BE32-E72D297353CC}">
              <c16:uniqueId val="{00000001-8E53-4494-AFC6-8DE6916252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23549</c:v>
                </c:pt>
                <c:pt idx="5">
                  <c:v>23436</c:v>
                </c:pt>
                <c:pt idx="8">
                  <c:v>25985</c:v>
                </c:pt>
                <c:pt idx="11">
                  <c:v>29115</c:v>
                </c:pt>
                <c:pt idx="14">
                  <c:v>28927</c:v>
                </c:pt>
              </c:numCache>
            </c:numRef>
          </c:val>
          <c:extLst xmlns:c16r2="http://schemas.microsoft.com/office/drawing/2015/06/chart">
            <c:ext xmlns:c16="http://schemas.microsoft.com/office/drawing/2014/chart" uri="{C3380CC4-5D6E-409C-BE32-E72D297353CC}">
              <c16:uniqueId val="{00000002-8E53-4494-AFC6-8DE6916252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E53-4494-AFC6-8DE6916252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E53-4494-AFC6-8DE6916252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E53-4494-AFC6-8DE6916252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7854</c:v>
                </c:pt>
                <c:pt idx="3">
                  <c:v>6911</c:v>
                </c:pt>
                <c:pt idx="6">
                  <c:v>6410</c:v>
                </c:pt>
                <c:pt idx="9">
                  <c:v>6097</c:v>
                </c:pt>
                <c:pt idx="12">
                  <c:v>5744</c:v>
                </c:pt>
              </c:numCache>
            </c:numRef>
          </c:val>
          <c:extLst xmlns:c16r2="http://schemas.microsoft.com/office/drawing/2015/06/chart">
            <c:ext xmlns:c16="http://schemas.microsoft.com/office/drawing/2014/chart" uri="{C3380CC4-5D6E-409C-BE32-E72D297353CC}">
              <c16:uniqueId val="{00000006-8E53-4494-AFC6-8DE6916252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c:v>
                </c:pt>
                <c:pt idx="3">
                  <c:v>0</c:v>
                </c:pt>
                <c:pt idx="6">
                  <c:v>0</c:v>
                </c:pt>
                <c:pt idx="9">
                  <c:v>71</c:v>
                </c:pt>
                <c:pt idx="12">
                  <c:v>71</c:v>
                </c:pt>
              </c:numCache>
            </c:numRef>
          </c:val>
          <c:extLst xmlns:c16r2="http://schemas.microsoft.com/office/drawing/2015/06/chart">
            <c:ext xmlns:c16="http://schemas.microsoft.com/office/drawing/2014/chart" uri="{C3380CC4-5D6E-409C-BE32-E72D297353CC}">
              <c16:uniqueId val="{00000007-8E53-4494-AFC6-8DE6916252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8157</c:v>
                </c:pt>
                <c:pt idx="3">
                  <c:v>8137</c:v>
                </c:pt>
                <c:pt idx="6">
                  <c:v>8821</c:v>
                </c:pt>
                <c:pt idx="9">
                  <c:v>8331</c:v>
                </c:pt>
                <c:pt idx="12">
                  <c:v>8608</c:v>
                </c:pt>
              </c:numCache>
            </c:numRef>
          </c:val>
          <c:extLst xmlns:c16r2="http://schemas.microsoft.com/office/drawing/2015/06/chart">
            <c:ext xmlns:c16="http://schemas.microsoft.com/office/drawing/2014/chart" uri="{C3380CC4-5D6E-409C-BE32-E72D297353CC}">
              <c16:uniqueId val="{00000008-8E53-4494-AFC6-8DE6916252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8E53-4494-AFC6-8DE6916252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75475</c:v>
                </c:pt>
                <c:pt idx="3">
                  <c:v>73620</c:v>
                </c:pt>
                <c:pt idx="6">
                  <c:v>72290</c:v>
                </c:pt>
                <c:pt idx="9">
                  <c:v>70220</c:v>
                </c:pt>
                <c:pt idx="12">
                  <c:v>67068</c:v>
                </c:pt>
              </c:numCache>
            </c:numRef>
          </c:val>
          <c:extLst xmlns:c16r2="http://schemas.microsoft.com/office/drawing/2015/06/chart">
            <c:ext xmlns:c16="http://schemas.microsoft.com/office/drawing/2014/chart" uri="{C3380CC4-5D6E-409C-BE32-E72D297353CC}">
              <c16:uniqueId val="{0000000A-8E53-4494-AFC6-8DE69162525A}"/>
            </c:ext>
          </c:extLst>
        </c:ser>
        <c:dLbls>
          <c:showLegendKey val="0"/>
          <c:showVal val="0"/>
          <c:showCatName val="0"/>
          <c:showSerName val="0"/>
          <c:showPercent val="0"/>
          <c:showBubbleSize val="0"/>
        </c:dLbls>
        <c:gapWidth val="100"/>
        <c:overlap val="100"/>
        <c:axId val="498293392"/>
        <c:axId val="498293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4735</c:v>
                </c:pt>
                <c:pt idx="2">
                  <c:v>#N/A</c:v>
                </c:pt>
                <c:pt idx="3">
                  <c:v>#N/A</c:v>
                </c:pt>
                <c:pt idx="4">
                  <c:v>3394</c:v>
                </c:pt>
                <c:pt idx="5">
                  <c:v>#N/A</c:v>
                </c:pt>
                <c:pt idx="6">
                  <c:v>#N/A</c:v>
                </c:pt>
                <c:pt idx="7">
                  <c:v>479</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E53-4494-AFC6-8DE69162525A}"/>
            </c:ext>
          </c:extLst>
        </c:ser>
        <c:dLbls>
          <c:showLegendKey val="0"/>
          <c:showVal val="0"/>
          <c:showCatName val="0"/>
          <c:showSerName val="0"/>
          <c:showPercent val="0"/>
          <c:showBubbleSize val="0"/>
        </c:dLbls>
        <c:marker val="1"/>
        <c:smooth val="0"/>
        <c:axId val="498293392"/>
        <c:axId val="498293776"/>
      </c:lineChart>
      <c:catAx>
        <c:axId val="498293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8293776"/>
        <c:crosses val="autoZero"/>
        <c:auto val="1"/>
        <c:lblAlgn val="ctr"/>
        <c:lblOffset val="100"/>
        <c:tickLblSkip val="1"/>
        <c:tickMarkSkip val="1"/>
        <c:noMultiLvlLbl val="0"/>
      </c:catAx>
      <c:valAx>
        <c:axId val="498293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293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9095</c:v>
                </c:pt>
                <c:pt idx="1">
                  <c:v>8998</c:v>
                </c:pt>
                <c:pt idx="2">
                  <c:v>7233</c:v>
                </c:pt>
              </c:numCache>
            </c:numRef>
          </c:val>
          <c:extLst xmlns:c16r2="http://schemas.microsoft.com/office/drawing/2015/06/chart">
            <c:ext xmlns:c16="http://schemas.microsoft.com/office/drawing/2014/chart" uri="{C3380CC4-5D6E-409C-BE32-E72D297353CC}">
              <c16:uniqueId val="{00000000-8B0C-4425-8E64-3FA6DB3F20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7361</c:v>
                </c:pt>
                <c:pt idx="1">
                  <c:v>8255</c:v>
                </c:pt>
                <c:pt idx="2">
                  <c:v>7716</c:v>
                </c:pt>
              </c:numCache>
            </c:numRef>
          </c:val>
          <c:extLst xmlns:c16r2="http://schemas.microsoft.com/office/drawing/2015/06/chart">
            <c:ext xmlns:c16="http://schemas.microsoft.com/office/drawing/2014/chart" uri="{C3380CC4-5D6E-409C-BE32-E72D297353CC}">
              <c16:uniqueId val="{00000001-8B0C-4425-8E64-3FA6DB3F20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9933</c:v>
                </c:pt>
                <c:pt idx="1">
                  <c:v>11567</c:v>
                </c:pt>
                <c:pt idx="2">
                  <c:v>13274</c:v>
                </c:pt>
              </c:numCache>
            </c:numRef>
          </c:val>
          <c:extLst xmlns:c16r2="http://schemas.microsoft.com/office/drawing/2015/06/chart">
            <c:ext xmlns:c16="http://schemas.microsoft.com/office/drawing/2014/chart" uri="{C3380CC4-5D6E-409C-BE32-E72D297353CC}">
              <c16:uniqueId val="{00000002-8B0C-4425-8E64-3FA6DB3F2075}"/>
            </c:ext>
          </c:extLst>
        </c:ser>
        <c:dLbls>
          <c:showLegendKey val="0"/>
          <c:showVal val="0"/>
          <c:showCatName val="0"/>
          <c:showSerName val="0"/>
          <c:showPercent val="0"/>
          <c:showBubbleSize val="0"/>
        </c:dLbls>
        <c:gapWidth val="120"/>
        <c:overlap val="100"/>
        <c:axId val="506837592"/>
        <c:axId val="506837200"/>
      </c:barChart>
      <c:catAx>
        <c:axId val="506837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837200"/>
        <c:crosses val="autoZero"/>
        <c:auto val="1"/>
        <c:lblAlgn val="ctr"/>
        <c:lblOffset val="100"/>
        <c:tickLblSkip val="1"/>
        <c:tickMarkSkip val="1"/>
        <c:noMultiLvlLbl val="0"/>
      </c:catAx>
      <c:valAx>
        <c:axId val="506837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837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D4B-471B-AB95-376240BA6369}"/>
                </c:ext>
                <c:ext xmlns:c15="http://schemas.microsoft.com/office/drawing/2012/chart" uri="{CE6537A1-D6FC-4f65-9D91-7224C49458BB}">
                  <c15:dlblFieldTable>
                    <c15:dlblFTEntry>
                      <c15:txfldGUID>{EC2EB264-26E0-49CB-BB4D-8E88B4473ECB}</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D4B-471B-AB95-376240BA6369}"/>
                </c:ext>
                <c:ext xmlns:c15="http://schemas.microsoft.com/office/drawing/2012/chart" uri="{CE6537A1-D6FC-4f65-9D91-7224C49458BB}">
                  <c15:dlblFieldTable>
                    <c15:dlblFTEntry>
                      <c15:txfldGUID>{F78DBD47-962B-4089-9B44-D009DBC810D0}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D4B-471B-AB95-376240BA6369}"/>
                </c:ext>
                <c:ext xmlns:c15="http://schemas.microsoft.com/office/drawing/2012/chart" uri="{CE6537A1-D6FC-4f65-9D91-7224C49458BB}">
                  <c15:dlblFieldTable>
                    <c15:dlblFTEntry>
                      <c15:txfldGUID>{C24F86C8-22FF-4C1D-8CC3-D16D1D55EE63}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D4B-471B-AB95-376240BA6369}"/>
                </c:ext>
                <c:ext xmlns:c15="http://schemas.microsoft.com/office/drawing/2012/chart" uri="{CE6537A1-D6FC-4f65-9D91-7224C49458BB}">
                  <c15:dlblFieldTable>
                    <c15:dlblFTEntry>
                      <c15:txfldGUID>{3C48063C-F721-4CEF-AD20-7EB5D39807EB}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D4B-471B-AB95-376240BA6369}"/>
                </c:ext>
                <c:ext xmlns:c15="http://schemas.microsoft.com/office/drawing/2012/chart" uri="{CE6537A1-D6FC-4f65-9D91-7224C49458BB}">
                  <c15:dlblFieldTable>
                    <c15:dlblFTEntry>
                      <c15:txfldGUID>{15A29ED5-FEC6-4D81-A180-DE6016C7FA54}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D4B-471B-AB95-376240BA6369}"/>
                </c:ext>
                <c:ext xmlns:c15="http://schemas.microsoft.com/office/drawing/2012/chart" uri="{CE6537A1-D6FC-4f65-9D91-7224C49458BB}">
                  <c15:dlblFieldTable>
                    <c15:dlblFTEntry>
                      <c15:txfldGUID>{729975F4-24AE-4E32-86B8-CFD251096671}</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D4B-471B-AB95-376240BA6369}"/>
                </c:ext>
                <c:ext xmlns:c15="http://schemas.microsoft.com/office/drawing/2012/chart" uri="{CE6537A1-D6FC-4f65-9D91-7224C49458BB}">
                  <c15:layout/>
                  <c15:dlblFieldTable>
                    <c15:dlblFTEntry>
                      <c15:txfldGUID>{6A24BE3F-7DB0-4B44-911C-3F1EC4449FDC}</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D4B-471B-AB95-376240BA6369}"/>
                </c:ext>
                <c:ext xmlns:c15="http://schemas.microsoft.com/office/drawing/2012/chart" uri="{CE6537A1-D6FC-4f65-9D91-7224C49458BB}">
                  <c15:dlblFieldTable>
                    <c15:dlblFTEntry>
                      <c15:txfldGUID>{B0281892-51FC-4BFD-9010-E70D1A7B28DD}</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D4B-471B-AB95-376240BA6369}"/>
                </c:ext>
                <c:ext xmlns:c15="http://schemas.microsoft.com/office/drawing/2012/chart" uri="{CE6537A1-D6FC-4f65-9D91-7224C49458BB}">
                  <c15:dlblFieldTable>
                    <c15:dlblFTEntry>
                      <c15:txfldGUID>{4A1BCEEE-8EDA-406C-B860-A9FB7B29BC7F}</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95.4</c:v>
                </c:pt>
                <c:pt idx="24">
                  <c:v>74.099999999999994</c:v>
                </c:pt>
                <c:pt idx="32">
                  <c:v>74.599999999999994</c:v>
                </c:pt>
              </c:numCache>
            </c:numRef>
          </c:xVal>
          <c:yVal>
            <c:numRef>
              <c:f>公会計指標分析・財政指標組合せ分析表!$BP$51:$DC$51</c:f>
              <c:numCache>
                <c:formatCode>#,##0.0;"▲ "#,##0.0</c:formatCode>
                <c:ptCount val="40"/>
                <c:pt idx="16">
                  <c:v>1.6</c:v>
                </c:pt>
              </c:numCache>
            </c:numRef>
          </c:yVal>
          <c:smooth val="0"/>
          <c:extLst xmlns:c16r2="http://schemas.microsoft.com/office/drawing/2015/06/chart">
            <c:ext xmlns:c16="http://schemas.microsoft.com/office/drawing/2014/chart" uri="{C3380CC4-5D6E-409C-BE32-E72D297353CC}">
              <c16:uniqueId val="{00000009-3D4B-471B-AB95-376240BA63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D4B-471B-AB95-376240BA6369}"/>
                </c:ext>
                <c:ext xmlns:c15="http://schemas.microsoft.com/office/drawing/2012/chart" uri="{CE6537A1-D6FC-4f65-9D91-7224C49458BB}">
                  <c15:dlblFieldTable>
                    <c15:dlblFTEntry>
                      <c15:txfldGUID>{C844EB41-2FE8-4635-9224-93749EF5BF0D}</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D4B-471B-AB95-376240BA6369}"/>
                </c:ext>
                <c:ext xmlns:c15="http://schemas.microsoft.com/office/drawing/2012/chart" uri="{CE6537A1-D6FC-4f65-9D91-7224C49458BB}">
                  <c15:dlblFieldTable>
                    <c15:dlblFTEntry>
                      <c15:txfldGUID>{6BF45E53-A1CC-4D71-9435-0EA36BC1ECD5}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D4B-471B-AB95-376240BA6369}"/>
                </c:ext>
                <c:ext xmlns:c15="http://schemas.microsoft.com/office/drawing/2012/chart" uri="{CE6537A1-D6FC-4f65-9D91-7224C49458BB}">
                  <c15:dlblFieldTable>
                    <c15:dlblFTEntry>
                      <c15:txfldGUID>{9AED3054-6393-4C54-A2DA-C9FB91A1E95B}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D4B-471B-AB95-376240BA6369}"/>
                </c:ext>
                <c:ext xmlns:c15="http://schemas.microsoft.com/office/drawing/2012/chart" uri="{CE6537A1-D6FC-4f65-9D91-7224C49458BB}">
                  <c15:dlblFieldTable>
                    <c15:dlblFTEntry>
                      <c15:txfldGUID>{22F52D00-2D18-4913-9409-096F6DFB2083}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D4B-471B-AB95-376240BA6369}"/>
                </c:ext>
                <c:ext xmlns:c15="http://schemas.microsoft.com/office/drawing/2012/chart" uri="{CE6537A1-D6FC-4f65-9D91-7224C49458BB}">
                  <c15:dlblFieldTable>
                    <c15:dlblFTEntry>
                      <c15:txfldGUID>{85F1C9A2-D452-4658-82DD-A6E75DE1E00A}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D4B-471B-AB95-376240BA6369}"/>
                </c:ext>
                <c:ext xmlns:c15="http://schemas.microsoft.com/office/drawing/2012/chart" uri="{CE6537A1-D6FC-4f65-9D91-7224C49458BB}">
                  <c15:dlblFieldTable>
                    <c15:dlblFTEntry>
                      <c15:txfldGUID>{E2E91164-1EF8-4FF0-A053-B19FCCAF72AB}</c15:txfldGUID>
                      <c15:f>公会計指標分析・財政指標組合せ分析表!$BX$50</c15:f>
                      <c15:dlblFieldTableCache>
                        <c:ptCount val="1"/>
                        <c:pt idx="0">
                          <c:v>R02</c:v>
                        </c:pt>
                      </c15:dlblFieldTableCache>
                    </c15:dlblFTEntry>
                  </c15:dlblFieldTable>
                  <c15:showDataLabelsRange val="0"/>
                </c:ext>
              </c:extLst>
            </c:dLbl>
            <c:dLbl>
              <c:idx val="16"/>
              <c:layout>
                <c:manualLayout>
                  <c:x val="-2.5354909468125922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D4B-471B-AB95-376240BA6369}"/>
                </c:ext>
                <c:ext xmlns:c15="http://schemas.microsoft.com/office/drawing/2012/chart" uri="{CE6537A1-D6FC-4f65-9D91-7224C49458BB}">
                  <c15:layout/>
                  <c15:dlblFieldTable>
                    <c15:dlblFTEntry>
                      <c15:txfldGUID>{2A44A3FF-1D3C-45E5-9F9D-6FEE9A121341}</c15:txfldGUID>
                      <c15:f>公会計指標分析・財政指標組合せ分析表!$CF$50</c15:f>
                      <c15:dlblFieldTableCache>
                        <c:ptCount val="1"/>
                        <c:pt idx="0">
                          <c:v>R03</c:v>
                        </c:pt>
                      </c15:dlblFieldTableCache>
                    </c15:dlblFTEntry>
                  </c15:dlblFieldTable>
                  <c15:showDataLabelsRange val="0"/>
                </c:ext>
              </c:extLst>
            </c:dLbl>
            <c:dLbl>
              <c:idx val="24"/>
              <c:layout>
                <c:manualLayout>
                  <c:x val="-3.8676591832342538E-2"/>
                  <c:y val="-9.417595506472130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D4B-471B-AB95-376240BA6369}"/>
                </c:ext>
                <c:ext xmlns:c15="http://schemas.microsoft.com/office/drawing/2012/chart" uri="{CE6537A1-D6FC-4f65-9D91-7224C49458BB}">
                  <c15:layout/>
                  <c15:dlblFieldTable>
                    <c15:dlblFTEntry>
                      <c15:txfldGUID>{8EC079AF-50B2-4B44-B5A3-236BF275BCC5}</c15:txfldGUID>
                      <c15:f>公会計指標分析・財政指標組合せ分析表!$CN$50</c15:f>
                      <c15:dlblFieldTableCache>
                        <c:ptCount val="1"/>
                        <c:pt idx="0">
                          <c:v>R04</c:v>
                        </c:pt>
                      </c15:dlblFieldTableCache>
                    </c15:dlblFTEntry>
                  </c15:dlblFieldTable>
                  <c15:showDataLabelsRange val="0"/>
                </c:ext>
              </c:extLst>
            </c:dLbl>
            <c:dLbl>
              <c:idx val="32"/>
              <c:layout>
                <c:manualLayout>
                  <c:x val="-3.2015750650234161E-2"/>
                  <c:y val="-5.4926500965695006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D4B-471B-AB95-376240BA6369}"/>
                </c:ext>
                <c:ext xmlns:c15="http://schemas.microsoft.com/office/drawing/2012/chart" uri="{CE6537A1-D6FC-4f65-9D91-7224C49458BB}">
                  <c15:layout/>
                  <c15:dlblFieldTable>
                    <c15:dlblFTEntry>
                      <c15:txfldGUID>{1F559EC1-219E-4BF6-8579-10385FF48979}</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63.2</c:v>
                </c:pt>
                <c:pt idx="24">
                  <c:v>64</c:v>
                </c:pt>
                <c:pt idx="32">
                  <c:v>65.599999999999994</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D4B-471B-AB95-376240BA6369}"/>
            </c:ext>
          </c:extLst>
        </c:ser>
        <c:dLbls>
          <c:showLegendKey val="0"/>
          <c:showVal val="1"/>
          <c:showCatName val="0"/>
          <c:showSerName val="0"/>
          <c:showPercent val="0"/>
          <c:showBubbleSize val="0"/>
        </c:dLbls>
        <c:axId val="506836416"/>
        <c:axId val="506834064"/>
      </c:scatterChart>
      <c:valAx>
        <c:axId val="506836416"/>
        <c:scaling>
          <c:orientation val="maxMin"/>
          <c:max val="10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834064"/>
        <c:crosses val="autoZero"/>
        <c:crossBetween val="midCat"/>
      </c:valAx>
      <c:valAx>
        <c:axId val="506834064"/>
        <c:scaling>
          <c:orientation val="maxMin"/>
          <c:max val="2"/>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836416"/>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FE2-4FDA-BFB0-80C73D8B4A11}"/>
                </c:ext>
                <c:ext xmlns:c15="http://schemas.microsoft.com/office/drawing/2012/chart" uri="{CE6537A1-D6FC-4f65-9D91-7224C49458BB}">
                  <c15:dlblFieldTable>
                    <c15:dlblFTEntry>
                      <c15:txfldGUID>{329DE634-FFD0-483A-9D4E-B855450E038D}</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FE2-4FDA-BFB0-80C73D8B4A11}"/>
                </c:ext>
                <c:ext xmlns:c15="http://schemas.microsoft.com/office/drawing/2012/chart" uri="{CE6537A1-D6FC-4f65-9D91-7224C49458BB}">
                  <c15:dlblFieldTable>
                    <c15:dlblFTEntry>
                      <c15:txfldGUID>{1790B15A-F02E-4E0E-9619-1E980AED060D}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FE2-4FDA-BFB0-80C73D8B4A11}"/>
                </c:ext>
                <c:ext xmlns:c15="http://schemas.microsoft.com/office/drawing/2012/chart" uri="{CE6537A1-D6FC-4f65-9D91-7224C49458BB}">
                  <c15:dlblFieldTable>
                    <c15:dlblFTEntry>
                      <c15:txfldGUID>{78977A87-E35B-454D-A0B7-ACF91F7472AC}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FE2-4FDA-BFB0-80C73D8B4A11}"/>
                </c:ext>
                <c:ext xmlns:c15="http://schemas.microsoft.com/office/drawing/2012/chart" uri="{CE6537A1-D6FC-4f65-9D91-7224C49458BB}">
                  <c15:dlblFieldTable>
                    <c15:dlblFTEntry>
                      <c15:txfldGUID>{B943BB99-FEDD-4ECD-9A13-093BE561DA04}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FE2-4FDA-BFB0-80C73D8B4A11}"/>
                </c:ext>
                <c:ext xmlns:c15="http://schemas.microsoft.com/office/drawing/2012/chart" uri="{CE6537A1-D6FC-4f65-9D91-7224C49458BB}">
                  <c15:dlblFieldTable>
                    <c15:dlblFTEntry>
                      <c15:txfldGUID>{A0DE8FCD-54DD-49AA-9B21-1E0789DBB9F8}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FE2-4FDA-BFB0-80C73D8B4A11}"/>
                </c:ext>
                <c:ext xmlns:c15="http://schemas.microsoft.com/office/drawing/2012/chart" uri="{CE6537A1-D6FC-4f65-9D91-7224C49458BB}">
                  <c15:dlblFieldTable>
                    <c15:dlblFTEntry>
                      <c15:txfldGUID>{E68314EE-5E2E-4AC8-A39E-5924BF62289A}</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FE2-4FDA-BFB0-80C73D8B4A11}"/>
                </c:ext>
                <c:ext xmlns:c15="http://schemas.microsoft.com/office/drawing/2012/chart" uri="{CE6537A1-D6FC-4f65-9D91-7224C49458BB}">
                  <c15:dlblFieldTable>
                    <c15:dlblFTEntry>
                      <c15:txfldGUID>{327E6FBB-64D1-43B4-94CE-5DEBC7329A3E}</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FE2-4FDA-BFB0-80C73D8B4A11}"/>
                </c:ext>
                <c:ext xmlns:c15="http://schemas.microsoft.com/office/drawing/2012/chart" uri="{CE6537A1-D6FC-4f65-9D91-7224C49458BB}">
                  <c15:dlblFieldTable>
                    <c15:dlblFTEntry>
                      <c15:txfldGUID>{E21F9EBC-DF07-4B3A-8454-38DB3B4DA8B6}</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FE2-4FDA-BFB0-80C73D8B4A11}"/>
                </c:ext>
                <c:ext xmlns:c15="http://schemas.microsoft.com/office/drawing/2012/chart" uri="{CE6537A1-D6FC-4f65-9D91-7224C49458BB}">
                  <c15:dlblFieldTable>
                    <c15:dlblFTEntry>
                      <c15:txfldGUID>{DCE0D2D0-EFDF-4D76-83C3-787D9F23DEDC}</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6</c:v>
                </c:pt>
                <c:pt idx="16">
                  <c:v>6.4</c:v>
                </c:pt>
                <c:pt idx="24">
                  <c:v>6.8</c:v>
                </c:pt>
                <c:pt idx="32">
                  <c:v>7.1</c:v>
                </c:pt>
              </c:numCache>
            </c:numRef>
          </c:xVal>
          <c:yVal>
            <c:numRef>
              <c:f>公会計指標分析・財政指標組合せ分析表!$BP$73:$DC$73</c:f>
              <c:numCache>
                <c:formatCode>#,##0.0;"▲ "#,##0.0</c:formatCode>
                <c:ptCount val="40"/>
                <c:pt idx="0">
                  <c:v>17.3</c:v>
                </c:pt>
                <c:pt idx="8">
                  <c:v>12.2</c:v>
                </c:pt>
                <c:pt idx="16">
                  <c:v>1.6</c:v>
                </c:pt>
              </c:numCache>
            </c:numRef>
          </c:yVal>
          <c:smooth val="0"/>
          <c:extLst xmlns:c16r2="http://schemas.microsoft.com/office/drawing/2015/06/chart">
            <c:ext xmlns:c16="http://schemas.microsoft.com/office/drawing/2014/chart" uri="{C3380CC4-5D6E-409C-BE32-E72D297353CC}">
              <c16:uniqueId val="{00000009-FFE2-4FDA-BFB0-80C73D8B4A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FE2-4FDA-BFB0-80C73D8B4A11}"/>
                </c:ext>
                <c:ext xmlns:c15="http://schemas.microsoft.com/office/drawing/2012/chart" uri="{CE6537A1-D6FC-4f65-9D91-7224C49458BB}">
                  <c15:dlblFieldTable>
                    <c15:dlblFTEntry>
                      <c15:txfldGUID>{1DBF6E2B-960D-4CAA-B1D9-FD6221EC0E38}</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FE2-4FDA-BFB0-80C73D8B4A11}"/>
                </c:ext>
                <c:ext xmlns:c15="http://schemas.microsoft.com/office/drawing/2012/chart" uri="{CE6537A1-D6FC-4f65-9D91-7224C49458BB}">
                  <c15:dlblFieldTable>
                    <c15:dlblFTEntry>
                      <c15:txfldGUID>{C33AEFB7-C087-46CC-8FA1-4804FD305C0B}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FE2-4FDA-BFB0-80C73D8B4A11}"/>
                </c:ext>
                <c:ext xmlns:c15="http://schemas.microsoft.com/office/drawing/2012/chart" uri="{CE6537A1-D6FC-4f65-9D91-7224C49458BB}">
                  <c15:dlblFieldTable>
                    <c15:dlblFTEntry>
                      <c15:txfldGUID>{AB063605-3419-41F1-9183-E50E3D8FDCDB}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FE2-4FDA-BFB0-80C73D8B4A11}"/>
                </c:ext>
                <c:ext xmlns:c15="http://schemas.microsoft.com/office/drawing/2012/chart" uri="{CE6537A1-D6FC-4f65-9D91-7224C49458BB}">
                  <c15:dlblFieldTable>
                    <c15:dlblFTEntry>
                      <c15:txfldGUID>{7F6940E1-133F-4075-84C4-B7024C1C8441}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FE2-4FDA-BFB0-80C73D8B4A11}"/>
                </c:ext>
                <c:ext xmlns:c15="http://schemas.microsoft.com/office/drawing/2012/chart" uri="{CE6537A1-D6FC-4f65-9D91-7224C49458BB}">
                  <c15:dlblFieldTable>
                    <c15:dlblFTEntry>
                      <c15:txfldGUID>{CD2C6630-37B2-481E-AFA4-B20D387662F7}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FE2-4FDA-BFB0-80C73D8B4A11}"/>
                </c:ext>
                <c:ext xmlns:c15="http://schemas.microsoft.com/office/drawing/2012/chart" uri="{CE6537A1-D6FC-4f65-9D91-7224C49458BB}">
                  <c15:dlblFieldTable>
                    <c15:dlblFTEntry>
                      <c15:txfldGUID>{94942578-A606-4667-B2F1-5897D54CD0FF}</c15:txfldGUID>
                      <c15:f>公会計指標分析・財政指標組合せ分析表!$BX$72</c15:f>
                      <c15:dlblFieldTableCache>
                        <c:ptCount val="1"/>
                        <c:pt idx="0">
                          <c:v>R02</c:v>
                        </c:pt>
                      </c15:dlblFieldTableCache>
                    </c15:dlblFTEntry>
                  </c15:dlblFieldTable>
                  <c15:showDataLabelsRange val="0"/>
                </c:ext>
              </c:extLst>
            </c:dLbl>
            <c:dLbl>
              <c:idx val="16"/>
              <c:layout>
                <c:manualLayout>
                  <c:x val="-2.882984014740072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FE2-4FDA-BFB0-80C73D8B4A11}"/>
                </c:ext>
                <c:ext xmlns:c15="http://schemas.microsoft.com/office/drawing/2012/chart" uri="{CE6537A1-D6FC-4f65-9D91-7224C49458BB}">
                  <c15:dlblFieldTable>
                    <c15:dlblFTEntry>
                      <c15:txfldGUID>{DCFBA30E-0F5A-4BBB-A3F1-F3EC87AFA154}</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3.4310845302750505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FE2-4FDA-BFB0-80C73D8B4A11}"/>
                </c:ext>
                <c:ext xmlns:c15="http://schemas.microsoft.com/office/drawing/2012/chart" uri="{CE6537A1-D6FC-4f65-9D91-7224C49458BB}">
                  <c15:dlblFieldTable>
                    <c15:dlblFTEntry>
                      <c15:txfldGUID>{1AB98C11-5E1F-477A-BFAC-86ADADE0C2C9}</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3.1570342725075584E-2"/>
                  <c:y val="-4.349592131553589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FE2-4FDA-BFB0-80C73D8B4A11}"/>
                </c:ext>
                <c:ext xmlns:c15="http://schemas.microsoft.com/office/drawing/2012/chart" uri="{CE6537A1-D6FC-4f65-9D91-7224C49458BB}">
                  <c15:dlblFieldTable>
                    <c15:dlblFTEntry>
                      <c15:txfldGUID>{6060DEC7-4B97-47FC-97ED-7468F318DB6D}</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FE2-4FDA-BFB0-80C73D8B4A11}"/>
            </c:ext>
          </c:extLst>
        </c:ser>
        <c:dLbls>
          <c:showLegendKey val="0"/>
          <c:showVal val="1"/>
          <c:showCatName val="0"/>
          <c:showSerName val="0"/>
          <c:showPercent val="0"/>
          <c:showBubbleSize val="0"/>
        </c:dLbls>
        <c:axId val="506834848"/>
        <c:axId val="506835632"/>
      </c:scatterChart>
      <c:valAx>
        <c:axId val="506834848"/>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835632"/>
        <c:crosses val="autoZero"/>
        <c:crossBetween val="midCat"/>
      </c:valAx>
      <c:valAx>
        <c:axId val="506835632"/>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83484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年度に大規模事業に係る緊急防災・減災事業債及び旧合併特例事業債等の償還が完了したことにより、分子の構成要素である元利償還金等が減少したことが主な要因となり、実質公債費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負担額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今後も健全な財政運営に努めるため、事業費の適正化や事業実施年度の調整、低利での借入方法の検討などにより、償還額の平準化及び実質公債費比率の急激な上昇を抑えていく必要がある。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将来負担額については、地方債現在高は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3,152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百万円の減となり、それに伴い充当可能財源における交付税算入見込額も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2,973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百万円の減となった。また、ふるさと応援基金への積立額の増はあったものの、財政調整基金や減債基金の取崩による残高減により、充当可能財源における充当可能基金は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百万円の減となり、前年度と比較しても大きな増減はなかった。その結果、前年度に引き続き将来負担比率は発生しないこととなった。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今後も大型事業を実施する見込みであり、比率が上昇することが見込まれるため、計画的な事業実施や事業費の適正化、交付税措置率の高い地方債を活用することにより、財政の健全化に努める。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福岡県飯塚市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一方で、一般会計の財源不足調整に伴う原資として、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百万円を取り崩した。その結果、基金残高は前年比で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減債基金については、臨時財政対策債償還基金分を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一方で、一般会計の市債償還の財源として、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百万円を取り崩した。その結果、基金残高は前年比で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その他特定目的基金については、公共施設等整備基金へ</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百万円、債券等の運用収入を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百万円積み立てた。また、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寄附額に相当する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百万円を積み立てた一方、各種事業に活用するために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百万円を取り崩したことなどにより、その他特定目的基金残高は前年比で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今後も歳入の減額要素が見込まれる中、</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大型事業を実施する見込みである。令和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年度以降においても、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もとより、各種基金の取崩しを行いながら財政収支の均衡を図っていくことを想定しており、また、今年度基金残高が大幅に増加した要因であるふるさと応援寄附金についても、その動向は不透明である。そのため、「飯塚市行政経営戦略推進ビジョン」に基づき、定住人口の増加（減少の抑制）を目指していくとともに、財政収支の均衡がとれた健全で持続可能な財政基盤の構築を図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飯塚市公共施設等整備基金　　：　公共施設等の建設、改修、除却及び設備の更新等を推進するため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飯塚市地域振興基金　　　　　：　地域振興に関する事業を推進するため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飯塚市ふるさと応援基金　　　：　寄附者の思いを反映した施策に活用し魅力あるまちづくりを推進するため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かんがい施設の維持管理及び改良事業を実施するため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飯塚霊園施設管理基金　　　　：　飯塚霊園施設の維持管理のため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飯塚市公共施設等整備基金　　：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による増</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飯塚市ふるさと応援基金　　　：　ふるさと応援寄附金の積み立てによる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百万円の増、寄附金の募集にかかる経費及び寄附者の思い</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を反映した事業に活用するための財源として取り崩したことによる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百万円の減の結果、計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万円の増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かんがい施設の維持管理にかかる経費の財源として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各基金の設置の目的に合わせて、必要に応じた積立・取崩しを行い、適切な管理を行っていく。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一方で、一般会計の財源不足調整に伴う原資として、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百万円を取り崩した。その結果、基金残高は前年比で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今後も歳入の減額要素が見込まれる中、大型事業を実施する見込みである。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収支の均衡を図るため、取崩しを行いながらの財政運営が想定される中、その残高の確保を図るため、健全な財政運営に取り組むとともに、安全かつ効果的な運用を推進し、基金運用収入の確保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減債基金については、臨時財政対策債償還基金分を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一方で、一般会計の市債償還の財源として、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百万円を取り崩した。その結果、基金残高は前年比で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増加する見込みである元利償還金の財源として、取崩しも視野に入れた財政運営が想定される中、財政調整基金と同様に、その残高の確保を図るため、健全な財政運営に取り組むとともに、安全かつ効果的な運用を推進し、基金運用収入の確保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124,962
123,227
213.96
90,780,148
88,472,792
2,056,239
34,315,420
67,064,747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減価償却率は前年度より横ばいとなった。平成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月に策定した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「飯塚市第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次公共施設等の在り方に関する基本方針</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施設整備、更新を進めているところである</a:t>
          </a:r>
          <a:r>
            <a:rPr kumimoji="1" lang="ja-JP" altLang="en-US" sz="1100">
              <a:latin typeface="ＭＳ Ｐゴシック" panose="020B0600070205080204" pitchFamily="50" charset="-128"/>
              <a:ea typeface="ＭＳ Ｐゴシック" panose="020B0600070205080204" pitchFamily="50" charset="-128"/>
            </a:rPr>
            <a:t>。しかしながら、類似団体と比較しても依然として数値が高い状況にあることから、今後も、公共施設等総合管理計画に基づき、老朽化した施設の更新や長寿命化等を進め、公共施設の適正管理に努めていく必要がある。</a:t>
          </a: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xdr:cNvCxnSpPr/>
      </xdr:nvCxnSpPr>
      <xdr:spPr>
        <a:xfrm>
          <a:off x="1152525" y="664210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147499</xdr:rowOff>
    </xdr:from>
    <xdr:ext cx="410689" cy="225703"/>
    <xdr:sp macro="" textlink="">
      <xdr:nvSpPr>
        <xdr:cNvPr id="57" name="テキスト ボックス 56"/>
        <xdr:cNvSpPr txBox="1"/>
      </xdr:nvSpPr>
      <xdr:spPr>
        <a:xfrm>
          <a:off x="735486" y="65546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xdr:cNvCxnSpPr/>
      </xdr:nvCxnSpPr>
      <xdr:spPr>
        <a:xfrm>
          <a:off x="1152525" y="6384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xdr:cNvSpPr txBox="1"/>
      </xdr:nvSpPr>
      <xdr:spPr>
        <a:xfrm>
          <a:off x="786781" y="6291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xdr:cNvCxnSpPr/>
      </xdr:nvCxnSpPr>
      <xdr:spPr>
        <a:xfrm>
          <a:off x="1152525" y="612140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xdr:cNvSpPr txBox="1"/>
      </xdr:nvSpPr>
      <xdr:spPr>
        <a:xfrm>
          <a:off x="786781" y="6033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xdr:cNvCxnSpPr/>
      </xdr:nvCxnSpPr>
      <xdr:spPr>
        <a:xfrm>
          <a:off x="1152525" y="560070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xdr:cNvSpPr txBox="1"/>
      </xdr:nvSpPr>
      <xdr:spPr>
        <a:xfrm>
          <a:off x="786781" y="55132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xdr:cNvCxnSpPr/>
      </xdr:nvCxnSpPr>
      <xdr:spPr>
        <a:xfrm>
          <a:off x="1152525" y="5343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xdr:cNvSpPr txBox="1"/>
      </xdr:nvSpPr>
      <xdr:spPr>
        <a:xfrm>
          <a:off x="786781" y="5249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xdr:cNvCxnSpPr/>
      </xdr:nvCxnSpPr>
      <xdr:spPr>
        <a:xfrm>
          <a:off x="1152525" y="508635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xdr:cNvSpPr txBox="1"/>
      </xdr:nvSpPr>
      <xdr:spPr>
        <a:xfrm>
          <a:off x="786781" y="4992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317</xdr:rowOff>
    </xdr:from>
    <xdr:to>
      <xdr:col>23</xdr:col>
      <xdr:colOff>85090</xdr:colOff>
      <xdr:row>32</xdr:row>
      <xdr:rowOff>71438</xdr:rowOff>
    </xdr:to>
    <xdr:cxnSp macro="">
      <xdr:nvCxnSpPr>
        <xdr:cNvPr id="73" name="直線コネクタ 72"/>
        <xdr:cNvCxnSpPr/>
      </xdr:nvCxnSpPr>
      <xdr:spPr>
        <a:xfrm flipV="1">
          <a:off x="4300220" y="5251767"/>
          <a:ext cx="1270" cy="89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75265</xdr:rowOff>
    </xdr:from>
    <xdr:ext cx="405111" cy="259045"/>
    <xdr:sp macro="" textlink="">
      <xdr:nvSpPr>
        <xdr:cNvPr id="74" name="有形固定資産減価償却率最小値テキスト"/>
        <xdr:cNvSpPr txBox="1"/>
      </xdr:nvSpPr>
      <xdr:spPr>
        <a:xfrm>
          <a:off x="4352925" y="6152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71438</xdr:rowOff>
    </xdr:from>
    <xdr:to>
      <xdr:col>23</xdr:col>
      <xdr:colOff>174625</xdr:colOff>
      <xdr:row>32</xdr:row>
      <xdr:rowOff>71438</xdr:rowOff>
    </xdr:to>
    <xdr:cxnSp macro="">
      <xdr:nvCxnSpPr>
        <xdr:cNvPr id="75" name="直線コネクタ 74"/>
        <xdr:cNvCxnSpPr/>
      </xdr:nvCxnSpPr>
      <xdr:spPr>
        <a:xfrm>
          <a:off x="4213225" y="614838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118444</xdr:rowOff>
    </xdr:from>
    <xdr:ext cx="405111" cy="259045"/>
    <xdr:sp macro="" textlink="">
      <xdr:nvSpPr>
        <xdr:cNvPr id="76" name="有形固定資産減価償却率最大値テキスト"/>
        <xdr:cNvSpPr txBox="1"/>
      </xdr:nvSpPr>
      <xdr:spPr>
        <a:xfrm>
          <a:off x="4352925" y="503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317</xdr:rowOff>
    </xdr:from>
    <xdr:to>
      <xdr:col>23</xdr:col>
      <xdr:colOff>174625</xdr:colOff>
      <xdr:row>27</xdr:row>
      <xdr:rowOff>317</xdr:rowOff>
    </xdr:to>
    <xdr:cxnSp macro="">
      <xdr:nvCxnSpPr>
        <xdr:cNvPr id="77" name="直線コネクタ 76"/>
        <xdr:cNvCxnSpPr/>
      </xdr:nvCxnSpPr>
      <xdr:spPr>
        <a:xfrm>
          <a:off x="4213225" y="525176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78" name="有形固定資産減価償却率平均値テキスト"/>
        <xdr:cNvSpPr txBox="1"/>
      </xdr:nvSpPr>
      <xdr:spPr>
        <a:xfrm>
          <a:off x="4352925" y="5558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79" name="フローチャート: 判断 78"/>
        <xdr:cNvSpPr/>
      </xdr:nvSpPr>
      <xdr:spPr>
        <a:xfrm>
          <a:off x="4251325" y="5701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76200</xdr:rowOff>
    </xdr:from>
    <xdr:to>
      <xdr:col>19</xdr:col>
      <xdr:colOff>187325</xdr:colOff>
      <xdr:row>30</xdr:row>
      <xdr:rowOff>6350</xdr:rowOff>
    </xdr:to>
    <xdr:sp macro="" textlink="">
      <xdr:nvSpPr>
        <xdr:cNvPr id="80" name="フローチャート: 判断 79"/>
        <xdr:cNvSpPr/>
      </xdr:nvSpPr>
      <xdr:spPr>
        <a:xfrm>
          <a:off x="3616325" y="5657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54610</xdr:rowOff>
    </xdr:from>
    <xdr:to>
      <xdr:col>15</xdr:col>
      <xdr:colOff>187325</xdr:colOff>
      <xdr:row>29</xdr:row>
      <xdr:rowOff>156210</xdr:rowOff>
    </xdr:to>
    <xdr:sp macro="" textlink="">
      <xdr:nvSpPr>
        <xdr:cNvPr id="81" name="フローチャート: 判断 80"/>
        <xdr:cNvSpPr/>
      </xdr:nvSpPr>
      <xdr:spPr>
        <a:xfrm>
          <a:off x="2930525" y="5636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51911</xdr:rowOff>
    </xdr:from>
    <xdr:to>
      <xdr:col>11</xdr:col>
      <xdr:colOff>187325</xdr:colOff>
      <xdr:row>29</xdr:row>
      <xdr:rowOff>153511</xdr:rowOff>
    </xdr:to>
    <xdr:sp macro="" textlink="">
      <xdr:nvSpPr>
        <xdr:cNvPr id="82" name="フローチャート: 判断 81"/>
        <xdr:cNvSpPr/>
      </xdr:nvSpPr>
      <xdr:spPr>
        <a:xfrm>
          <a:off x="2244725" y="5633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35719</xdr:rowOff>
    </xdr:from>
    <xdr:to>
      <xdr:col>7</xdr:col>
      <xdr:colOff>187325</xdr:colOff>
      <xdr:row>29</xdr:row>
      <xdr:rowOff>137319</xdr:rowOff>
    </xdr:to>
    <xdr:sp macro="" textlink="">
      <xdr:nvSpPr>
        <xdr:cNvPr id="83" name="フローチャート: 判断 82"/>
        <xdr:cNvSpPr/>
      </xdr:nvSpPr>
      <xdr:spPr>
        <a:xfrm>
          <a:off x="1558925" y="56173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19367</xdr:rowOff>
    </xdr:from>
    <xdr:to>
      <xdr:col>23</xdr:col>
      <xdr:colOff>136525</xdr:colOff>
      <xdr:row>31</xdr:row>
      <xdr:rowOff>120967</xdr:rowOff>
    </xdr:to>
    <xdr:sp macro="" textlink="">
      <xdr:nvSpPr>
        <xdr:cNvPr id="89" name="楕円 88"/>
        <xdr:cNvSpPr/>
      </xdr:nvSpPr>
      <xdr:spPr>
        <a:xfrm>
          <a:off x="4251325" y="59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169244</xdr:rowOff>
    </xdr:from>
    <xdr:ext cx="405111" cy="259045"/>
    <xdr:sp macro="" textlink="">
      <xdr:nvSpPr>
        <xdr:cNvPr id="90" name="有形固定資産減価償却率該当値テキスト"/>
        <xdr:cNvSpPr txBox="1"/>
      </xdr:nvSpPr>
      <xdr:spPr>
        <a:xfrm>
          <a:off x="4352925" y="590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5874</xdr:rowOff>
    </xdr:from>
    <xdr:to>
      <xdr:col>19</xdr:col>
      <xdr:colOff>187325</xdr:colOff>
      <xdr:row>31</xdr:row>
      <xdr:rowOff>107474</xdr:rowOff>
    </xdr:to>
    <xdr:sp macro="" textlink="">
      <xdr:nvSpPr>
        <xdr:cNvPr id="91" name="楕円 90"/>
        <xdr:cNvSpPr/>
      </xdr:nvSpPr>
      <xdr:spPr>
        <a:xfrm>
          <a:off x="3616325" y="59177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56674</xdr:rowOff>
    </xdr:from>
    <xdr:to>
      <xdr:col>23</xdr:col>
      <xdr:colOff>85725</xdr:colOff>
      <xdr:row>31</xdr:row>
      <xdr:rowOff>70167</xdr:rowOff>
    </xdr:to>
    <xdr:cxnSp macro="">
      <xdr:nvCxnSpPr>
        <xdr:cNvPr id="92" name="直線コネクタ 91"/>
        <xdr:cNvCxnSpPr/>
      </xdr:nvCxnSpPr>
      <xdr:spPr>
        <a:xfrm>
          <a:off x="3667125" y="5968524"/>
          <a:ext cx="635000" cy="1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66357</xdr:rowOff>
    </xdr:from>
    <xdr:to>
      <xdr:col>15</xdr:col>
      <xdr:colOff>187325</xdr:colOff>
      <xdr:row>34</xdr:row>
      <xdr:rowOff>167957</xdr:rowOff>
    </xdr:to>
    <xdr:sp macro="" textlink="">
      <xdr:nvSpPr>
        <xdr:cNvPr id="93" name="楕円 92"/>
        <xdr:cNvSpPr/>
      </xdr:nvSpPr>
      <xdr:spPr>
        <a:xfrm>
          <a:off x="2930525" y="64735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56674</xdr:rowOff>
    </xdr:from>
    <xdr:to>
      <xdr:col>19</xdr:col>
      <xdr:colOff>136525</xdr:colOff>
      <xdr:row>34</xdr:row>
      <xdr:rowOff>117157</xdr:rowOff>
    </xdr:to>
    <xdr:cxnSp macro="">
      <xdr:nvCxnSpPr>
        <xdr:cNvPr id="94" name="直線コネクタ 93"/>
        <xdr:cNvCxnSpPr/>
      </xdr:nvCxnSpPr>
      <xdr:spPr>
        <a:xfrm flipV="1">
          <a:off x="2981325" y="5968524"/>
          <a:ext cx="685800" cy="55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22877</xdr:rowOff>
    </xdr:from>
    <xdr:ext cx="405111" cy="259045"/>
    <xdr:sp macro="" textlink="">
      <xdr:nvSpPr>
        <xdr:cNvPr id="95" name="n_1aveValue有形固定資産減価償却率"/>
        <xdr:cNvSpPr txBox="1"/>
      </xdr:nvSpPr>
      <xdr:spPr>
        <a:xfrm>
          <a:off x="3470919"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1287</xdr:rowOff>
    </xdr:from>
    <xdr:ext cx="405111" cy="259045"/>
    <xdr:sp macro="" textlink="">
      <xdr:nvSpPr>
        <xdr:cNvPr id="96" name="n_2aveValue有形固定資産減価償却率"/>
        <xdr:cNvSpPr txBox="1"/>
      </xdr:nvSpPr>
      <xdr:spPr>
        <a:xfrm>
          <a:off x="2797819"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170038</xdr:rowOff>
    </xdr:from>
    <xdr:ext cx="405111" cy="259045"/>
    <xdr:sp macro="" textlink="">
      <xdr:nvSpPr>
        <xdr:cNvPr id="97" name="n_3aveValue有形固定資産減価償却率"/>
        <xdr:cNvSpPr txBox="1"/>
      </xdr:nvSpPr>
      <xdr:spPr>
        <a:xfrm>
          <a:off x="2112019" y="541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153846</xdr:rowOff>
    </xdr:from>
    <xdr:ext cx="405111" cy="259045"/>
    <xdr:sp macro="" textlink="">
      <xdr:nvSpPr>
        <xdr:cNvPr id="98" name="n_4aveValue有形固定資産減価償却率"/>
        <xdr:cNvSpPr txBox="1"/>
      </xdr:nvSpPr>
      <xdr:spPr>
        <a:xfrm>
          <a:off x="1426219" y="540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98601</xdr:rowOff>
    </xdr:from>
    <xdr:ext cx="405111" cy="259045"/>
    <xdr:sp macro="" textlink="">
      <xdr:nvSpPr>
        <xdr:cNvPr id="99" name="n_1mainValue有形固定資産減価償却率"/>
        <xdr:cNvSpPr txBox="1"/>
      </xdr:nvSpPr>
      <xdr:spPr>
        <a:xfrm>
          <a:off x="3470919" y="601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159084</xdr:rowOff>
    </xdr:from>
    <xdr:ext cx="405111" cy="259045"/>
    <xdr:sp macro="" textlink="">
      <xdr:nvSpPr>
        <xdr:cNvPr id="100" name="n_2mainValue有形固定資産減価償却率"/>
        <xdr:cNvSpPr txBox="1"/>
      </xdr:nvSpPr>
      <xdr:spPr>
        <a:xfrm>
          <a:off x="2797819" y="65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地方債の償還が進んでいることから、地方債現在高は減少しているものの、一方で充当可能財源については、普通交付税算入見込額の減少が影響し減少に転じている。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このことより、債務償還比率が前年比より</a:t>
          </a:r>
          <a:r>
            <a:rPr kumimoji="1" lang="en-US" altLang="ja-JP" sz="1100">
              <a:latin typeface="ＭＳ Ｐゴシック" panose="020B0600070205080204" pitchFamily="50" charset="-128"/>
              <a:ea typeface="ＭＳ Ｐゴシック" panose="020B0600070205080204" pitchFamily="50" charset="-128"/>
            </a:rPr>
            <a:t>78.8</a:t>
          </a:r>
          <a:r>
            <a:rPr kumimoji="1" lang="ja-JP" altLang="en-US" sz="1100">
              <a:latin typeface="ＭＳ Ｐゴシック" panose="020B0600070205080204" pitchFamily="50" charset="-128"/>
              <a:ea typeface="ＭＳ Ｐゴシック" panose="020B0600070205080204" pitchFamily="50" charset="-128"/>
            </a:rPr>
            <a:t>％増加したことにより悪化しており、全国の類似団体で比較した場合非常に高い数値となっている。今後も、廃棄物処理施設等、大型事業の実施も見込まれるため、事業費の適正化や事業実施年度の調整などを行い、償還額の平準化に取り組み健全な財政運営を行っ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1" name="直線コネクタ 130"/>
        <xdr:cNvCxnSpPr/>
      </xdr:nvCxnSpPr>
      <xdr:spPr>
        <a:xfrm flipV="1">
          <a:off x="13323570" y="5118553"/>
          <a:ext cx="1269" cy="135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2" name="債務償還比率最小値テキスト"/>
        <xdr:cNvSpPr txBox="1"/>
      </xdr:nvSpPr>
      <xdr:spPr>
        <a:xfrm>
          <a:off x="13376275" y="647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3" name="直線コネクタ 132"/>
        <xdr:cNvCxnSpPr/>
      </xdr:nvCxnSpPr>
      <xdr:spPr>
        <a:xfrm>
          <a:off x="13255625" y="6472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6" name="債務償還比率平均値テキスト"/>
        <xdr:cNvSpPr txBox="1"/>
      </xdr:nvSpPr>
      <xdr:spPr>
        <a:xfrm>
          <a:off x="13376275" y="5619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7" name="フローチャート: 判断 136"/>
        <xdr:cNvSpPr/>
      </xdr:nvSpPr>
      <xdr:spPr>
        <a:xfrm>
          <a:off x="13293725" y="57616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8" name="フローチャート: 判断 137"/>
        <xdr:cNvSpPr/>
      </xdr:nvSpPr>
      <xdr:spPr>
        <a:xfrm>
          <a:off x="12639675" y="575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9" name="フローチャート: 判断 138"/>
        <xdr:cNvSpPr/>
      </xdr:nvSpPr>
      <xdr:spPr>
        <a:xfrm>
          <a:off x="11953875" y="5710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0" name="フローチャート: 判断 139"/>
        <xdr:cNvSpPr/>
      </xdr:nvSpPr>
      <xdr:spPr>
        <a:xfrm>
          <a:off x="11268075" y="594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1" name="フローチャート: 判断 140"/>
        <xdr:cNvSpPr/>
      </xdr:nvSpPr>
      <xdr:spPr>
        <a:xfrm>
          <a:off x="10582275" y="5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153380</xdr:rowOff>
    </xdr:from>
    <xdr:to>
      <xdr:col>76</xdr:col>
      <xdr:colOff>73025</xdr:colOff>
      <xdr:row>32</xdr:row>
      <xdr:rowOff>83530</xdr:rowOff>
    </xdr:to>
    <xdr:sp macro="" textlink="">
      <xdr:nvSpPr>
        <xdr:cNvPr id="147" name="楕円 146"/>
        <xdr:cNvSpPr/>
      </xdr:nvSpPr>
      <xdr:spPr>
        <a:xfrm>
          <a:off x="13293725" y="6065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131807</xdr:rowOff>
    </xdr:from>
    <xdr:ext cx="469744" cy="259045"/>
    <xdr:sp macro="" textlink="">
      <xdr:nvSpPr>
        <xdr:cNvPr id="148" name="債務償還比率該当値テキスト"/>
        <xdr:cNvSpPr txBox="1"/>
      </xdr:nvSpPr>
      <xdr:spPr>
        <a:xfrm>
          <a:off x="13376275" y="604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31859</xdr:rowOff>
    </xdr:from>
    <xdr:to>
      <xdr:col>72</xdr:col>
      <xdr:colOff>123825</xdr:colOff>
      <xdr:row>31</xdr:row>
      <xdr:rowOff>133459</xdr:rowOff>
    </xdr:to>
    <xdr:sp macro="" textlink="">
      <xdr:nvSpPr>
        <xdr:cNvPr id="149" name="楕円 148"/>
        <xdr:cNvSpPr/>
      </xdr:nvSpPr>
      <xdr:spPr>
        <a:xfrm>
          <a:off x="12639675" y="594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82659</xdr:rowOff>
    </xdr:from>
    <xdr:to>
      <xdr:col>76</xdr:col>
      <xdr:colOff>22225</xdr:colOff>
      <xdr:row>32</xdr:row>
      <xdr:rowOff>32730</xdr:rowOff>
    </xdr:to>
    <xdr:cxnSp macro="">
      <xdr:nvCxnSpPr>
        <xdr:cNvPr id="150" name="直線コネクタ 149"/>
        <xdr:cNvCxnSpPr/>
      </xdr:nvCxnSpPr>
      <xdr:spPr>
        <a:xfrm>
          <a:off x="12690475" y="5994509"/>
          <a:ext cx="635000" cy="11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104031</xdr:rowOff>
    </xdr:from>
    <xdr:to>
      <xdr:col>68</xdr:col>
      <xdr:colOff>123825</xdr:colOff>
      <xdr:row>32</xdr:row>
      <xdr:rowOff>34181</xdr:rowOff>
    </xdr:to>
    <xdr:sp macro="" textlink="">
      <xdr:nvSpPr>
        <xdr:cNvPr id="151" name="楕円 150"/>
        <xdr:cNvSpPr/>
      </xdr:nvSpPr>
      <xdr:spPr>
        <a:xfrm>
          <a:off x="11953875" y="60158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82659</xdr:rowOff>
    </xdr:from>
    <xdr:to>
      <xdr:col>72</xdr:col>
      <xdr:colOff>73025</xdr:colOff>
      <xdr:row>31</xdr:row>
      <xdr:rowOff>154831</xdr:rowOff>
    </xdr:to>
    <xdr:cxnSp macro="">
      <xdr:nvCxnSpPr>
        <xdr:cNvPr id="152" name="直線コネクタ 151"/>
        <xdr:cNvCxnSpPr/>
      </xdr:nvCxnSpPr>
      <xdr:spPr>
        <a:xfrm flipV="1">
          <a:off x="12004675" y="5994509"/>
          <a:ext cx="6858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142966</xdr:rowOff>
    </xdr:from>
    <xdr:to>
      <xdr:col>64</xdr:col>
      <xdr:colOff>123825</xdr:colOff>
      <xdr:row>34</xdr:row>
      <xdr:rowOff>73116</xdr:rowOff>
    </xdr:to>
    <xdr:sp macro="" textlink="">
      <xdr:nvSpPr>
        <xdr:cNvPr id="153" name="楕円 152"/>
        <xdr:cNvSpPr/>
      </xdr:nvSpPr>
      <xdr:spPr>
        <a:xfrm>
          <a:off x="11268075" y="63850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154831</xdr:rowOff>
    </xdr:from>
    <xdr:to>
      <xdr:col>68</xdr:col>
      <xdr:colOff>73025</xdr:colOff>
      <xdr:row>34</xdr:row>
      <xdr:rowOff>22316</xdr:rowOff>
    </xdr:to>
    <xdr:cxnSp macro="">
      <xdr:nvCxnSpPr>
        <xdr:cNvPr id="154" name="直線コネクタ 153"/>
        <xdr:cNvCxnSpPr/>
      </xdr:nvCxnSpPr>
      <xdr:spPr>
        <a:xfrm flipV="1">
          <a:off x="11318875" y="6066681"/>
          <a:ext cx="685800" cy="36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74377</xdr:rowOff>
    </xdr:from>
    <xdr:to>
      <xdr:col>60</xdr:col>
      <xdr:colOff>123825</xdr:colOff>
      <xdr:row>35</xdr:row>
      <xdr:rowOff>4527</xdr:rowOff>
    </xdr:to>
    <xdr:sp macro="" textlink="">
      <xdr:nvSpPr>
        <xdr:cNvPr id="155" name="楕円 154"/>
        <xdr:cNvSpPr/>
      </xdr:nvSpPr>
      <xdr:spPr>
        <a:xfrm>
          <a:off x="10582275" y="64815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22316</xdr:rowOff>
    </xdr:from>
    <xdr:to>
      <xdr:col>64</xdr:col>
      <xdr:colOff>73025</xdr:colOff>
      <xdr:row>34</xdr:row>
      <xdr:rowOff>125177</xdr:rowOff>
    </xdr:to>
    <xdr:cxnSp macro="">
      <xdr:nvCxnSpPr>
        <xdr:cNvPr id="156" name="直線コネクタ 155"/>
        <xdr:cNvCxnSpPr/>
      </xdr:nvCxnSpPr>
      <xdr:spPr>
        <a:xfrm flipV="1">
          <a:off x="10633075" y="6429466"/>
          <a:ext cx="685800" cy="10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7" name="n_1aveValue債務償還比率"/>
        <xdr:cNvSpPr txBox="1"/>
      </xdr:nvSpPr>
      <xdr:spPr>
        <a:xfrm>
          <a:off x="12461952" y="554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8" name="n_2aveValue債務償還比率"/>
        <xdr:cNvSpPr txBox="1"/>
      </xdr:nvSpPr>
      <xdr:spPr>
        <a:xfrm>
          <a:off x="11788852" y="549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9" name="n_3aveValue債務償還比率"/>
        <xdr:cNvSpPr txBox="1"/>
      </xdr:nvSpPr>
      <xdr:spPr>
        <a:xfrm>
          <a:off x="11103052" y="572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0" name="n_4aveValue債務償還比率"/>
        <xdr:cNvSpPr txBox="1"/>
      </xdr:nvSpPr>
      <xdr:spPr>
        <a:xfrm>
          <a:off x="10417252" y="575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124586</xdr:rowOff>
    </xdr:from>
    <xdr:ext cx="469744" cy="259045"/>
    <xdr:sp macro="" textlink="">
      <xdr:nvSpPr>
        <xdr:cNvPr id="161" name="n_1mainValue債務償還比率"/>
        <xdr:cNvSpPr txBox="1"/>
      </xdr:nvSpPr>
      <xdr:spPr>
        <a:xfrm>
          <a:off x="12461952" y="603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25308</xdr:rowOff>
    </xdr:from>
    <xdr:ext cx="469744" cy="259045"/>
    <xdr:sp macro="" textlink="">
      <xdr:nvSpPr>
        <xdr:cNvPr id="162" name="n_2mainValue債務償還比率"/>
        <xdr:cNvSpPr txBox="1"/>
      </xdr:nvSpPr>
      <xdr:spPr>
        <a:xfrm>
          <a:off x="11788852" y="610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64243</xdr:rowOff>
    </xdr:from>
    <xdr:ext cx="469744" cy="259045"/>
    <xdr:sp macro="" textlink="">
      <xdr:nvSpPr>
        <xdr:cNvPr id="163" name="n_3mainValue債務償還比率"/>
        <xdr:cNvSpPr txBox="1"/>
      </xdr:nvSpPr>
      <xdr:spPr>
        <a:xfrm>
          <a:off x="11103052" y="647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167104</xdr:rowOff>
    </xdr:from>
    <xdr:ext cx="469744" cy="259045"/>
    <xdr:sp macro="" textlink="">
      <xdr:nvSpPr>
        <xdr:cNvPr id="164" name="n_4mainValue債務償還比率"/>
        <xdr:cNvSpPr txBox="1"/>
      </xdr:nvSpPr>
      <xdr:spPr>
        <a:xfrm>
          <a:off x="10417252" y="657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124,962
123,227
213.96
90,780,148
88,472,792
2,056,239
34,315,420
67,064,747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177665" y="5641086"/>
          <a:ext cx="0" cy="1176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216400"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10845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216400" y="54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108450" y="5641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xdr:cNvSpPr txBox="1"/>
      </xdr:nvSpPr>
      <xdr:spPr>
        <a:xfrm>
          <a:off x="4216400" y="6066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127500" y="6209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384550" y="61564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57175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xdr:cNvSpPr/>
      </xdr:nvSpPr>
      <xdr:spPr>
        <a:xfrm>
          <a:off x="1778000" y="6105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xdr:cNvSpPr/>
      </xdr:nvSpPr>
      <xdr:spPr>
        <a:xfrm>
          <a:off x="984250" y="60919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93980</xdr:rowOff>
    </xdr:from>
    <xdr:to>
      <xdr:col>24</xdr:col>
      <xdr:colOff>114300</xdr:colOff>
      <xdr:row>41</xdr:row>
      <xdr:rowOff>24130</xdr:rowOff>
    </xdr:to>
    <xdr:sp macro="" textlink="">
      <xdr:nvSpPr>
        <xdr:cNvPr id="71" name="楕円 70"/>
        <xdr:cNvSpPr/>
      </xdr:nvSpPr>
      <xdr:spPr>
        <a:xfrm>
          <a:off x="4127500" y="6704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8907</xdr:rowOff>
    </xdr:from>
    <xdr:ext cx="405111" cy="259045"/>
    <xdr:sp macro="" textlink="">
      <xdr:nvSpPr>
        <xdr:cNvPr id="72" name="【道路】&#10;有形固定資産減価償却率該当値テキスト"/>
        <xdr:cNvSpPr txBox="1"/>
      </xdr:nvSpPr>
      <xdr:spPr>
        <a:xfrm>
          <a:off x="42164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132842</xdr:rowOff>
    </xdr:from>
    <xdr:to>
      <xdr:col>20</xdr:col>
      <xdr:colOff>38100</xdr:colOff>
      <xdr:row>41</xdr:row>
      <xdr:rowOff>62992</xdr:rowOff>
    </xdr:to>
    <xdr:sp macro="" textlink="">
      <xdr:nvSpPr>
        <xdr:cNvPr id="73" name="楕円 72"/>
        <xdr:cNvSpPr/>
      </xdr:nvSpPr>
      <xdr:spPr>
        <a:xfrm>
          <a:off x="3384550" y="67431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144780</xdr:rowOff>
    </xdr:from>
    <xdr:to>
      <xdr:col>24</xdr:col>
      <xdr:colOff>63500</xdr:colOff>
      <xdr:row>41</xdr:row>
      <xdr:rowOff>12192</xdr:rowOff>
    </xdr:to>
    <xdr:cxnSp macro="">
      <xdr:nvCxnSpPr>
        <xdr:cNvPr id="74" name="直線コネクタ 73"/>
        <xdr:cNvCxnSpPr/>
      </xdr:nvCxnSpPr>
      <xdr:spPr>
        <a:xfrm flipV="1">
          <a:off x="3429000" y="6755130"/>
          <a:ext cx="7493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155702</xdr:rowOff>
    </xdr:from>
    <xdr:to>
      <xdr:col>15</xdr:col>
      <xdr:colOff>101600</xdr:colOff>
      <xdr:row>41</xdr:row>
      <xdr:rowOff>85852</xdr:rowOff>
    </xdr:to>
    <xdr:sp macro="" textlink="">
      <xdr:nvSpPr>
        <xdr:cNvPr id="75" name="楕円 74"/>
        <xdr:cNvSpPr/>
      </xdr:nvSpPr>
      <xdr:spPr>
        <a:xfrm>
          <a:off x="2571750" y="67660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12192</xdr:rowOff>
    </xdr:from>
    <xdr:to>
      <xdr:col>19</xdr:col>
      <xdr:colOff>177800</xdr:colOff>
      <xdr:row>41</xdr:row>
      <xdr:rowOff>35052</xdr:rowOff>
    </xdr:to>
    <xdr:cxnSp macro="">
      <xdr:nvCxnSpPr>
        <xdr:cNvPr id="76" name="直線コネクタ 75"/>
        <xdr:cNvCxnSpPr/>
      </xdr:nvCxnSpPr>
      <xdr:spPr>
        <a:xfrm flipV="1">
          <a:off x="2622550" y="6787642"/>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77" name="n_1aveValue【道路】&#10;有形固定資産減価償却率"/>
        <xdr:cNvSpPr txBox="1"/>
      </xdr:nvSpPr>
      <xdr:spPr>
        <a:xfrm>
          <a:off x="3239144" y="594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78" name="n_2aveValue【道路】&#10;有形固定資産減価償却率"/>
        <xdr:cNvSpPr txBox="1"/>
      </xdr:nvSpPr>
      <xdr:spPr>
        <a:xfrm>
          <a:off x="2439044" y="589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79" name="n_3aveValue【道路】&#10;有形固定資産減価償却率"/>
        <xdr:cNvSpPr txBox="1"/>
      </xdr:nvSpPr>
      <xdr:spPr>
        <a:xfrm>
          <a:off x="1645294" y="5887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0" name="n_4aveValue【道路】&#10;有形固定資産減価償却率"/>
        <xdr:cNvSpPr txBox="1"/>
      </xdr:nvSpPr>
      <xdr:spPr>
        <a:xfrm>
          <a:off x="851544" y="587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54119</xdr:rowOff>
    </xdr:from>
    <xdr:ext cx="405111" cy="259045"/>
    <xdr:sp macro="" textlink="">
      <xdr:nvSpPr>
        <xdr:cNvPr id="81" name="n_1mainValue【道路】&#10;有形固定資産減価償却率"/>
        <xdr:cNvSpPr txBox="1"/>
      </xdr:nvSpPr>
      <xdr:spPr>
        <a:xfrm>
          <a:off x="3239144" y="6829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76979</xdr:rowOff>
    </xdr:from>
    <xdr:ext cx="405111" cy="259045"/>
    <xdr:sp macro="" textlink="">
      <xdr:nvSpPr>
        <xdr:cNvPr id="82" name="n_2mainValue【道路】&#10;有形固定資産減価償却率"/>
        <xdr:cNvSpPr txBox="1"/>
      </xdr:nvSpPr>
      <xdr:spPr>
        <a:xfrm>
          <a:off x="2439044" y="685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06" name="直線コネクタ 105"/>
        <xdr:cNvCxnSpPr/>
      </xdr:nvCxnSpPr>
      <xdr:spPr>
        <a:xfrm flipV="1">
          <a:off x="9429115" y="5622036"/>
          <a:ext cx="0" cy="1257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07" name="【道路】&#10;一人当たり延長最小値テキスト"/>
        <xdr:cNvSpPr txBox="1"/>
      </xdr:nvSpPr>
      <xdr:spPr>
        <a:xfrm>
          <a:off x="9467850" y="688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08" name="直線コネクタ 107"/>
        <xdr:cNvCxnSpPr/>
      </xdr:nvCxnSpPr>
      <xdr:spPr>
        <a:xfrm>
          <a:off x="9359900" y="6879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09" name="【道路】&#10;一人当たり延長最大値テキスト"/>
        <xdr:cNvSpPr txBox="1"/>
      </xdr:nvSpPr>
      <xdr:spPr>
        <a:xfrm>
          <a:off x="9467850" y="540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0" name="直線コネクタ 109"/>
        <xdr:cNvCxnSpPr/>
      </xdr:nvCxnSpPr>
      <xdr:spPr>
        <a:xfrm>
          <a:off x="9359900" y="5622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1" name="【道路】&#10;一人当たり延長平均値テキスト"/>
        <xdr:cNvSpPr txBox="1"/>
      </xdr:nvSpPr>
      <xdr:spPr>
        <a:xfrm>
          <a:off x="9467850" y="650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2" name="フローチャート: 判断 111"/>
        <xdr:cNvSpPr/>
      </xdr:nvSpPr>
      <xdr:spPr>
        <a:xfrm>
          <a:off x="9398000" y="65307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3" name="フローチャート: 判断 112"/>
        <xdr:cNvSpPr/>
      </xdr:nvSpPr>
      <xdr:spPr>
        <a:xfrm>
          <a:off x="8636000" y="65364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14" name="フローチャート: 判断 113"/>
        <xdr:cNvSpPr/>
      </xdr:nvSpPr>
      <xdr:spPr>
        <a:xfrm>
          <a:off x="7842250" y="65314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15" name="フローチャート: 判断 114"/>
        <xdr:cNvSpPr/>
      </xdr:nvSpPr>
      <xdr:spPr>
        <a:xfrm>
          <a:off x="7029450" y="6513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16" name="フローチャート: 判断 115"/>
        <xdr:cNvSpPr/>
      </xdr:nvSpPr>
      <xdr:spPr>
        <a:xfrm>
          <a:off x="6235700" y="6534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37059</xdr:rowOff>
    </xdr:from>
    <xdr:to>
      <xdr:col>55</xdr:col>
      <xdr:colOff>50800</xdr:colOff>
      <xdr:row>38</xdr:row>
      <xdr:rowOff>138659</xdr:rowOff>
    </xdr:to>
    <xdr:sp macro="" textlink="">
      <xdr:nvSpPr>
        <xdr:cNvPr id="122" name="楕円 121"/>
        <xdr:cNvSpPr/>
      </xdr:nvSpPr>
      <xdr:spPr>
        <a:xfrm>
          <a:off x="9398000" y="63172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59936</xdr:rowOff>
    </xdr:from>
    <xdr:ext cx="469744" cy="259045"/>
    <xdr:sp macro="" textlink="">
      <xdr:nvSpPr>
        <xdr:cNvPr id="123" name="【道路】&#10;一人当たり延長該当値テキスト"/>
        <xdr:cNvSpPr txBox="1"/>
      </xdr:nvSpPr>
      <xdr:spPr>
        <a:xfrm>
          <a:off x="9467850" y="617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41859</xdr:rowOff>
    </xdr:from>
    <xdr:to>
      <xdr:col>50</xdr:col>
      <xdr:colOff>165100</xdr:colOff>
      <xdr:row>38</xdr:row>
      <xdr:rowOff>143459</xdr:rowOff>
    </xdr:to>
    <xdr:sp macro="" textlink="">
      <xdr:nvSpPr>
        <xdr:cNvPr id="124" name="楕円 123"/>
        <xdr:cNvSpPr/>
      </xdr:nvSpPr>
      <xdr:spPr>
        <a:xfrm>
          <a:off x="8636000" y="632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87859</xdr:rowOff>
    </xdr:from>
    <xdr:to>
      <xdr:col>55</xdr:col>
      <xdr:colOff>0</xdr:colOff>
      <xdr:row>38</xdr:row>
      <xdr:rowOff>92659</xdr:rowOff>
    </xdr:to>
    <xdr:cxnSp macro="">
      <xdr:nvCxnSpPr>
        <xdr:cNvPr id="125" name="直線コネクタ 124"/>
        <xdr:cNvCxnSpPr/>
      </xdr:nvCxnSpPr>
      <xdr:spPr>
        <a:xfrm flipV="1">
          <a:off x="8686800" y="6368009"/>
          <a:ext cx="74295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47422</xdr:rowOff>
    </xdr:from>
    <xdr:to>
      <xdr:col>46</xdr:col>
      <xdr:colOff>38100</xdr:colOff>
      <xdr:row>38</xdr:row>
      <xdr:rowOff>149022</xdr:rowOff>
    </xdr:to>
    <xdr:sp macro="" textlink="">
      <xdr:nvSpPr>
        <xdr:cNvPr id="126" name="楕円 125"/>
        <xdr:cNvSpPr/>
      </xdr:nvSpPr>
      <xdr:spPr>
        <a:xfrm>
          <a:off x="7842250" y="63275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92659</xdr:rowOff>
    </xdr:from>
    <xdr:to>
      <xdr:col>50</xdr:col>
      <xdr:colOff>114300</xdr:colOff>
      <xdr:row>38</xdr:row>
      <xdr:rowOff>98222</xdr:rowOff>
    </xdr:to>
    <xdr:cxnSp macro="">
      <xdr:nvCxnSpPr>
        <xdr:cNvPr id="127" name="直線コネクタ 126"/>
        <xdr:cNvCxnSpPr/>
      </xdr:nvCxnSpPr>
      <xdr:spPr>
        <a:xfrm flipV="1">
          <a:off x="7886700" y="6372809"/>
          <a:ext cx="8001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28" name="n_1aveValue【道路】&#10;一人当たり延長"/>
        <xdr:cNvSpPr txBox="1"/>
      </xdr:nvSpPr>
      <xdr:spPr>
        <a:xfrm>
          <a:off x="8458277" y="66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29" name="n_2aveValue【道路】&#10;一人当たり延長"/>
        <xdr:cNvSpPr txBox="1"/>
      </xdr:nvSpPr>
      <xdr:spPr>
        <a:xfrm>
          <a:off x="7677227" y="66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30" name="n_3aveValue【道路】&#10;一人当たり延長"/>
        <xdr:cNvSpPr txBox="1"/>
      </xdr:nvSpPr>
      <xdr:spPr>
        <a:xfrm>
          <a:off x="6864427" y="62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31" name="n_4aveValue【道路】&#10;一人当たり延長"/>
        <xdr:cNvSpPr txBox="1"/>
      </xdr:nvSpPr>
      <xdr:spPr>
        <a:xfrm>
          <a:off x="6070677" y="631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159986</xdr:rowOff>
    </xdr:from>
    <xdr:ext cx="469744" cy="259045"/>
    <xdr:sp macro="" textlink="">
      <xdr:nvSpPr>
        <xdr:cNvPr id="132" name="n_1mainValue【道路】&#10;一人当たり延長"/>
        <xdr:cNvSpPr txBox="1"/>
      </xdr:nvSpPr>
      <xdr:spPr>
        <a:xfrm>
          <a:off x="8458277" y="610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165549</xdr:rowOff>
    </xdr:from>
    <xdr:ext cx="469744" cy="259045"/>
    <xdr:sp macro="" textlink="">
      <xdr:nvSpPr>
        <xdr:cNvPr id="133" name="n_2mainValue【道路】&#10;一人当たり延長"/>
        <xdr:cNvSpPr txBox="1"/>
      </xdr:nvSpPr>
      <xdr:spPr>
        <a:xfrm>
          <a:off x="7677227" y="611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6" name="テキスト ボックス 145"/>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6" name="テキスト ボックス 155"/>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58" name="直線コネクタ 157"/>
        <xdr:cNvCxnSpPr/>
      </xdr:nvCxnSpPr>
      <xdr:spPr>
        <a:xfrm flipV="1">
          <a:off x="4177665" y="916305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59" name="【橋りょう・トンネル】&#10;有形固定資産減価償却率最小値テキスト"/>
        <xdr:cNvSpPr txBox="1"/>
      </xdr:nvSpPr>
      <xdr:spPr>
        <a:xfrm>
          <a:off x="42164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60" name="直線コネクタ 159"/>
        <xdr:cNvCxnSpPr/>
      </xdr:nvCxnSpPr>
      <xdr:spPr>
        <a:xfrm>
          <a:off x="41084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61" name="【橋りょう・トンネル】&#10;有形固定資産減価償却率最大値テキスト"/>
        <xdr:cNvSpPr txBox="1"/>
      </xdr:nvSpPr>
      <xdr:spPr>
        <a:xfrm>
          <a:off x="4216400" y="894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62" name="直線コネクタ 161"/>
        <xdr:cNvCxnSpPr/>
      </xdr:nvCxnSpPr>
      <xdr:spPr>
        <a:xfrm>
          <a:off x="4108450" y="916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63" name="【橋りょう・トンネル】&#10;有形固定資産減価償却率平均値テキスト"/>
        <xdr:cNvSpPr txBox="1"/>
      </xdr:nvSpPr>
      <xdr:spPr>
        <a:xfrm>
          <a:off x="4216400" y="985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64" name="フローチャート: 判断 163"/>
        <xdr:cNvSpPr/>
      </xdr:nvSpPr>
      <xdr:spPr>
        <a:xfrm>
          <a:off x="4127500" y="9998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65" name="フローチャート: 判断 164"/>
        <xdr:cNvSpPr/>
      </xdr:nvSpPr>
      <xdr:spPr>
        <a:xfrm>
          <a:off x="3384550" y="9983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66" name="フローチャート: 判断 165"/>
        <xdr:cNvSpPr/>
      </xdr:nvSpPr>
      <xdr:spPr>
        <a:xfrm>
          <a:off x="2571750" y="99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67" name="フローチャート: 判断 166"/>
        <xdr:cNvSpPr/>
      </xdr:nvSpPr>
      <xdr:spPr>
        <a:xfrm>
          <a:off x="177800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68" name="フローチャート: 判断 167"/>
        <xdr:cNvSpPr/>
      </xdr:nvSpPr>
      <xdr:spPr>
        <a:xfrm>
          <a:off x="984250" y="993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xdr:rowOff>
    </xdr:from>
    <xdr:to>
      <xdr:col>24</xdr:col>
      <xdr:colOff>114300</xdr:colOff>
      <xdr:row>64</xdr:row>
      <xdr:rowOff>104140</xdr:rowOff>
    </xdr:to>
    <xdr:sp macro="" textlink="">
      <xdr:nvSpPr>
        <xdr:cNvPr id="174" name="楕円 173"/>
        <xdr:cNvSpPr/>
      </xdr:nvSpPr>
      <xdr:spPr>
        <a:xfrm>
          <a:off x="4127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88917</xdr:rowOff>
    </xdr:from>
    <xdr:ext cx="405111" cy="259045"/>
    <xdr:sp macro="" textlink="">
      <xdr:nvSpPr>
        <xdr:cNvPr id="175" name="【橋りょう・トンネル】&#10;有形固定資産減価償却率該当値テキスト"/>
        <xdr:cNvSpPr txBox="1"/>
      </xdr:nvSpPr>
      <xdr:spPr>
        <a:xfrm>
          <a:off x="42164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xdr:rowOff>
    </xdr:from>
    <xdr:to>
      <xdr:col>20</xdr:col>
      <xdr:colOff>38100</xdr:colOff>
      <xdr:row>64</xdr:row>
      <xdr:rowOff>104140</xdr:rowOff>
    </xdr:to>
    <xdr:sp macro="" textlink="">
      <xdr:nvSpPr>
        <xdr:cNvPr id="176" name="楕円 175"/>
        <xdr:cNvSpPr/>
      </xdr:nvSpPr>
      <xdr:spPr>
        <a:xfrm>
          <a:off x="3384550" y="105752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53340</xdr:rowOff>
    </xdr:from>
    <xdr:to>
      <xdr:col>24</xdr:col>
      <xdr:colOff>63500</xdr:colOff>
      <xdr:row>64</xdr:row>
      <xdr:rowOff>53340</xdr:rowOff>
    </xdr:to>
    <xdr:cxnSp macro="">
      <xdr:nvCxnSpPr>
        <xdr:cNvPr id="177" name="直線コネクタ 176"/>
        <xdr:cNvCxnSpPr/>
      </xdr:nvCxnSpPr>
      <xdr:spPr>
        <a:xfrm>
          <a:off x="3429000" y="1062609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147320</xdr:rowOff>
    </xdr:from>
    <xdr:to>
      <xdr:col>15</xdr:col>
      <xdr:colOff>101600</xdr:colOff>
      <xdr:row>64</xdr:row>
      <xdr:rowOff>77470</xdr:rowOff>
    </xdr:to>
    <xdr:sp macro="" textlink="">
      <xdr:nvSpPr>
        <xdr:cNvPr id="178" name="楕円 177"/>
        <xdr:cNvSpPr/>
      </xdr:nvSpPr>
      <xdr:spPr>
        <a:xfrm>
          <a:off x="2571750" y="10554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26670</xdr:rowOff>
    </xdr:from>
    <xdr:to>
      <xdr:col>19</xdr:col>
      <xdr:colOff>177800</xdr:colOff>
      <xdr:row>64</xdr:row>
      <xdr:rowOff>53340</xdr:rowOff>
    </xdr:to>
    <xdr:cxnSp macro="">
      <xdr:nvCxnSpPr>
        <xdr:cNvPr id="179" name="直線コネクタ 178"/>
        <xdr:cNvCxnSpPr/>
      </xdr:nvCxnSpPr>
      <xdr:spPr>
        <a:xfrm>
          <a:off x="2622550" y="10599420"/>
          <a:ext cx="8064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80" name="n_1aveValue【橋りょう・トンネル】&#10;有形固定資産減価償却率"/>
        <xdr:cNvSpPr txBox="1"/>
      </xdr:nvSpPr>
      <xdr:spPr>
        <a:xfrm>
          <a:off x="32391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81" name="n_2aveValue【橋りょう・トンネル】&#10;有形固定資産減価償却率"/>
        <xdr:cNvSpPr txBox="1"/>
      </xdr:nvSpPr>
      <xdr:spPr>
        <a:xfrm>
          <a:off x="2439044" y="975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82" name="n_3aveValue【橋りょう・トンネル】&#10;有形固定資産減価償却率"/>
        <xdr:cNvSpPr txBox="1"/>
      </xdr:nvSpPr>
      <xdr:spPr>
        <a:xfrm>
          <a:off x="164529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83" name="n_4aveValue【橋りょう・トンネル】&#10;有形固定資産減価償却率"/>
        <xdr:cNvSpPr txBox="1"/>
      </xdr:nvSpPr>
      <xdr:spPr>
        <a:xfrm>
          <a:off x="8515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95267</xdr:rowOff>
    </xdr:from>
    <xdr:ext cx="405111" cy="259045"/>
    <xdr:sp macro="" textlink="">
      <xdr:nvSpPr>
        <xdr:cNvPr id="184" name="n_1mainValue【橋りょう・トンネル】&#10;有形固定資産減価償却率"/>
        <xdr:cNvSpPr txBox="1"/>
      </xdr:nvSpPr>
      <xdr:spPr>
        <a:xfrm>
          <a:off x="32391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68597</xdr:rowOff>
    </xdr:from>
    <xdr:ext cx="405111" cy="259045"/>
    <xdr:sp macro="" textlink="">
      <xdr:nvSpPr>
        <xdr:cNvPr id="185" name="n_2mainValue【橋りょう・トンネル】&#10;有形固定資産減価償却率"/>
        <xdr:cNvSpPr txBox="1"/>
      </xdr:nvSpPr>
      <xdr:spPr>
        <a:xfrm>
          <a:off x="2439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6" name="直線コネクタ 195"/>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7" name="テキスト ボックス 196"/>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8" name="直線コネクタ 197"/>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9" name="テキスト ボックス 198"/>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0" name="直線コネクタ 199"/>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1" name="テキスト ボックス 200"/>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2" name="直線コネクタ 201"/>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3" name="テキスト ボックス 202"/>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4" name="直線コネクタ 203"/>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5" name="テキスト ボックス 204"/>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6" name="直線コネクタ 205"/>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07" name="テキスト ボックス 206"/>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11" name="直線コネクタ 210"/>
        <xdr:cNvCxnSpPr/>
      </xdr:nvCxnSpPr>
      <xdr:spPr>
        <a:xfrm flipV="1">
          <a:off x="9429115" y="9277073"/>
          <a:ext cx="0" cy="141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12" name="【橋りょう・トンネル】&#10;一人当たり有形固定資産（償却資産）額最小値テキスト"/>
        <xdr:cNvSpPr txBox="1"/>
      </xdr:nvSpPr>
      <xdr:spPr>
        <a:xfrm>
          <a:off x="9467850" y="1069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13" name="直線コネクタ 212"/>
        <xdr:cNvCxnSpPr/>
      </xdr:nvCxnSpPr>
      <xdr:spPr>
        <a:xfrm>
          <a:off x="9359900" y="106927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14" name="【橋りょう・トンネル】&#10;一人当たり有形固定資産（償却資産）額最大値テキスト"/>
        <xdr:cNvSpPr txBox="1"/>
      </xdr:nvSpPr>
      <xdr:spPr>
        <a:xfrm>
          <a:off x="9467850" y="906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15" name="直線コネクタ 214"/>
        <xdr:cNvCxnSpPr/>
      </xdr:nvCxnSpPr>
      <xdr:spPr>
        <a:xfrm>
          <a:off x="9359900" y="9277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16" name="【橋りょう・トンネル】&#10;一人当たり有形固定資産（償却資産）額平均値テキスト"/>
        <xdr:cNvSpPr txBox="1"/>
      </xdr:nvSpPr>
      <xdr:spPr>
        <a:xfrm>
          <a:off x="9467850" y="10318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17" name="フローチャート: 判断 216"/>
        <xdr:cNvSpPr/>
      </xdr:nvSpPr>
      <xdr:spPr>
        <a:xfrm>
          <a:off x="9398000" y="10339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18" name="フローチャート: 判断 217"/>
        <xdr:cNvSpPr/>
      </xdr:nvSpPr>
      <xdr:spPr>
        <a:xfrm>
          <a:off x="8636000" y="103493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19" name="フローチャート: 判断 218"/>
        <xdr:cNvSpPr/>
      </xdr:nvSpPr>
      <xdr:spPr>
        <a:xfrm>
          <a:off x="7842250" y="10353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20" name="フローチャート: 判断 219"/>
        <xdr:cNvSpPr/>
      </xdr:nvSpPr>
      <xdr:spPr>
        <a:xfrm>
          <a:off x="7029450" y="10353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21" name="フローチャート: 判断 220"/>
        <xdr:cNvSpPr/>
      </xdr:nvSpPr>
      <xdr:spPr>
        <a:xfrm>
          <a:off x="6235700" y="10370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129298</xdr:rowOff>
    </xdr:from>
    <xdr:to>
      <xdr:col>55</xdr:col>
      <xdr:colOff>50800</xdr:colOff>
      <xdr:row>62</xdr:row>
      <xdr:rowOff>59448</xdr:rowOff>
    </xdr:to>
    <xdr:sp macro="" textlink="">
      <xdr:nvSpPr>
        <xdr:cNvPr id="227" name="楕円 226"/>
        <xdr:cNvSpPr/>
      </xdr:nvSpPr>
      <xdr:spPr>
        <a:xfrm>
          <a:off x="9398000" y="102067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152175</xdr:rowOff>
    </xdr:from>
    <xdr:ext cx="599010" cy="259045"/>
    <xdr:sp macro="" textlink="">
      <xdr:nvSpPr>
        <xdr:cNvPr id="228" name="【橋りょう・トンネル】&#10;一人当たり有形固定資産（償却資産）額該当値テキスト"/>
        <xdr:cNvSpPr txBox="1"/>
      </xdr:nvSpPr>
      <xdr:spPr>
        <a:xfrm>
          <a:off x="9467850" y="1006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132221</xdr:rowOff>
    </xdr:from>
    <xdr:to>
      <xdr:col>50</xdr:col>
      <xdr:colOff>165100</xdr:colOff>
      <xdr:row>62</xdr:row>
      <xdr:rowOff>62371</xdr:rowOff>
    </xdr:to>
    <xdr:sp macro="" textlink="">
      <xdr:nvSpPr>
        <xdr:cNvPr id="229" name="楕円 228"/>
        <xdr:cNvSpPr/>
      </xdr:nvSpPr>
      <xdr:spPr>
        <a:xfrm>
          <a:off x="8636000" y="102096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8648</xdr:rowOff>
    </xdr:from>
    <xdr:to>
      <xdr:col>55</xdr:col>
      <xdr:colOff>0</xdr:colOff>
      <xdr:row>62</xdr:row>
      <xdr:rowOff>11571</xdr:rowOff>
    </xdr:to>
    <xdr:cxnSp macro="">
      <xdr:nvCxnSpPr>
        <xdr:cNvPr id="230" name="直線コネクタ 229"/>
        <xdr:cNvCxnSpPr/>
      </xdr:nvCxnSpPr>
      <xdr:spPr>
        <a:xfrm flipV="1">
          <a:off x="8686800" y="10251198"/>
          <a:ext cx="74295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128266</xdr:rowOff>
    </xdr:from>
    <xdr:to>
      <xdr:col>46</xdr:col>
      <xdr:colOff>38100</xdr:colOff>
      <xdr:row>62</xdr:row>
      <xdr:rowOff>58416</xdr:rowOff>
    </xdr:to>
    <xdr:sp macro="" textlink="">
      <xdr:nvSpPr>
        <xdr:cNvPr id="231" name="楕円 230"/>
        <xdr:cNvSpPr/>
      </xdr:nvSpPr>
      <xdr:spPr>
        <a:xfrm>
          <a:off x="7842250" y="102057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7616</xdr:rowOff>
    </xdr:from>
    <xdr:to>
      <xdr:col>50</xdr:col>
      <xdr:colOff>114300</xdr:colOff>
      <xdr:row>62</xdr:row>
      <xdr:rowOff>11571</xdr:rowOff>
    </xdr:to>
    <xdr:cxnSp macro="">
      <xdr:nvCxnSpPr>
        <xdr:cNvPr id="232" name="直線コネクタ 231"/>
        <xdr:cNvCxnSpPr/>
      </xdr:nvCxnSpPr>
      <xdr:spPr>
        <a:xfrm>
          <a:off x="7886700" y="10250166"/>
          <a:ext cx="8001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33" name="n_1aveValue【橋りょう・トンネル】&#10;一人当たり有形固定資産（償却資産）額"/>
        <xdr:cNvSpPr txBox="1"/>
      </xdr:nvSpPr>
      <xdr:spPr>
        <a:xfrm>
          <a:off x="8425961" y="104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34" name="n_2aveValue【橋りょう・トンネル】&#10;一人当たり有形固定資産（償却資産）額"/>
        <xdr:cNvSpPr txBox="1"/>
      </xdr:nvSpPr>
      <xdr:spPr>
        <a:xfrm>
          <a:off x="7644911" y="104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35" name="n_3aveValue【橋りょう・トンネル】&#10;一人当たり有形固定資産（償却資産）額"/>
        <xdr:cNvSpPr txBox="1"/>
      </xdr:nvSpPr>
      <xdr:spPr>
        <a:xfrm>
          <a:off x="6851161" y="1013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36" name="n_4aveValue【橋りょう・トンネル】&#10;一人当たり有形固定資産（償却資産）額"/>
        <xdr:cNvSpPr txBox="1"/>
      </xdr:nvSpPr>
      <xdr:spPr>
        <a:xfrm>
          <a:off x="6038361" y="1015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78898</xdr:rowOff>
    </xdr:from>
    <xdr:ext cx="599010" cy="259045"/>
    <xdr:sp macro="" textlink="">
      <xdr:nvSpPr>
        <xdr:cNvPr id="237" name="n_1mainValue【橋りょう・トンネル】&#10;一人当たり有形固定資産（償却資産）額"/>
        <xdr:cNvSpPr txBox="1"/>
      </xdr:nvSpPr>
      <xdr:spPr>
        <a:xfrm>
          <a:off x="8399995" y="999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74943</xdr:rowOff>
    </xdr:from>
    <xdr:ext cx="599010" cy="259045"/>
    <xdr:sp macro="" textlink="">
      <xdr:nvSpPr>
        <xdr:cNvPr id="238" name="n_2mainValue【橋りょう・トンネル】&#10;一人当たり有形固定資産（償却資産）額"/>
        <xdr:cNvSpPr txBox="1"/>
      </xdr:nvSpPr>
      <xdr:spPr>
        <a:xfrm>
          <a:off x="7612595" y="998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1" name="テキスト ボックス 250"/>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9" name="テキスト ボックス 258"/>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1" name="テキスト ボックス 260"/>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63" name="直線コネクタ 262"/>
        <xdr:cNvCxnSpPr/>
      </xdr:nvCxnSpPr>
      <xdr:spPr>
        <a:xfrm flipV="1">
          <a:off x="4177665" y="1286383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64" name="【公営住宅】&#10;有形固定資産減価償却率最小値テキスト"/>
        <xdr:cNvSpPr txBox="1"/>
      </xdr:nvSpPr>
      <xdr:spPr>
        <a:xfrm>
          <a:off x="4216400" y="1423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65" name="直線コネクタ 264"/>
        <xdr:cNvCxnSpPr/>
      </xdr:nvCxnSpPr>
      <xdr:spPr>
        <a:xfrm>
          <a:off x="4108450" y="14233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66" name="【公営住宅】&#10;有形固定資産減価償却率最大値テキスト"/>
        <xdr:cNvSpPr txBox="1"/>
      </xdr:nvSpPr>
      <xdr:spPr>
        <a:xfrm>
          <a:off x="4216400" y="1264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67" name="直線コネクタ 266"/>
        <xdr:cNvCxnSpPr/>
      </xdr:nvCxnSpPr>
      <xdr:spPr>
        <a:xfrm>
          <a:off x="4108450" y="12863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68" name="【公営住宅】&#10;有形固定資産減価償却率平均値テキスト"/>
        <xdr:cNvSpPr txBox="1"/>
      </xdr:nvSpPr>
      <xdr:spPr>
        <a:xfrm>
          <a:off x="4216400" y="13596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69" name="フローチャート: 判断 268"/>
        <xdr:cNvSpPr/>
      </xdr:nvSpPr>
      <xdr:spPr>
        <a:xfrm>
          <a:off x="412750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70" name="フローチャート: 判断 269"/>
        <xdr:cNvSpPr/>
      </xdr:nvSpPr>
      <xdr:spPr>
        <a:xfrm>
          <a:off x="3384550" y="13604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71" name="フローチャート: 判断 270"/>
        <xdr:cNvSpPr/>
      </xdr:nvSpPr>
      <xdr:spPr>
        <a:xfrm>
          <a:off x="2571750" y="136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72" name="フローチャート: 判断 271"/>
        <xdr:cNvSpPr/>
      </xdr:nvSpPr>
      <xdr:spPr>
        <a:xfrm>
          <a:off x="1778000" y="1366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73" name="フローチャート: 判断 272"/>
        <xdr:cNvSpPr/>
      </xdr:nvSpPr>
      <xdr:spPr>
        <a:xfrm>
          <a:off x="984250" y="13663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82550</xdr:rowOff>
    </xdr:from>
    <xdr:to>
      <xdr:col>24</xdr:col>
      <xdr:colOff>114300</xdr:colOff>
      <xdr:row>82</xdr:row>
      <xdr:rowOff>12700</xdr:rowOff>
    </xdr:to>
    <xdr:sp macro="" textlink="">
      <xdr:nvSpPr>
        <xdr:cNvPr id="279" name="楕円 278"/>
        <xdr:cNvSpPr/>
      </xdr:nvSpPr>
      <xdr:spPr>
        <a:xfrm>
          <a:off x="4127500" y="1346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105427</xdr:rowOff>
    </xdr:from>
    <xdr:ext cx="405111" cy="259045"/>
    <xdr:sp macro="" textlink="">
      <xdr:nvSpPr>
        <xdr:cNvPr id="280" name="【公営住宅】&#10;有形固定資産減価償却率該当値テキスト"/>
        <xdr:cNvSpPr txBox="1"/>
      </xdr:nvSpPr>
      <xdr:spPr>
        <a:xfrm>
          <a:off x="42164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63500</xdr:rowOff>
    </xdr:from>
    <xdr:to>
      <xdr:col>20</xdr:col>
      <xdr:colOff>38100</xdr:colOff>
      <xdr:row>81</xdr:row>
      <xdr:rowOff>165100</xdr:rowOff>
    </xdr:to>
    <xdr:sp macro="" textlink="">
      <xdr:nvSpPr>
        <xdr:cNvPr id="281" name="楕円 280"/>
        <xdr:cNvSpPr/>
      </xdr:nvSpPr>
      <xdr:spPr>
        <a:xfrm>
          <a:off x="3384550" y="13442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114300</xdr:rowOff>
    </xdr:from>
    <xdr:to>
      <xdr:col>24</xdr:col>
      <xdr:colOff>63500</xdr:colOff>
      <xdr:row>81</xdr:row>
      <xdr:rowOff>133350</xdr:rowOff>
    </xdr:to>
    <xdr:cxnSp macro="">
      <xdr:nvCxnSpPr>
        <xdr:cNvPr id="282" name="直線コネクタ 281"/>
        <xdr:cNvCxnSpPr/>
      </xdr:nvCxnSpPr>
      <xdr:spPr>
        <a:xfrm>
          <a:off x="3429000" y="1349375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50164</xdr:rowOff>
    </xdr:from>
    <xdr:to>
      <xdr:col>15</xdr:col>
      <xdr:colOff>101600</xdr:colOff>
      <xdr:row>81</xdr:row>
      <xdr:rowOff>151764</xdr:rowOff>
    </xdr:to>
    <xdr:sp macro="" textlink="">
      <xdr:nvSpPr>
        <xdr:cNvPr id="283" name="楕円 282"/>
        <xdr:cNvSpPr/>
      </xdr:nvSpPr>
      <xdr:spPr>
        <a:xfrm>
          <a:off x="2571750" y="134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100964</xdr:rowOff>
    </xdr:from>
    <xdr:to>
      <xdr:col>19</xdr:col>
      <xdr:colOff>177800</xdr:colOff>
      <xdr:row>81</xdr:row>
      <xdr:rowOff>114300</xdr:rowOff>
    </xdr:to>
    <xdr:cxnSp macro="">
      <xdr:nvCxnSpPr>
        <xdr:cNvPr id="284" name="直線コネクタ 283"/>
        <xdr:cNvCxnSpPr/>
      </xdr:nvCxnSpPr>
      <xdr:spPr>
        <a:xfrm>
          <a:off x="2622550" y="13480414"/>
          <a:ext cx="8064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85" name="n_1aveValue【公営住宅】&#10;有形固定資産減価償却率"/>
        <xdr:cNvSpPr txBox="1"/>
      </xdr:nvSpPr>
      <xdr:spPr>
        <a:xfrm>
          <a:off x="3239144" y="1369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286" name="n_2aveValue【公営住宅】&#10;有形固定資産減価償却率"/>
        <xdr:cNvSpPr txBox="1"/>
      </xdr:nvSpPr>
      <xdr:spPr>
        <a:xfrm>
          <a:off x="2439044" y="1369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287" name="n_3aveValue【公営住宅】&#10;有形固定資産減価償却率"/>
        <xdr:cNvSpPr txBox="1"/>
      </xdr:nvSpPr>
      <xdr:spPr>
        <a:xfrm>
          <a:off x="1645294" y="1344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288" name="n_4aveValue【公営住宅】&#10;有形固定資産減価償却率"/>
        <xdr:cNvSpPr txBox="1"/>
      </xdr:nvSpPr>
      <xdr:spPr>
        <a:xfrm>
          <a:off x="851544" y="1344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10177</xdr:rowOff>
    </xdr:from>
    <xdr:ext cx="405111" cy="259045"/>
    <xdr:sp macro="" textlink="">
      <xdr:nvSpPr>
        <xdr:cNvPr id="289" name="n_1mainValue【公営住宅】&#10;有形固定資産減価償却率"/>
        <xdr:cNvSpPr txBox="1"/>
      </xdr:nvSpPr>
      <xdr:spPr>
        <a:xfrm>
          <a:off x="3239144"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90" name="n_2mainValue【公営住宅】&#10;有形固定資産減価償却率"/>
        <xdr:cNvSpPr txBox="1"/>
      </xdr:nvSpPr>
      <xdr:spPr>
        <a:xfrm>
          <a:off x="2439044" y="1321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1" name="直線コネクタ 300"/>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2" name="テキスト ボックス 301"/>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3" name="直線コネクタ 302"/>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4" name="テキスト ボックス 303"/>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5" name="直線コネクタ 304"/>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6" name="テキスト ボックス 305"/>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10" name="直線コネクタ 309"/>
        <xdr:cNvCxnSpPr/>
      </xdr:nvCxnSpPr>
      <xdr:spPr>
        <a:xfrm flipV="1">
          <a:off x="9429115" y="12901676"/>
          <a:ext cx="0" cy="1227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11" name="【公営住宅】&#10;一人当たり面積最小値テキスト"/>
        <xdr:cNvSpPr txBox="1"/>
      </xdr:nvSpPr>
      <xdr:spPr>
        <a:xfrm>
          <a:off x="9467850" y="14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12" name="直線コネクタ 311"/>
        <xdr:cNvCxnSpPr/>
      </xdr:nvCxnSpPr>
      <xdr:spPr>
        <a:xfrm>
          <a:off x="9359900" y="14129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13" name="【公営住宅】&#10;一人当たり面積最大値テキスト"/>
        <xdr:cNvSpPr txBox="1"/>
      </xdr:nvSpPr>
      <xdr:spPr>
        <a:xfrm>
          <a:off x="9467850" y="1268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14" name="直線コネクタ 313"/>
        <xdr:cNvCxnSpPr/>
      </xdr:nvCxnSpPr>
      <xdr:spPr>
        <a:xfrm>
          <a:off x="9359900" y="129016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15" name="【公営住宅】&#10;一人当たり面積平均値テキスト"/>
        <xdr:cNvSpPr txBox="1"/>
      </xdr:nvSpPr>
      <xdr:spPr>
        <a:xfrm>
          <a:off x="9467850" y="1378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16" name="フローチャート: 判断 315"/>
        <xdr:cNvSpPr/>
      </xdr:nvSpPr>
      <xdr:spPr>
        <a:xfrm>
          <a:off x="9398000" y="1380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17" name="フローチャート: 判断 316"/>
        <xdr:cNvSpPr/>
      </xdr:nvSpPr>
      <xdr:spPr>
        <a:xfrm>
          <a:off x="8636000" y="138089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18" name="フローチャート: 判断 317"/>
        <xdr:cNvSpPr/>
      </xdr:nvSpPr>
      <xdr:spPr>
        <a:xfrm>
          <a:off x="7842250" y="138175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19" name="フローチャート: 判断 318"/>
        <xdr:cNvSpPr/>
      </xdr:nvSpPr>
      <xdr:spPr>
        <a:xfrm>
          <a:off x="7029450" y="138403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20" name="フローチャート: 判断 319"/>
        <xdr:cNvSpPr/>
      </xdr:nvSpPr>
      <xdr:spPr>
        <a:xfrm>
          <a:off x="6235700" y="13862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141605</xdr:rowOff>
    </xdr:from>
    <xdr:to>
      <xdr:col>55</xdr:col>
      <xdr:colOff>50800</xdr:colOff>
      <xdr:row>79</xdr:row>
      <xdr:rowOff>71755</xdr:rowOff>
    </xdr:to>
    <xdr:sp macro="" textlink="">
      <xdr:nvSpPr>
        <xdr:cNvPr id="326" name="楕円 325"/>
        <xdr:cNvSpPr/>
      </xdr:nvSpPr>
      <xdr:spPr>
        <a:xfrm>
          <a:off x="9398000" y="130257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164482</xdr:rowOff>
    </xdr:from>
    <xdr:ext cx="469744" cy="259045"/>
    <xdr:sp macro="" textlink="">
      <xdr:nvSpPr>
        <xdr:cNvPr id="327" name="【公営住宅】&#10;一人当たり面積該当値テキスト"/>
        <xdr:cNvSpPr txBox="1"/>
      </xdr:nvSpPr>
      <xdr:spPr>
        <a:xfrm>
          <a:off x="9467850" y="1288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146177</xdr:rowOff>
    </xdr:from>
    <xdr:to>
      <xdr:col>50</xdr:col>
      <xdr:colOff>165100</xdr:colOff>
      <xdr:row>79</xdr:row>
      <xdr:rowOff>76327</xdr:rowOff>
    </xdr:to>
    <xdr:sp macro="" textlink="">
      <xdr:nvSpPr>
        <xdr:cNvPr id="328" name="楕円 327"/>
        <xdr:cNvSpPr/>
      </xdr:nvSpPr>
      <xdr:spPr>
        <a:xfrm>
          <a:off x="8636000" y="130303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20955</xdr:rowOff>
    </xdr:from>
    <xdr:to>
      <xdr:col>55</xdr:col>
      <xdr:colOff>0</xdr:colOff>
      <xdr:row>79</xdr:row>
      <xdr:rowOff>25527</xdr:rowOff>
    </xdr:to>
    <xdr:cxnSp macro="">
      <xdr:nvCxnSpPr>
        <xdr:cNvPr id="329" name="直線コネクタ 328"/>
        <xdr:cNvCxnSpPr/>
      </xdr:nvCxnSpPr>
      <xdr:spPr>
        <a:xfrm flipV="1">
          <a:off x="8686800" y="13070205"/>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150749</xdr:rowOff>
    </xdr:from>
    <xdr:to>
      <xdr:col>46</xdr:col>
      <xdr:colOff>38100</xdr:colOff>
      <xdr:row>79</xdr:row>
      <xdr:rowOff>80899</xdr:rowOff>
    </xdr:to>
    <xdr:sp macro="" textlink="">
      <xdr:nvSpPr>
        <xdr:cNvPr id="330" name="楕円 329"/>
        <xdr:cNvSpPr/>
      </xdr:nvSpPr>
      <xdr:spPr>
        <a:xfrm>
          <a:off x="7842250" y="130348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25527</xdr:rowOff>
    </xdr:from>
    <xdr:to>
      <xdr:col>50</xdr:col>
      <xdr:colOff>114300</xdr:colOff>
      <xdr:row>79</xdr:row>
      <xdr:rowOff>30099</xdr:rowOff>
    </xdr:to>
    <xdr:cxnSp macro="">
      <xdr:nvCxnSpPr>
        <xdr:cNvPr id="331" name="直線コネクタ 330"/>
        <xdr:cNvCxnSpPr/>
      </xdr:nvCxnSpPr>
      <xdr:spPr>
        <a:xfrm flipV="1">
          <a:off x="7886700" y="13074777"/>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32" name="n_1aveValue【公営住宅】&#10;一人当たり面積"/>
        <xdr:cNvSpPr txBox="1"/>
      </xdr:nvSpPr>
      <xdr:spPr>
        <a:xfrm>
          <a:off x="8458277" y="1389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33" name="n_2aveValue【公営住宅】&#10;一人当たり面積"/>
        <xdr:cNvSpPr txBox="1"/>
      </xdr:nvSpPr>
      <xdr:spPr>
        <a:xfrm>
          <a:off x="7677227" y="1390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34" name="n_3aveValue【公営住宅】&#10;一人当たり面積"/>
        <xdr:cNvSpPr txBox="1"/>
      </xdr:nvSpPr>
      <xdr:spPr>
        <a:xfrm>
          <a:off x="6864427" y="1362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35" name="n_4aveValue【公営住宅】&#10;一人当たり面積"/>
        <xdr:cNvSpPr txBox="1"/>
      </xdr:nvSpPr>
      <xdr:spPr>
        <a:xfrm>
          <a:off x="6070677" y="1364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92854</xdr:rowOff>
    </xdr:from>
    <xdr:ext cx="469744" cy="259045"/>
    <xdr:sp macro="" textlink="">
      <xdr:nvSpPr>
        <xdr:cNvPr id="336" name="n_1mainValue【公営住宅】&#10;一人当たり面積"/>
        <xdr:cNvSpPr txBox="1"/>
      </xdr:nvSpPr>
      <xdr:spPr>
        <a:xfrm>
          <a:off x="8458277" y="1281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97426</xdr:rowOff>
    </xdr:from>
    <xdr:ext cx="469744" cy="259045"/>
    <xdr:sp macro="" textlink="">
      <xdr:nvSpPr>
        <xdr:cNvPr id="337" name="n_2mainValue【公営住宅】&#10;一人当たり面積"/>
        <xdr:cNvSpPr txBox="1"/>
      </xdr:nvSpPr>
      <xdr:spPr>
        <a:xfrm>
          <a:off x="7677227" y="1281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6" name="正方形/長方形 345"/>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7" name="正方形/長方形 346"/>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8" name="正方形/長方形 347"/>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9" name="正方形/長方形 348"/>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0" name="正方形/長方形 349"/>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1" name="正方形/長方形 350"/>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2" name="正方形/長方形 351"/>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4" name="正方形/長方形 353"/>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5" name="正方形/長方形 354"/>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6" name="正方形/長方形 355"/>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7" name="正方形/長方形 356"/>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8" name="正方形/長方形 357"/>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9" name="正方形/長方形 358"/>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0" name="正方形/長方形 359"/>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1" name="正方形/長方形 360"/>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2" name="テキスト ボックス 361"/>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3" name="直線コネクタ 362"/>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4" name="テキスト ボックス 363"/>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5" name="直線コネクタ 364"/>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6" name="テキスト ボックス 365"/>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7" name="直線コネクタ 366"/>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8" name="テキスト ボックス 367"/>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9" name="直線コネクタ 368"/>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0" name="テキスト ボックス 369"/>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1" name="直線コネクタ 370"/>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2" name="テキスト ボックス 371"/>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3" name="直線コネクタ 372"/>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4" name="テキスト ボックス 373"/>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5" name="直線コネクタ 374"/>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6" name="テキスト ボックス 375"/>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7"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378" name="直線コネクタ 377"/>
        <xdr:cNvCxnSpPr/>
      </xdr:nvCxnSpPr>
      <xdr:spPr>
        <a:xfrm flipV="1">
          <a:off x="14699614" y="5563235"/>
          <a:ext cx="0" cy="12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379" name="【認定こども園・幼稚園・保育所】&#10;有形固定資産減価償却率最小値テキスト"/>
        <xdr:cNvSpPr txBox="1"/>
      </xdr:nvSpPr>
      <xdr:spPr>
        <a:xfrm>
          <a:off x="14738350" y="678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380" name="直線コネクタ 379"/>
        <xdr:cNvCxnSpPr/>
      </xdr:nvCxnSpPr>
      <xdr:spPr>
        <a:xfrm>
          <a:off x="14611350" y="6779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381" name="【認定こども園・幼稚園・保育所】&#10;有形固定資産減価償却率最大値テキスト"/>
        <xdr:cNvSpPr txBox="1"/>
      </xdr:nvSpPr>
      <xdr:spPr>
        <a:xfrm>
          <a:off x="14738350" y="534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382" name="直線コネクタ 381"/>
        <xdr:cNvCxnSpPr/>
      </xdr:nvCxnSpPr>
      <xdr:spPr>
        <a:xfrm>
          <a:off x="14611350" y="5563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383" name="【認定こども園・幼稚園・保育所】&#10;有形固定資産減価償却率平均値テキスト"/>
        <xdr:cNvSpPr txBox="1"/>
      </xdr:nvSpPr>
      <xdr:spPr>
        <a:xfrm>
          <a:off x="14738350" y="605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384" name="フローチャート: 判断 383"/>
        <xdr:cNvSpPr/>
      </xdr:nvSpPr>
      <xdr:spPr>
        <a:xfrm>
          <a:off x="14649450" y="60763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385" name="フローチャート: 判断 384"/>
        <xdr:cNvSpPr/>
      </xdr:nvSpPr>
      <xdr:spPr>
        <a:xfrm>
          <a:off x="13887450" y="605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386" name="フローチャート: 判断 385"/>
        <xdr:cNvSpPr/>
      </xdr:nvSpPr>
      <xdr:spPr>
        <a:xfrm>
          <a:off x="13093700" y="6043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387" name="フローチャート: 判断 386"/>
        <xdr:cNvSpPr/>
      </xdr:nvSpPr>
      <xdr:spPr>
        <a:xfrm>
          <a:off x="12299950" y="6104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388" name="フローチャート: 判断 387"/>
        <xdr:cNvSpPr/>
      </xdr:nvSpPr>
      <xdr:spPr>
        <a:xfrm>
          <a:off x="1148715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9" name="テキスト ボックス 388"/>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0" name="テキスト ボックス 389"/>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1" name="テキスト ボックス 390"/>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2" name="テキスト ボックス 391"/>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3" name="テキスト ボックス 392"/>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33020</xdr:rowOff>
    </xdr:from>
    <xdr:to>
      <xdr:col>85</xdr:col>
      <xdr:colOff>177800</xdr:colOff>
      <xdr:row>34</xdr:row>
      <xdr:rowOff>134620</xdr:rowOff>
    </xdr:to>
    <xdr:sp macro="" textlink="">
      <xdr:nvSpPr>
        <xdr:cNvPr id="394" name="楕円 393"/>
        <xdr:cNvSpPr/>
      </xdr:nvSpPr>
      <xdr:spPr>
        <a:xfrm>
          <a:off x="14649450" y="56527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55897</xdr:rowOff>
    </xdr:from>
    <xdr:ext cx="405111" cy="259045"/>
    <xdr:sp macro="" textlink="">
      <xdr:nvSpPr>
        <xdr:cNvPr id="395" name="【認定こども園・幼稚園・保育所】&#10;有形固定資産減価償却率該当値テキスト"/>
        <xdr:cNvSpPr txBox="1"/>
      </xdr:nvSpPr>
      <xdr:spPr>
        <a:xfrm>
          <a:off x="14738350" y="551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156845</xdr:rowOff>
    </xdr:from>
    <xdr:to>
      <xdr:col>81</xdr:col>
      <xdr:colOff>101600</xdr:colOff>
      <xdr:row>35</xdr:row>
      <xdr:rowOff>86995</xdr:rowOff>
    </xdr:to>
    <xdr:sp macro="" textlink="">
      <xdr:nvSpPr>
        <xdr:cNvPr id="396" name="楕円 395"/>
        <xdr:cNvSpPr/>
      </xdr:nvSpPr>
      <xdr:spPr>
        <a:xfrm>
          <a:off x="13887450" y="5776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83820</xdr:rowOff>
    </xdr:from>
    <xdr:to>
      <xdr:col>85</xdr:col>
      <xdr:colOff>127000</xdr:colOff>
      <xdr:row>35</xdr:row>
      <xdr:rowOff>36195</xdr:rowOff>
    </xdr:to>
    <xdr:cxnSp macro="">
      <xdr:nvCxnSpPr>
        <xdr:cNvPr id="397" name="直線コネクタ 396"/>
        <xdr:cNvCxnSpPr/>
      </xdr:nvCxnSpPr>
      <xdr:spPr>
        <a:xfrm flipV="1">
          <a:off x="13938250" y="5703570"/>
          <a:ext cx="76200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90170</xdr:rowOff>
    </xdr:from>
    <xdr:to>
      <xdr:col>76</xdr:col>
      <xdr:colOff>165100</xdr:colOff>
      <xdr:row>34</xdr:row>
      <xdr:rowOff>20320</xdr:rowOff>
    </xdr:to>
    <xdr:sp macro="" textlink="">
      <xdr:nvSpPr>
        <xdr:cNvPr id="398" name="楕円 397"/>
        <xdr:cNvSpPr/>
      </xdr:nvSpPr>
      <xdr:spPr>
        <a:xfrm>
          <a:off x="13093700" y="5544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140970</xdr:rowOff>
    </xdr:from>
    <xdr:to>
      <xdr:col>81</xdr:col>
      <xdr:colOff>50800</xdr:colOff>
      <xdr:row>35</xdr:row>
      <xdr:rowOff>36195</xdr:rowOff>
    </xdr:to>
    <xdr:cxnSp macro="">
      <xdr:nvCxnSpPr>
        <xdr:cNvPr id="399" name="直線コネクタ 398"/>
        <xdr:cNvCxnSpPr/>
      </xdr:nvCxnSpPr>
      <xdr:spPr>
        <a:xfrm>
          <a:off x="13144500" y="5595620"/>
          <a:ext cx="793750" cy="2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00" name="n_1aveValue【認定こども園・幼稚園・保育所】&#10;有形固定資産減価償却率"/>
        <xdr:cNvSpPr txBox="1"/>
      </xdr:nvSpPr>
      <xdr:spPr>
        <a:xfrm>
          <a:off x="13742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01" name="n_2aveValue【認定こども園・幼稚園・保育所】&#10;有形固定資産減価償却率"/>
        <xdr:cNvSpPr txBox="1"/>
      </xdr:nvSpPr>
      <xdr:spPr>
        <a:xfrm>
          <a:off x="1296099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02" name="n_3aveValue【認定こども園・幼稚園・保育所】&#10;有形固定資産減価償却率"/>
        <xdr:cNvSpPr txBox="1"/>
      </xdr:nvSpPr>
      <xdr:spPr>
        <a:xfrm>
          <a:off x="121672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03" name="n_4aveValue【認定こども園・幼稚園・保育所】&#10;有形固定資産減価償却率"/>
        <xdr:cNvSpPr txBox="1"/>
      </xdr:nvSpPr>
      <xdr:spPr>
        <a:xfrm>
          <a:off x="11354444"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103522</xdr:rowOff>
    </xdr:from>
    <xdr:ext cx="405111" cy="259045"/>
    <xdr:sp macro="" textlink="">
      <xdr:nvSpPr>
        <xdr:cNvPr id="404" name="n_1mainValue【認定こども園・幼稚園・保育所】&#10;有形固定資産減価償却率"/>
        <xdr:cNvSpPr txBox="1"/>
      </xdr:nvSpPr>
      <xdr:spPr>
        <a:xfrm>
          <a:off x="13742044" y="5558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36847</xdr:rowOff>
    </xdr:from>
    <xdr:ext cx="405111" cy="259045"/>
    <xdr:sp macro="" textlink="">
      <xdr:nvSpPr>
        <xdr:cNvPr id="405" name="n_2mainValue【認定こども園・幼稚園・保育所】&#10;有形固定資産減価償却率"/>
        <xdr:cNvSpPr txBox="1"/>
      </xdr:nvSpPr>
      <xdr:spPr>
        <a:xfrm>
          <a:off x="12960994" y="532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6" name="直線コネクタ 415"/>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7" name="テキスト ボックス 416"/>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8" name="直線コネクタ 417"/>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9" name="テキスト ボックス 418"/>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0" name="直線コネクタ 419"/>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1" name="テキスト ボックス 420"/>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2" name="直線コネクタ 421"/>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3" name="テキスト ボックス 422"/>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4" name="直線コネクタ 423"/>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5" name="テキスト ボックス 424"/>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7" name="テキスト ボックス 426"/>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29" name="直線コネクタ 428"/>
        <xdr:cNvCxnSpPr/>
      </xdr:nvCxnSpPr>
      <xdr:spPr>
        <a:xfrm flipV="1">
          <a:off x="19951064" y="5718810"/>
          <a:ext cx="0" cy="122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30" name="【認定こども園・幼稚園・保育所】&#10;一人当たり面積最小値テキスト"/>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31" name="直線コネクタ 430"/>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32" name="【認定こども園・幼稚園・保育所】&#10;一人当たり面積最大値テキスト"/>
        <xdr:cNvSpPr txBox="1"/>
      </xdr:nvSpPr>
      <xdr:spPr>
        <a:xfrm>
          <a:off x="19989800"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33" name="直線コネクタ 432"/>
        <xdr:cNvCxnSpPr/>
      </xdr:nvCxnSpPr>
      <xdr:spPr>
        <a:xfrm>
          <a:off x="19881850" y="5718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34" name="【認定こども園・幼稚園・保育所】&#10;一人当たり面積平均値テキスト"/>
        <xdr:cNvSpPr txBox="1"/>
      </xdr:nvSpPr>
      <xdr:spPr>
        <a:xfrm>
          <a:off x="199898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35" name="フローチャート: 判断 434"/>
        <xdr:cNvSpPr/>
      </xdr:nvSpPr>
      <xdr:spPr>
        <a:xfrm>
          <a:off x="199009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36" name="フローチャート: 判断 435"/>
        <xdr:cNvSpPr/>
      </xdr:nvSpPr>
      <xdr:spPr>
        <a:xfrm>
          <a:off x="19157950" y="6474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37" name="フローチャート: 判断 436"/>
        <xdr:cNvSpPr/>
      </xdr:nvSpPr>
      <xdr:spPr>
        <a:xfrm>
          <a:off x="1834515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38" name="フローチャート: 判断 437"/>
        <xdr:cNvSpPr/>
      </xdr:nvSpPr>
      <xdr:spPr>
        <a:xfrm>
          <a:off x="175514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39" name="フローチャート: 判断 438"/>
        <xdr:cNvSpPr/>
      </xdr:nvSpPr>
      <xdr:spPr>
        <a:xfrm>
          <a:off x="16757650" y="648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445" name="楕円 444"/>
        <xdr:cNvSpPr/>
      </xdr:nvSpPr>
      <xdr:spPr>
        <a:xfrm>
          <a:off x="199009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78757</xdr:rowOff>
    </xdr:from>
    <xdr:ext cx="469744" cy="259045"/>
    <xdr:sp macro="" textlink="">
      <xdr:nvSpPr>
        <xdr:cNvPr id="446" name="【認定こども園・幼稚園・保育所】&#10;一人当たり面積該当値テキスト"/>
        <xdr:cNvSpPr txBox="1"/>
      </xdr:nvSpPr>
      <xdr:spPr>
        <a:xfrm>
          <a:off x="19989800"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447" name="楕円 446"/>
        <xdr:cNvSpPr/>
      </xdr:nvSpPr>
      <xdr:spPr>
        <a:xfrm>
          <a:off x="19157950" y="6442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106680</xdr:rowOff>
    </xdr:from>
    <xdr:to>
      <xdr:col>116</xdr:col>
      <xdr:colOff>63500</xdr:colOff>
      <xdr:row>39</xdr:row>
      <xdr:rowOff>41910</xdr:rowOff>
    </xdr:to>
    <xdr:cxnSp macro="">
      <xdr:nvCxnSpPr>
        <xdr:cNvPr id="448" name="直線コネクタ 447"/>
        <xdr:cNvCxnSpPr/>
      </xdr:nvCxnSpPr>
      <xdr:spPr>
        <a:xfrm flipV="1">
          <a:off x="19202400" y="6386830"/>
          <a:ext cx="7493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105410</xdr:rowOff>
    </xdr:from>
    <xdr:to>
      <xdr:col>107</xdr:col>
      <xdr:colOff>101600</xdr:colOff>
      <xdr:row>40</xdr:row>
      <xdr:rowOff>35560</xdr:rowOff>
    </xdr:to>
    <xdr:sp macro="" textlink="">
      <xdr:nvSpPr>
        <xdr:cNvPr id="449" name="楕円 448"/>
        <xdr:cNvSpPr/>
      </xdr:nvSpPr>
      <xdr:spPr>
        <a:xfrm>
          <a:off x="18345150" y="655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177800</xdr:colOff>
      <xdr:row>39</xdr:row>
      <xdr:rowOff>156210</xdr:rowOff>
    </xdr:to>
    <xdr:cxnSp macro="">
      <xdr:nvCxnSpPr>
        <xdr:cNvPr id="450" name="直線コネクタ 449"/>
        <xdr:cNvCxnSpPr/>
      </xdr:nvCxnSpPr>
      <xdr:spPr>
        <a:xfrm flipV="1">
          <a:off x="18395950" y="6487160"/>
          <a:ext cx="8064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51" name="n_1aveValue【認定こども園・幼稚園・保育所】&#10;一人当たり面積"/>
        <xdr:cNvSpPr txBox="1"/>
      </xdr:nvSpPr>
      <xdr:spPr>
        <a:xfrm>
          <a:off x="189802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52" name="n_2aveValue【認定こども園・幼稚園・保育所】&#10;一人当たり面積"/>
        <xdr:cNvSpPr txBox="1"/>
      </xdr:nvSpPr>
      <xdr:spPr>
        <a:xfrm>
          <a:off x="181801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53" name="n_3aveValue【認定こども園・幼稚園・保育所】&#10;一人当たり面積"/>
        <xdr:cNvSpPr txBox="1"/>
      </xdr:nvSpPr>
      <xdr:spPr>
        <a:xfrm>
          <a:off x="17386377" y="627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454" name="n_4aveValue【認定こども園・幼稚園・保育所】&#10;一人当たり面積"/>
        <xdr:cNvSpPr txBox="1"/>
      </xdr:nvSpPr>
      <xdr:spPr>
        <a:xfrm>
          <a:off x="165926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109237</xdr:rowOff>
    </xdr:from>
    <xdr:ext cx="469744" cy="259045"/>
    <xdr:sp macro="" textlink="">
      <xdr:nvSpPr>
        <xdr:cNvPr id="455" name="n_1mainValue【認定こども園・幼稚園・保育所】&#10;一人当たり面積"/>
        <xdr:cNvSpPr txBox="1"/>
      </xdr:nvSpPr>
      <xdr:spPr>
        <a:xfrm>
          <a:off x="189802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56" name="n_2mainValue【認定こども園・幼稚園・保育所】&#10;一人当たり面積"/>
        <xdr:cNvSpPr txBox="1"/>
      </xdr:nvSpPr>
      <xdr:spPr>
        <a:xfrm>
          <a:off x="181801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7" name="正方形/長方形 456"/>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8" name="正方形/長方形 457"/>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9" name="正方形/長方形 458"/>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0" name="正方形/長方形 459"/>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1" name="正方形/長方形 460"/>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2" name="正方形/長方形 461"/>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3" name="正方形/長方形 462"/>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4" name="正方形/長方形 463"/>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5" name="テキスト ボックス 464"/>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6" name="直線コネクタ 465"/>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7" name="テキスト ボックス 466"/>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68" name="直線コネクタ 467"/>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69" name="テキスト ボックス 468"/>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0" name="直線コネクタ 469"/>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71" name="テキスト ボックス 470"/>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72" name="直線コネクタ 471"/>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73" name="テキスト ボックス 472"/>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74" name="直線コネクタ 473"/>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75" name="テキスト ボックス 474"/>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77" name="テキスト ボックス 476"/>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34290</xdr:rowOff>
    </xdr:from>
    <xdr:to>
      <xdr:col>85</xdr:col>
      <xdr:colOff>126364</xdr:colOff>
      <xdr:row>64</xdr:row>
      <xdr:rowOff>89154</xdr:rowOff>
    </xdr:to>
    <xdr:cxnSp macro="">
      <xdr:nvCxnSpPr>
        <xdr:cNvPr id="479" name="直線コネクタ 478"/>
        <xdr:cNvCxnSpPr/>
      </xdr:nvCxnSpPr>
      <xdr:spPr>
        <a:xfrm flipV="1">
          <a:off x="14699614" y="9616440"/>
          <a:ext cx="0" cy="1045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480" name="【学校施設】&#10;有形固定資産減価償却率最小値テキスト"/>
        <xdr:cNvSpPr txBox="1"/>
      </xdr:nvSpPr>
      <xdr:spPr>
        <a:xfrm>
          <a:off x="14738350" y="1066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481" name="直線コネクタ 480"/>
        <xdr:cNvCxnSpPr/>
      </xdr:nvCxnSpPr>
      <xdr:spPr>
        <a:xfrm>
          <a:off x="14611350" y="106619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152417</xdr:rowOff>
    </xdr:from>
    <xdr:ext cx="405111" cy="259045"/>
    <xdr:sp macro="" textlink="">
      <xdr:nvSpPr>
        <xdr:cNvPr id="482" name="【学校施設】&#10;有形固定資産減価償却率最大値テキスト"/>
        <xdr:cNvSpPr txBox="1"/>
      </xdr:nvSpPr>
      <xdr:spPr>
        <a:xfrm>
          <a:off x="14738350" y="940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34290</xdr:rowOff>
    </xdr:from>
    <xdr:to>
      <xdr:col>86</xdr:col>
      <xdr:colOff>25400</xdr:colOff>
      <xdr:row>58</xdr:row>
      <xdr:rowOff>34290</xdr:rowOff>
    </xdr:to>
    <xdr:cxnSp macro="">
      <xdr:nvCxnSpPr>
        <xdr:cNvPr id="483" name="直線コネクタ 482"/>
        <xdr:cNvCxnSpPr/>
      </xdr:nvCxnSpPr>
      <xdr:spPr>
        <a:xfrm>
          <a:off x="14611350" y="9616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115079</xdr:rowOff>
    </xdr:from>
    <xdr:ext cx="405111" cy="259045"/>
    <xdr:sp macro="" textlink="">
      <xdr:nvSpPr>
        <xdr:cNvPr id="484" name="【学校施設】&#10;有形固定資産減価償却率平均値テキスト"/>
        <xdr:cNvSpPr txBox="1"/>
      </xdr:nvSpPr>
      <xdr:spPr>
        <a:xfrm>
          <a:off x="14738350" y="10192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136652</xdr:rowOff>
    </xdr:from>
    <xdr:to>
      <xdr:col>85</xdr:col>
      <xdr:colOff>177800</xdr:colOff>
      <xdr:row>62</xdr:row>
      <xdr:rowOff>66802</xdr:rowOff>
    </xdr:to>
    <xdr:sp macro="" textlink="">
      <xdr:nvSpPr>
        <xdr:cNvPr id="485" name="フローチャート: 判断 484"/>
        <xdr:cNvSpPr/>
      </xdr:nvSpPr>
      <xdr:spPr>
        <a:xfrm>
          <a:off x="14649450" y="102141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122936</xdr:rowOff>
    </xdr:from>
    <xdr:to>
      <xdr:col>81</xdr:col>
      <xdr:colOff>101600</xdr:colOff>
      <xdr:row>62</xdr:row>
      <xdr:rowOff>53086</xdr:rowOff>
    </xdr:to>
    <xdr:sp macro="" textlink="">
      <xdr:nvSpPr>
        <xdr:cNvPr id="486" name="フローチャート: 判断 485"/>
        <xdr:cNvSpPr/>
      </xdr:nvSpPr>
      <xdr:spPr>
        <a:xfrm>
          <a:off x="13887450" y="10200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102362</xdr:rowOff>
    </xdr:from>
    <xdr:to>
      <xdr:col>76</xdr:col>
      <xdr:colOff>165100</xdr:colOff>
      <xdr:row>62</xdr:row>
      <xdr:rowOff>32512</xdr:rowOff>
    </xdr:to>
    <xdr:sp macro="" textlink="">
      <xdr:nvSpPr>
        <xdr:cNvPr id="487" name="フローチャート: 判断 486"/>
        <xdr:cNvSpPr/>
      </xdr:nvSpPr>
      <xdr:spPr>
        <a:xfrm>
          <a:off x="13093700" y="101798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154940</xdr:rowOff>
    </xdr:from>
    <xdr:to>
      <xdr:col>72</xdr:col>
      <xdr:colOff>38100</xdr:colOff>
      <xdr:row>62</xdr:row>
      <xdr:rowOff>85090</xdr:rowOff>
    </xdr:to>
    <xdr:sp macro="" textlink="">
      <xdr:nvSpPr>
        <xdr:cNvPr id="488" name="フローチャート: 判断 487"/>
        <xdr:cNvSpPr/>
      </xdr:nvSpPr>
      <xdr:spPr>
        <a:xfrm>
          <a:off x="12299950" y="102323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15494</xdr:rowOff>
    </xdr:from>
    <xdr:to>
      <xdr:col>67</xdr:col>
      <xdr:colOff>101600</xdr:colOff>
      <xdr:row>62</xdr:row>
      <xdr:rowOff>117094</xdr:rowOff>
    </xdr:to>
    <xdr:sp macro="" textlink="">
      <xdr:nvSpPr>
        <xdr:cNvPr id="489" name="フローチャート: 判断 488"/>
        <xdr:cNvSpPr/>
      </xdr:nvSpPr>
      <xdr:spPr>
        <a:xfrm>
          <a:off x="11487150" y="102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495" name="楕円 494"/>
        <xdr:cNvSpPr/>
      </xdr:nvSpPr>
      <xdr:spPr>
        <a:xfrm>
          <a:off x="14649450" y="95719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107967</xdr:rowOff>
    </xdr:from>
    <xdr:ext cx="405111" cy="259045"/>
    <xdr:sp macro="" textlink="">
      <xdr:nvSpPr>
        <xdr:cNvPr id="496" name="【学校施設】&#10;有形固定資産減価償却率該当値テキスト"/>
        <xdr:cNvSpPr txBox="1"/>
      </xdr:nvSpPr>
      <xdr:spPr>
        <a:xfrm>
          <a:off x="1473835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141224</xdr:rowOff>
    </xdr:from>
    <xdr:to>
      <xdr:col>81</xdr:col>
      <xdr:colOff>101600</xdr:colOff>
      <xdr:row>58</xdr:row>
      <xdr:rowOff>71374</xdr:rowOff>
    </xdr:to>
    <xdr:sp macro="" textlink="">
      <xdr:nvSpPr>
        <xdr:cNvPr id="497" name="楕円 496"/>
        <xdr:cNvSpPr/>
      </xdr:nvSpPr>
      <xdr:spPr>
        <a:xfrm>
          <a:off x="13887450" y="95582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20574</xdr:rowOff>
    </xdr:from>
    <xdr:to>
      <xdr:col>85</xdr:col>
      <xdr:colOff>127000</xdr:colOff>
      <xdr:row>58</xdr:row>
      <xdr:rowOff>34290</xdr:rowOff>
    </xdr:to>
    <xdr:cxnSp macro="">
      <xdr:nvCxnSpPr>
        <xdr:cNvPr id="498" name="直線コネクタ 497"/>
        <xdr:cNvCxnSpPr/>
      </xdr:nvCxnSpPr>
      <xdr:spPr>
        <a:xfrm>
          <a:off x="13938250" y="9602724"/>
          <a:ext cx="762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95504</xdr:rowOff>
    </xdr:from>
    <xdr:to>
      <xdr:col>76</xdr:col>
      <xdr:colOff>165100</xdr:colOff>
      <xdr:row>58</xdr:row>
      <xdr:rowOff>25654</xdr:rowOff>
    </xdr:to>
    <xdr:sp macro="" textlink="">
      <xdr:nvSpPr>
        <xdr:cNvPr id="499" name="楕円 498"/>
        <xdr:cNvSpPr/>
      </xdr:nvSpPr>
      <xdr:spPr>
        <a:xfrm>
          <a:off x="13093700" y="95125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146304</xdr:rowOff>
    </xdr:from>
    <xdr:to>
      <xdr:col>81</xdr:col>
      <xdr:colOff>50800</xdr:colOff>
      <xdr:row>58</xdr:row>
      <xdr:rowOff>20574</xdr:rowOff>
    </xdr:to>
    <xdr:cxnSp macro="">
      <xdr:nvCxnSpPr>
        <xdr:cNvPr id="500" name="直線コネクタ 499"/>
        <xdr:cNvCxnSpPr/>
      </xdr:nvCxnSpPr>
      <xdr:spPr>
        <a:xfrm>
          <a:off x="13144500" y="9563354"/>
          <a:ext cx="7937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44213</xdr:rowOff>
    </xdr:from>
    <xdr:ext cx="405111" cy="259045"/>
    <xdr:sp macro="" textlink="">
      <xdr:nvSpPr>
        <xdr:cNvPr id="501" name="n_1aveValue【学校施設】&#10;有形固定資産減価償却率"/>
        <xdr:cNvSpPr txBox="1"/>
      </xdr:nvSpPr>
      <xdr:spPr>
        <a:xfrm>
          <a:off x="13742044" y="10286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23639</xdr:rowOff>
    </xdr:from>
    <xdr:ext cx="405111" cy="259045"/>
    <xdr:sp macro="" textlink="">
      <xdr:nvSpPr>
        <xdr:cNvPr id="502" name="n_2aveValue【学校施設】&#10;有形固定資産減価償却率"/>
        <xdr:cNvSpPr txBox="1"/>
      </xdr:nvSpPr>
      <xdr:spPr>
        <a:xfrm>
          <a:off x="12960994" y="10266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101617</xdr:rowOff>
    </xdr:from>
    <xdr:ext cx="405111" cy="259045"/>
    <xdr:sp macro="" textlink="">
      <xdr:nvSpPr>
        <xdr:cNvPr id="503" name="n_3aveValue【学校施設】&#10;有形固定資産減価償却率"/>
        <xdr:cNvSpPr txBox="1"/>
      </xdr:nvSpPr>
      <xdr:spPr>
        <a:xfrm>
          <a:off x="12167244" y="1001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133621</xdr:rowOff>
    </xdr:from>
    <xdr:ext cx="405111" cy="259045"/>
    <xdr:sp macro="" textlink="">
      <xdr:nvSpPr>
        <xdr:cNvPr id="504" name="n_4aveValue【学校施設】&#10;有形固定資産減価償却率"/>
        <xdr:cNvSpPr txBox="1"/>
      </xdr:nvSpPr>
      <xdr:spPr>
        <a:xfrm>
          <a:off x="11354444" y="10045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87901</xdr:rowOff>
    </xdr:from>
    <xdr:ext cx="405111" cy="259045"/>
    <xdr:sp macro="" textlink="">
      <xdr:nvSpPr>
        <xdr:cNvPr id="505" name="n_1mainValue【学校施設】&#10;有形固定資産減価償却率"/>
        <xdr:cNvSpPr txBox="1"/>
      </xdr:nvSpPr>
      <xdr:spPr>
        <a:xfrm>
          <a:off x="13742044"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42181</xdr:rowOff>
    </xdr:from>
    <xdr:ext cx="405111" cy="259045"/>
    <xdr:sp macro="" textlink="">
      <xdr:nvSpPr>
        <xdr:cNvPr id="506" name="n_2mainValue【学校施設】&#10;有形固定資産減価償却率"/>
        <xdr:cNvSpPr txBox="1"/>
      </xdr:nvSpPr>
      <xdr:spPr>
        <a:xfrm>
          <a:off x="12960994"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5" name="テキスト ボックス 514"/>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6" name="直線コネクタ 515"/>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7" name="テキスト ボックス 516"/>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18" name="直線コネクタ 517"/>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9" name="テキスト ボックス 518"/>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0" name="直線コネクタ 519"/>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1" name="テキスト ボックス 520"/>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2" name="直線コネクタ 521"/>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3" name="テキスト ボックス 522"/>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4" name="直線コネクタ 523"/>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5" name="テキスト ボックス 524"/>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6" name="直線コネクタ 525"/>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7" name="テキスト ボックス 526"/>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8" name="直線コネクタ 527"/>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29" name="テキスト ボックス 528"/>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0" name="直線コネクタ 529"/>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1" name="テキスト ボックス 530"/>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2"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33" name="直線コネクタ 532"/>
        <xdr:cNvCxnSpPr/>
      </xdr:nvCxnSpPr>
      <xdr:spPr>
        <a:xfrm flipV="1">
          <a:off x="19951064" y="9201694"/>
          <a:ext cx="0" cy="1424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34" name="【学校施設】&#10;一人当たり面積最小値テキスト"/>
        <xdr:cNvSpPr txBox="1"/>
      </xdr:nvSpPr>
      <xdr:spPr>
        <a:xfrm>
          <a:off x="199898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35" name="直線コネクタ 534"/>
        <xdr:cNvCxnSpPr/>
      </xdr:nvCxnSpPr>
      <xdr:spPr>
        <a:xfrm>
          <a:off x="198818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36" name="【学校施設】&#10;一人当たり面積最大値テキスト"/>
        <xdr:cNvSpPr txBox="1"/>
      </xdr:nvSpPr>
      <xdr:spPr>
        <a:xfrm>
          <a:off x="19989800" y="898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37" name="直線コネクタ 536"/>
        <xdr:cNvCxnSpPr/>
      </xdr:nvCxnSpPr>
      <xdr:spPr>
        <a:xfrm>
          <a:off x="19881850" y="92016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38" name="【学校施設】&#10;一人当たり面積平均値テキスト"/>
        <xdr:cNvSpPr txBox="1"/>
      </xdr:nvSpPr>
      <xdr:spPr>
        <a:xfrm>
          <a:off x="19989800" y="988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39" name="フローチャート: 判断 538"/>
        <xdr:cNvSpPr/>
      </xdr:nvSpPr>
      <xdr:spPr>
        <a:xfrm>
          <a:off x="19900900" y="9906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540" name="フローチャート: 判断 539"/>
        <xdr:cNvSpPr/>
      </xdr:nvSpPr>
      <xdr:spPr>
        <a:xfrm>
          <a:off x="19157950" y="99125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541" name="フローチャート: 判断 540"/>
        <xdr:cNvSpPr/>
      </xdr:nvSpPr>
      <xdr:spPr>
        <a:xfrm>
          <a:off x="18345150" y="99103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542" name="フローチャート: 判断 541"/>
        <xdr:cNvSpPr/>
      </xdr:nvSpPr>
      <xdr:spPr>
        <a:xfrm>
          <a:off x="17551400" y="992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543" name="フローチャート: 判断 542"/>
        <xdr:cNvSpPr/>
      </xdr:nvSpPr>
      <xdr:spPr>
        <a:xfrm>
          <a:off x="16757650" y="9948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4" name="テキスト ボックス 543"/>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5" name="テキスト ボックス 544"/>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6" name="テキスト ボックス 545"/>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7" name="テキスト ボックス 546"/>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8" name="テキスト ボックス 547"/>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66766</xdr:rowOff>
    </xdr:from>
    <xdr:to>
      <xdr:col>116</xdr:col>
      <xdr:colOff>114300</xdr:colOff>
      <xdr:row>56</xdr:row>
      <xdr:rowOff>168366</xdr:rowOff>
    </xdr:to>
    <xdr:sp macro="" textlink="">
      <xdr:nvSpPr>
        <xdr:cNvPr id="549" name="楕円 548"/>
        <xdr:cNvSpPr/>
      </xdr:nvSpPr>
      <xdr:spPr>
        <a:xfrm>
          <a:off x="19900900" y="93187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89643</xdr:rowOff>
    </xdr:from>
    <xdr:ext cx="469744" cy="259045"/>
    <xdr:sp macro="" textlink="">
      <xdr:nvSpPr>
        <xdr:cNvPr id="550" name="【学校施設】&#10;一人当たり面積該当値テキスト"/>
        <xdr:cNvSpPr txBox="1"/>
      </xdr:nvSpPr>
      <xdr:spPr>
        <a:xfrm>
          <a:off x="19989800" y="917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65133</xdr:rowOff>
    </xdr:from>
    <xdr:to>
      <xdr:col>112</xdr:col>
      <xdr:colOff>38100</xdr:colOff>
      <xdr:row>55</xdr:row>
      <xdr:rowOff>166733</xdr:rowOff>
    </xdr:to>
    <xdr:sp macro="" textlink="">
      <xdr:nvSpPr>
        <xdr:cNvPr id="551" name="楕円 550"/>
        <xdr:cNvSpPr/>
      </xdr:nvSpPr>
      <xdr:spPr>
        <a:xfrm>
          <a:off x="19157950" y="91519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115933</xdr:rowOff>
    </xdr:from>
    <xdr:to>
      <xdr:col>116</xdr:col>
      <xdr:colOff>63500</xdr:colOff>
      <xdr:row>56</xdr:row>
      <xdr:rowOff>117566</xdr:rowOff>
    </xdr:to>
    <xdr:cxnSp macro="">
      <xdr:nvCxnSpPr>
        <xdr:cNvPr id="552" name="直線コネクタ 551"/>
        <xdr:cNvCxnSpPr/>
      </xdr:nvCxnSpPr>
      <xdr:spPr>
        <a:xfrm>
          <a:off x="19202400" y="9202783"/>
          <a:ext cx="749300" cy="16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64044</xdr:rowOff>
    </xdr:from>
    <xdr:to>
      <xdr:col>107</xdr:col>
      <xdr:colOff>101600</xdr:colOff>
      <xdr:row>55</xdr:row>
      <xdr:rowOff>165644</xdr:rowOff>
    </xdr:to>
    <xdr:sp macro="" textlink="">
      <xdr:nvSpPr>
        <xdr:cNvPr id="553" name="楕円 552"/>
        <xdr:cNvSpPr/>
      </xdr:nvSpPr>
      <xdr:spPr>
        <a:xfrm>
          <a:off x="18345150" y="91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114844</xdr:rowOff>
    </xdr:from>
    <xdr:to>
      <xdr:col>111</xdr:col>
      <xdr:colOff>177800</xdr:colOff>
      <xdr:row>55</xdr:row>
      <xdr:rowOff>115933</xdr:rowOff>
    </xdr:to>
    <xdr:cxnSp macro="">
      <xdr:nvCxnSpPr>
        <xdr:cNvPr id="554" name="直線コネクタ 553"/>
        <xdr:cNvCxnSpPr/>
      </xdr:nvCxnSpPr>
      <xdr:spPr>
        <a:xfrm>
          <a:off x="18395950" y="9201694"/>
          <a:ext cx="8064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555" name="n_1aveValue【学校施設】&#10;一人当たり面積"/>
        <xdr:cNvSpPr txBox="1"/>
      </xdr:nvSpPr>
      <xdr:spPr>
        <a:xfrm>
          <a:off x="18980227" y="999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556" name="n_2aveValue【学校施設】&#10;一人当たり面積"/>
        <xdr:cNvSpPr txBox="1"/>
      </xdr:nvSpPr>
      <xdr:spPr>
        <a:xfrm>
          <a:off x="18180127" y="999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557" name="n_3aveValue【学校施設】&#10;一人当たり面積"/>
        <xdr:cNvSpPr txBox="1"/>
      </xdr:nvSpPr>
      <xdr:spPr>
        <a:xfrm>
          <a:off x="17386377" y="970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558" name="n_4aveValue【学校施設】&#10;一人当たり面積"/>
        <xdr:cNvSpPr txBox="1"/>
      </xdr:nvSpPr>
      <xdr:spPr>
        <a:xfrm>
          <a:off x="16592627" y="973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11810</xdr:rowOff>
    </xdr:from>
    <xdr:ext cx="469744" cy="259045"/>
    <xdr:sp macro="" textlink="">
      <xdr:nvSpPr>
        <xdr:cNvPr id="559" name="n_1mainValue【学校施設】&#10;一人当たり面積"/>
        <xdr:cNvSpPr txBox="1"/>
      </xdr:nvSpPr>
      <xdr:spPr>
        <a:xfrm>
          <a:off x="18980227" y="893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10721</xdr:rowOff>
    </xdr:from>
    <xdr:ext cx="469744" cy="259045"/>
    <xdr:sp macro="" textlink="">
      <xdr:nvSpPr>
        <xdr:cNvPr id="560" name="n_2mainValue【学校施設】&#10;一人当たり面積"/>
        <xdr:cNvSpPr txBox="1"/>
      </xdr:nvSpPr>
      <xdr:spPr>
        <a:xfrm>
          <a:off x="18180127" y="893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9" name="テキスト ボックス 568"/>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0" name="直線コネクタ 569"/>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1" name="テキスト ボックス 570"/>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2" name="直線コネクタ 571"/>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3" name="テキスト ボックス 572"/>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4" name="直線コネクタ 573"/>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5" name="テキスト ボックス 574"/>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6" name="直線コネクタ 575"/>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7" name="テキスト ボックス 576"/>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8" name="直線コネクタ 577"/>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9" name="テキスト ボックス 578"/>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0" name="直線コネクタ 579"/>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1" name="テキスト ボックス 580"/>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3" name="テキスト ボックス 582"/>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585" name="直線コネクタ 584"/>
        <xdr:cNvCxnSpPr/>
      </xdr:nvCxnSpPr>
      <xdr:spPr>
        <a:xfrm flipV="1">
          <a:off x="14699614" y="129946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86" name="【児童館】&#10;有形固定資産減価償却率最小値テキスト"/>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87" name="直線コネクタ 586"/>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588" name="【児童館】&#10;有形固定資産減価償却率最大値テキスト"/>
        <xdr:cNvSpPr txBox="1"/>
      </xdr:nvSpPr>
      <xdr:spPr>
        <a:xfrm>
          <a:off x="14738350" y="1277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589" name="直線コネクタ 588"/>
        <xdr:cNvCxnSpPr/>
      </xdr:nvCxnSpPr>
      <xdr:spPr>
        <a:xfrm>
          <a:off x="14611350" y="1299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590" name="【児童館】&#10;有形固定資産減価償却率平均値テキスト"/>
        <xdr:cNvSpPr txBox="1"/>
      </xdr:nvSpPr>
      <xdr:spPr>
        <a:xfrm>
          <a:off x="14738350" y="13417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591" name="フローチャート: 判断 590"/>
        <xdr:cNvSpPr/>
      </xdr:nvSpPr>
      <xdr:spPr>
        <a:xfrm>
          <a:off x="14649450" y="1343913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592" name="フローチャート: 判断 591"/>
        <xdr:cNvSpPr/>
      </xdr:nvSpPr>
      <xdr:spPr>
        <a:xfrm>
          <a:off x="1388745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593" name="フローチャート: 判断 592"/>
        <xdr:cNvSpPr/>
      </xdr:nvSpPr>
      <xdr:spPr>
        <a:xfrm>
          <a:off x="13093700" y="134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594" name="フローチャート: 判断 593"/>
        <xdr:cNvSpPr/>
      </xdr:nvSpPr>
      <xdr:spPr>
        <a:xfrm>
          <a:off x="12299950" y="13500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595" name="フローチャート: 判断 594"/>
        <xdr:cNvSpPr/>
      </xdr:nvSpPr>
      <xdr:spPr>
        <a:xfrm>
          <a:off x="11487150" y="13471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6" name="テキスト ボックス 595"/>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7" name="テキスト ボックス 596"/>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8" name="テキスト ボックス 597"/>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9" name="テキスト ボックス 598"/>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0" name="テキスト ボックス 599"/>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114936</xdr:rowOff>
    </xdr:from>
    <xdr:to>
      <xdr:col>85</xdr:col>
      <xdr:colOff>177800</xdr:colOff>
      <xdr:row>81</xdr:row>
      <xdr:rowOff>45086</xdr:rowOff>
    </xdr:to>
    <xdr:sp macro="" textlink="">
      <xdr:nvSpPr>
        <xdr:cNvPr id="601" name="楕円 600"/>
        <xdr:cNvSpPr/>
      </xdr:nvSpPr>
      <xdr:spPr>
        <a:xfrm>
          <a:off x="14649450" y="133292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137813</xdr:rowOff>
    </xdr:from>
    <xdr:ext cx="405111" cy="259045"/>
    <xdr:sp macro="" textlink="">
      <xdr:nvSpPr>
        <xdr:cNvPr id="602" name="【児童館】&#10;有形固定資産減価償却率該当値テキスト"/>
        <xdr:cNvSpPr txBox="1"/>
      </xdr:nvSpPr>
      <xdr:spPr>
        <a:xfrm>
          <a:off x="14738350" y="1318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19686</xdr:rowOff>
    </xdr:from>
    <xdr:to>
      <xdr:col>81</xdr:col>
      <xdr:colOff>101600</xdr:colOff>
      <xdr:row>81</xdr:row>
      <xdr:rowOff>121286</xdr:rowOff>
    </xdr:to>
    <xdr:sp macro="" textlink="">
      <xdr:nvSpPr>
        <xdr:cNvPr id="603" name="楕円 602"/>
        <xdr:cNvSpPr/>
      </xdr:nvSpPr>
      <xdr:spPr>
        <a:xfrm>
          <a:off x="13887450" y="133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165736</xdr:rowOff>
    </xdr:from>
    <xdr:to>
      <xdr:col>85</xdr:col>
      <xdr:colOff>127000</xdr:colOff>
      <xdr:row>81</xdr:row>
      <xdr:rowOff>70486</xdr:rowOff>
    </xdr:to>
    <xdr:cxnSp macro="">
      <xdr:nvCxnSpPr>
        <xdr:cNvPr id="604" name="直線コネクタ 603"/>
        <xdr:cNvCxnSpPr/>
      </xdr:nvCxnSpPr>
      <xdr:spPr>
        <a:xfrm flipV="1">
          <a:off x="13938250" y="13380086"/>
          <a:ext cx="762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38736</xdr:rowOff>
    </xdr:from>
    <xdr:to>
      <xdr:col>76</xdr:col>
      <xdr:colOff>165100</xdr:colOff>
      <xdr:row>80</xdr:row>
      <xdr:rowOff>140336</xdr:rowOff>
    </xdr:to>
    <xdr:sp macro="" textlink="">
      <xdr:nvSpPr>
        <xdr:cNvPr id="605" name="楕円 604"/>
        <xdr:cNvSpPr/>
      </xdr:nvSpPr>
      <xdr:spPr>
        <a:xfrm>
          <a:off x="13093700" y="132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89536</xdr:rowOff>
    </xdr:from>
    <xdr:to>
      <xdr:col>81</xdr:col>
      <xdr:colOff>50800</xdr:colOff>
      <xdr:row>81</xdr:row>
      <xdr:rowOff>70486</xdr:rowOff>
    </xdr:to>
    <xdr:cxnSp macro="">
      <xdr:nvCxnSpPr>
        <xdr:cNvPr id="606" name="直線コネクタ 605"/>
        <xdr:cNvCxnSpPr/>
      </xdr:nvCxnSpPr>
      <xdr:spPr>
        <a:xfrm>
          <a:off x="13144500" y="13303886"/>
          <a:ext cx="79375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607" name="n_1aveValue【児童館】&#10;有形固定資産減価償却率"/>
        <xdr:cNvSpPr txBox="1"/>
      </xdr:nvSpPr>
      <xdr:spPr>
        <a:xfrm>
          <a:off x="137420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608" name="n_2aveValue【児童館】&#10;有形固定資産減価償却率"/>
        <xdr:cNvSpPr txBox="1"/>
      </xdr:nvSpPr>
      <xdr:spPr>
        <a:xfrm>
          <a:off x="1296099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09" name="n_3aveValue【児童館】&#10;有形固定資産減価償却率"/>
        <xdr:cNvSpPr txBox="1"/>
      </xdr:nvSpPr>
      <xdr:spPr>
        <a:xfrm>
          <a:off x="12167244"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10" name="n_4aveValue【児童館】&#10;有形固定資産減価償却率"/>
        <xdr:cNvSpPr txBox="1"/>
      </xdr:nvSpPr>
      <xdr:spPr>
        <a:xfrm>
          <a:off x="11354444"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137813</xdr:rowOff>
    </xdr:from>
    <xdr:ext cx="405111" cy="259045"/>
    <xdr:sp macro="" textlink="">
      <xdr:nvSpPr>
        <xdr:cNvPr id="611" name="n_1mainValue【児童館】&#10;有形固定資産減価償却率"/>
        <xdr:cNvSpPr txBox="1"/>
      </xdr:nvSpPr>
      <xdr:spPr>
        <a:xfrm>
          <a:off x="13742044" y="1318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156863</xdr:rowOff>
    </xdr:from>
    <xdr:ext cx="405111" cy="259045"/>
    <xdr:sp macro="" textlink="">
      <xdr:nvSpPr>
        <xdr:cNvPr id="612" name="n_2mainValue【児童館】&#10;有形固定資産減価償却率"/>
        <xdr:cNvSpPr txBox="1"/>
      </xdr:nvSpPr>
      <xdr:spPr>
        <a:xfrm>
          <a:off x="12960994" y="13041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1" name="テキスト ボックス 620"/>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2" name="直線コネクタ 621"/>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3" name="直線コネクタ 622"/>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4" name="テキスト ボックス 623"/>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5" name="直線コネクタ 624"/>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6" name="テキスト ボックス 625"/>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7" name="直線コネクタ 626"/>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8" name="テキスト ボックス 627"/>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9" name="直線コネクタ 628"/>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0" name="テキスト ボックス 629"/>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1" name="直線コネクタ 630"/>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2" name="テキスト ボックス 631"/>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3" name="直線コネクタ 632"/>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4" name="テキスト ボックス 633"/>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5"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76200</xdr:rowOff>
    </xdr:from>
    <xdr:to>
      <xdr:col>116</xdr:col>
      <xdr:colOff>62864</xdr:colOff>
      <xdr:row>86</xdr:row>
      <xdr:rowOff>57150</xdr:rowOff>
    </xdr:to>
    <xdr:cxnSp macro="">
      <xdr:nvCxnSpPr>
        <xdr:cNvPr id="636" name="直線コネクタ 635"/>
        <xdr:cNvCxnSpPr/>
      </xdr:nvCxnSpPr>
      <xdr:spPr>
        <a:xfrm flipV="1">
          <a:off x="19951064" y="13125450"/>
          <a:ext cx="0" cy="113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37" name="【児童館】&#10;一人当たり面積最小値テキスト"/>
        <xdr:cNvSpPr txBox="1"/>
      </xdr:nvSpPr>
      <xdr:spPr>
        <a:xfrm>
          <a:off x="199898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38" name="直線コネクタ 637"/>
        <xdr:cNvCxnSpPr/>
      </xdr:nvCxnSpPr>
      <xdr:spPr>
        <a:xfrm>
          <a:off x="19881850" y="1426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22877</xdr:rowOff>
    </xdr:from>
    <xdr:ext cx="469744" cy="259045"/>
    <xdr:sp macro="" textlink="">
      <xdr:nvSpPr>
        <xdr:cNvPr id="639" name="【児童館】&#10;一人当たり面積最大値テキスト"/>
        <xdr:cNvSpPr txBox="1"/>
      </xdr:nvSpPr>
      <xdr:spPr>
        <a:xfrm>
          <a:off x="19989800" y="1290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76200</xdr:rowOff>
    </xdr:from>
    <xdr:to>
      <xdr:col>116</xdr:col>
      <xdr:colOff>152400</xdr:colOff>
      <xdr:row>79</xdr:row>
      <xdr:rowOff>76200</xdr:rowOff>
    </xdr:to>
    <xdr:cxnSp macro="">
      <xdr:nvCxnSpPr>
        <xdr:cNvPr id="640" name="直線コネクタ 639"/>
        <xdr:cNvCxnSpPr/>
      </xdr:nvCxnSpPr>
      <xdr:spPr>
        <a:xfrm>
          <a:off x="19881850" y="13125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22877</xdr:rowOff>
    </xdr:from>
    <xdr:ext cx="469744" cy="259045"/>
    <xdr:sp macro="" textlink="">
      <xdr:nvSpPr>
        <xdr:cNvPr id="641" name="【児童館】&#10;一人当たり面積平均値テキスト"/>
        <xdr:cNvSpPr txBox="1"/>
      </xdr:nvSpPr>
      <xdr:spPr>
        <a:xfrm>
          <a:off x="199898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642" name="フローチャート: 判断 641"/>
        <xdr:cNvSpPr/>
      </xdr:nvSpPr>
      <xdr:spPr>
        <a:xfrm>
          <a:off x="19900900" y="1391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643" name="フローチャート: 判断 642"/>
        <xdr:cNvSpPr/>
      </xdr:nvSpPr>
      <xdr:spPr>
        <a:xfrm>
          <a:off x="19157950" y="13938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44" name="フローチャート: 判断 643"/>
        <xdr:cNvSpPr/>
      </xdr:nvSpPr>
      <xdr:spPr>
        <a:xfrm>
          <a:off x="1834515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120650</xdr:rowOff>
    </xdr:from>
    <xdr:to>
      <xdr:col>102</xdr:col>
      <xdr:colOff>165100</xdr:colOff>
      <xdr:row>85</xdr:row>
      <xdr:rowOff>50800</xdr:rowOff>
    </xdr:to>
    <xdr:sp macro="" textlink="">
      <xdr:nvSpPr>
        <xdr:cNvPr id="645" name="フローチャート: 判断 644"/>
        <xdr:cNvSpPr/>
      </xdr:nvSpPr>
      <xdr:spPr>
        <a:xfrm>
          <a:off x="17551400" y="13995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46" name="フローチャート: 判断 645"/>
        <xdr:cNvSpPr/>
      </xdr:nvSpPr>
      <xdr:spPr>
        <a:xfrm>
          <a:off x="16757650" y="13976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25400</xdr:rowOff>
    </xdr:from>
    <xdr:to>
      <xdr:col>116</xdr:col>
      <xdr:colOff>114300</xdr:colOff>
      <xdr:row>79</xdr:row>
      <xdr:rowOff>127000</xdr:rowOff>
    </xdr:to>
    <xdr:sp macro="" textlink="">
      <xdr:nvSpPr>
        <xdr:cNvPr id="652" name="楕円 651"/>
        <xdr:cNvSpPr/>
      </xdr:nvSpPr>
      <xdr:spPr>
        <a:xfrm>
          <a:off x="199009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149877</xdr:rowOff>
    </xdr:from>
    <xdr:ext cx="469744" cy="259045"/>
    <xdr:sp macro="" textlink="">
      <xdr:nvSpPr>
        <xdr:cNvPr id="653" name="【児童館】&#10;一人当たり面積該当値テキスト"/>
        <xdr:cNvSpPr txBox="1"/>
      </xdr:nvSpPr>
      <xdr:spPr>
        <a:xfrm>
          <a:off x="199898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158750</xdr:rowOff>
    </xdr:from>
    <xdr:to>
      <xdr:col>112</xdr:col>
      <xdr:colOff>38100</xdr:colOff>
      <xdr:row>79</xdr:row>
      <xdr:rowOff>88900</xdr:rowOff>
    </xdr:to>
    <xdr:sp macro="" textlink="">
      <xdr:nvSpPr>
        <xdr:cNvPr id="654" name="楕円 653"/>
        <xdr:cNvSpPr/>
      </xdr:nvSpPr>
      <xdr:spPr>
        <a:xfrm>
          <a:off x="19157950" y="13042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38100</xdr:rowOff>
    </xdr:from>
    <xdr:to>
      <xdr:col>116</xdr:col>
      <xdr:colOff>63500</xdr:colOff>
      <xdr:row>79</xdr:row>
      <xdr:rowOff>76200</xdr:rowOff>
    </xdr:to>
    <xdr:cxnSp macro="">
      <xdr:nvCxnSpPr>
        <xdr:cNvPr id="655" name="直線コネクタ 654"/>
        <xdr:cNvCxnSpPr/>
      </xdr:nvCxnSpPr>
      <xdr:spPr>
        <a:xfrm>
          <a:off x="19202400" y="1308735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63500</xdr:rowOff>
    </xdr:from>
    <xdr:to>
      <xdr:col>107</xdr:col>
      <xdr:colOff>101600</xdr:colOff>
      <xdr:row>79</xdr:row>
      <xdr:rowOff>165100</xdr:rowOff>
    </xdr:to>
    <xdr:sp macro="" textlink="">
      <xdr:nvSpPr>
        <xdr:cNvPr id="656" name="楕円 655"/>
        <xdr:cNvSpPr/>
      </xdr:nvSpPr>
      <xdr:spPr>
        <a:xfrm>
          <a:off x="1834515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38100</xdr:rowOff>
    </xdr:from>
    <xdr:to>
      <xdr:col>111</xdr:col>
      <xdr:colOff>177800</xdr:colOff>
      <xdr:row>79</xdr:row>
      <xdr:rowOff>114300</xdr:rowOff>
    </xdr:to>
    <xdr:cxnSp macro="">
      <xdr:nvCxnSpPr>
        <xdr:cNvPr id="657" name="直線コネクタ 656"/>
        <xdr:cNvCxnSpPr/>
      </xdr:nvCxnSpPr>
      <xdr:spPr>
        <a:xfrm flipV="1">
          <a:off x="18395950" y="13087350"/>
          <a:ext cx="8064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156227</xdr:rowOff>
    </xdr:from>
    <xdr:ext cx="469744" cy="259045"/>
    <xdr:sp macro="" textlink="">
      <xdr:nvSpPr>
        <xdr:cNvPr id="658" name="n_1aveValue【児童館】&#10;一人当たり面積"/>
        <xdr:cNvSpPr txBox="1"/>
      </xdr:nvSpPr>
      <xdr:spPr>
        <a:xfrm>
          <a:off x="18980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59" name="n_2aveValue【児童館】&#10;一人当たり面積"/>
        <xdr:cNvSpPr txBox="1"/>
      </xdr:nvSpPr>
      <xdr:spPr>
        <a:xfrm>
          <a:off x="18180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67327</xdr:rowOff>
    </xdr:from>
    <xdr:ext cx="469744" cy="259045"/>
    <xdr:sp macro="" textlink="">
      <xdr:nvSpPr>
        <xdr:cNvPr id="660" name="n_3aveValue【児童館】&#10;一人当たり面積"/>
        <xdr:cNvSpPr txBox="1"/>
      </xdr:nvSpPr>
      <xdr:spPr>
        <a:xfrm>
          <a:off x="17386377" y="1377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661" name="n_4aveValue【児童館】&#10;一人当たり面積"/>
        <xdr:cNvSpPr txBox="1"/>
      </xdr:nvSpPr>
      <xdr:spPr>
        <a:xfrm>
          <a:off x="165926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105427</xdr:rowOff>
    </xdr:from>
    <xdr:ext cx="469744" cy="259045"/>
    <xdr:sp macro="" textlink="">
      <xdr:nvSpPr>
        <xdr:cNvPr id="662" name="n_1mainValue【児童館】&#10;一人当たり面積"/>
        <xdr:cNvSpPr txBox="1"/>
      </xdr:nvSpPr>
      <xdr:spPr>
        <a:xfrm>
          <a:off x="18980227" y="128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10177</xdr:rowOff>
    </xdr:from>
    <xdr:ext cx="469744" cy="259045"/>
    <xdr:sp macro="" textlink="">
      <xdr:nvSpPr>
        <xdr:cNvPr id="663" name="n_2mainValue【児童館】&#10;一人当たり面積"/>
        <xdr:cNvSpPr txBox="1"/>
      </xdr:nvSpPr>
      <xdr:spPr>
        <a:xfrm>
          <a:off x="18180127" y="1289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4" name="正方形/長方形 663"/>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5" name="正方形/長方形 664"/>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6" name="正方形/長方形 665"/>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7" name="正方形/長方形 666"/>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8" name="正方形/長方形 667"/>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9" name="正方形/長方形 668"/>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0" name="正方形/長方形 669"/>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正方形/長方形 670"/>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2" name="テキスト ボックス 671"/>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3" name="直線コネクタ 672"/>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4" name="テキスト ボックス 673"/>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5" name="直線コネクタ 674"/>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76" name="テキスト ボックス 675"/>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7" name="直線コネクタ 676"/>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8" name="テキスト ボックス 677"/>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9" name="直線コネクタ 678"/>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0" name="テキスト ボックス 679"/>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1" name="直線コネクタ 680"/>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2" name="テキスト ボックス 681"/>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3" name="直線コネクタ 682"/>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84" name="テキスト ボックス 683"/>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5" name="直線コネクタ 684"/>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86" name="テキスト ボックス 685"/>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7"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688" name="直線コネクタ 687"/>
        <xdr:cNvCxnSpPr/>
      </xdr:nvCxnSpPr>
      <xdr:spPr>
        <a:xfrm flipV="1">
          <a:off x="14699614" y="16573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689" name="【公民館】&#10;有形固定資産減価償却率最小値テキスト"/>
        <xdr:cNvSpPr txBox="1"/>
      </xdr:nvSpPr>
      <xdr:spPr>
        <a:xfrm>
          <a:off x="1473835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90" name="直線コネクタ 689"/>
        <xdr:cNvCxnSpPr/>
      </xdr:nvCxnSpPr>
      <xdr:spPr>
        <a:xfrm>
          <a:off x="1461135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691" name="【公民館】&#10;有形固定資産減価償却率最大値テキスト"/>
        <xdr:cNvSpPr txBox="1"/>
      </xdr:nvSpPr>
      <xdr:spPr>
        <a:xfrm>
          <a:off x="14738350" y="1634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92" name="直線コネクタ 691"/>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693" name="【公民館】&#10;有形固定資産減価償却率平均値テキスト"/>
        <xdr:cNvSpPr txBox="1"/>
      </xdr:nvSpPr>
      <xdr:spPr>
        <a:xfrm>
          <a:off x="14738350" y="17308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94" name="フローチャート: 判断 693"/>
        <xdr:cNvSpPr/>
      </xdr:nvSpPr>
      <xdr:spPr>
        <a:xfrm>
          <a:off x="14649450" y="173304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695" name="フローチャート: 判断 694"/>
        <xdr:cNvSpPr/>
      </xdr:nvSpPr>
      <xdr:spPr>
        <a:xfrm>
          <a:off x="13887450" y="1731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96" name="フローチャート: 判断 695"/>
        <xdr:cNvSpPr/>
      </xdr:nvSpPr>
      <xdr:spPr>
        <a:xfrm>
          <a:off x="1309370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697" name="フローチャート: 判断 696"/>
        <xdr:cNvSpPr/>
      </xdr:nvSpPr>
      <xdr:spPr>
        <a:xfrm>
          <a:off x="12299950" y="172370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98" name="フローチャート: 判断 697"/>
        <xdr:cNvSpPr/>
      </xdr:nvSpPr>
      <xdr:spPr>
        <a:xfrm>
          <a:off x="11487150" y="1722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9" name="テキスト ボックス 698"/>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0" name="テキスト ボックス 699"/>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1" name="テキスト ボックス 700"/>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2" name="テキスト ボックス 701"/>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3" name="テキスト ボックス 702"/>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704" name="楕円 703"/>
        <xdr:cNvSpPr/>
      </xdr:nvSpPr>
      <xdr:spPr>
        <a:xfrm>
          <a:off x="14649450" y="171970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132097</xdr:rowOff>
    </xdr:from>
    <xdr:ext cx="405111" cy="259045"/>
    <xdr:sp macro="" textlink="">
      <xdr:nvSpPr>
        <xdr:cNvPr id="705" name="【公民館】&#10;有形固定資産減価償却率該当値テキスト"/>
        <xdr:cNvSpPr txBox="1"/>
      </xdr:nvSpPr>
      <xdr:spPr>
        <a:xfrm>
          <a:off x="14738350"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macro="" textlink="">
      <xdr:nvSpPr>
        <xdr:cNvPr id="706" name="楕円 705"/>
        <xdr:cNvSpPr/>
      </xdr:nvSpPr>
      <xdr:spPr>
        <a:xfrm>
          <a:off x="1388745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121920</xdr:rowOff>
    </xdr:from>
    <xdr:to>
      <xdr:col>85</xdr:col>
      <xdr:colOff>127000</xdr:colOff>
      <xdr:row>103</xdr:row>
      <xdr:rowOff>160020</xdr:rowOff>
    </xdr:to>
    <xdr:cxnSp macro="">
      <xdr:nvCxnSpPr>
        <xdr:cNvPr id="707" name="直線コネクタ 706"/>
        <xdr:cNvCxnSpPr/>
      </xdr:nvCxnSpPr>
      <xdr:spPr>
        <a:xfrm>
          <a:off x="13938250" y="1720977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34925</xdr:rowOff>
    </xdr:from>
    <xdr:to>
      <xdr:col>76</xdr:col>
      <xdr:colOff>165100</xdr:colOff>
      <xdr:row>103</xdr:row>
      <xdr:rowOff>136525</xdr:rowOff>
    </xdr:to>
    <xdr:sp macro="" textlink="">
      <xdr:nvSpPr>
        <xdr:cNvPr id="708" name="楕円 707"/>
        <xdr:cNvSpPr/>
      </xdr:nvSpPr>
      <xdr:spPr>
        <a:xfrm>
          <a:off x="13093700" y="171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85725</xdr:rowOff>
    </xdr:from>
    <xdr:to>
      <xdr:col>81</xdr:col>
      <xdr:colOff>50800</xdr:colOff>
      <xdr:row>103</xdr:row>
      <xdr:rowOff>121920</xdr:rowOff>
    </xdr:to>
    <xdr:cxnSp macro="">
      <xdr:nvCxnSpPr>
        <xdr:cNvPr id="709" name="直線コネクタ 708"/>
        <xdr:cNvCxnSpPr/>
      </xdr:nvCxnSpPr>
      <xdr:spPr>
        <a:xfrm>
          <a:off x="13144500" y="17173575"/>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macro="" textlink="">
      <xdr:nvSpPr>
        <xdr:cNvPr id="710" name="n_1aveValue【公民館】&#10;有形固定資産減価償却率"/>
        <xdr:cNvSpPr txBox="1"/>
      </xdr:nvSpPr>
      <xdr:spPr>
        <a:xfrm>
          <a:off x="13742044" y="1740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11" name="n_2aveValue【公民館】&#10;有形固定資産減価償却率"/>
        <xdr:cNvSpPr txBox="1"/>
      </xdr:nvSpPr>
      <xdr:spPr>
        <a:xfrm>
          <a:off x="1296099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12" name="n_3aveValue【公民館】&#10;有形固定資産減価償却率"/>
        <xdr:cNvSpPr txBox="1"/>
      </xdr:nvSpPr>
      <xdr:spPr>
        <a:xfrm>
          <a:off x="1216724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13" name="n_4aveValue【公民館】&#10;有形固定資産減価償却率"/>
        <xdr:cNvSpPr txBox="1"/>
      </xdr:nvSpPr>
      <xdr:spPr>
        <a:xfrm>
          <a:off x="1135444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17797</xdr:rowOff>
    </xdr:from>
    <xdr:ext cx="405111" cy="259045"/>
    <xdr:sp macro="" textlink="">
      <xdr:nvSpPr>
        <xdr:cNvPr id="714" name="n_1mainValue【公民館】&#10;有形固定資産減価償却率"/>
        <xdr:cNvSpPr txBox="1"/>
      </xdr:nvSpPr>
      <xdr:spPr>
        <a:xfrm>
          <a:off x="13742044" y="1693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153052</xdr:rowOff>
    </xdr:from>
    <xdr:ext cx="405111" cy="259045"/>
    <xdr:sp macro="" textlink="">
      <xdr:nvSpPr>
        <xdr:cNvPr id="715" name="n_2mainValue【公民館】&#10;有形固定資産減価償却率"/>
        <xdr:cNvSpPr txBox="1"/>
      </xdr:nvSpPr>
      <xdr:spPr>
        <a:xfrm>
          <a:off x="12960994" y="168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4" name="テキスト ボックス 72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5" name="直線コネクタ 72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6" name="直線コネクタ 725"/>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7" name="テキスト ボックス 726"/>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8" name="直線コネクタ 727"/>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9" name="テキスト ボックス 728"/>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0" name="直線コネクタ 729"/>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1" name="テキスト ボックス 730"/>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2" name="直線コネクタ 731"/>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3" name="テキスト ボックス 732"/>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4" name="直線コネクタ 733"/>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5" name="テキスト ボックス 734"/>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6" name="直線コネクタ 735"/>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7" name="テキスト ボックス 736"/>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8"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39" name="直線コネクタ 738"/>
        <xdr:cNvCxnSpPr/>
      </xdr:nvCxnSpPr>
      <xdr:spPr>
        <a:xfrm flipV="1">
          <a:off x="19951064" y="168325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40" name="【公民館】&#10;一人当たり面積最小値テキスト"/>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41" name="直線コネクタ 740"/>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742" name="【公民館】&#10;一人当たり面積最大値テキスト"/>
        <xdr:cNvSpPr txBox="1"/>
      </xdr:nvSpPr>
      <xdr:spPr>
        <a:xfrm>
          <a:off x="1998980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43" name="直線コネクタ 742"/>
        <xdr:cNvCxnSpPr/>
      </xdr:nvCxnSpPr>
      <xdr:spPr>
        <a:xfrm>
          <a:off x="19881850" y="1683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744" name="【公民館】&#10;一人当たり面積平均値テキスト"/>
        <xdr:cNvSpPr txBox="1"/>
      </xdr:nvSpPr>
      <xdr:spPr>
        <a:xfrm>
          <a:off x="19989800" y="1740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45" name="フローチャート: 判断 744"/>
        <xdr:cNvSpPr/>
      </xdr:nvSpPr>
      <xdr:spPr>
        <a:xfrm>
          <a:off x="199009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46" name="フローチャート: 判断 745"/>
        <xdr:cNvSpPr/>
      </xdr:nvSpPr>
      <xdr:spPr>
        <a:xfrm>
          <a:off x="19157950" y="17543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747" name="フローチャート: 判断 746"/>
        <xdr:cNvSpPr/>
      </xdr:nvSpPr>
      <xdr:spPr>
        <a:xfrm>
          <a:off x="18345150" y="17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748" name="フローチャート: 判断 747"/>
        <xdr:cNvSpPr/>
      </xdr:nvSpPr>
      <xdr:spPr>
        <a:xfrm>
          <a:off x="175514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749" name="フローチャート: 判断 748"/>
        <xdr:cNvSpPr/>
      </xdr:nvSpPr>
      <xdr:spPr>
        <a:xfrm>
          <a:off x="167576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0" name="テキスト ボックス 749"/>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1" name="テキスト ボックス 750"/>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2" name="テキスト ボックス 751"/>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3" name="テキスト ボックス 752"/>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4" name="テキスト ボックス 753"/>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755" name="楕円 754"/>
        <xdr:cNvSpPr/>
      </xdr:nvSpPr>
      <xdr:spPr>
        <a:xfrm>
          <a:off x="199009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87647</xdr:rowOff>
    </xdr:from>
    <xdr:ext cx="469744" cy="259045"/>
    <xdr:sp macro="" textlink="">
      <xdr:nvSpPr>
        <xdr:cNvPr id="756" name="【公民館】&#10;一人当たり面積該当値テキスト"/>
        <xdr:cNvSpPr txBox="1"/>
      </xdr:nvSpPr>
      <xdr:spPr>
        <a:xfrm>
          <a:off x="19989800" y="1768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757" name="楕円 756"/>
        <xdr:cNvSpPr/>
      </xdr:nvSpPr>
      <xdr:spPr>
        <a:xfrm>
          <a:off x="19157950" y="17711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160020</xdr:rowOff>
    </xdr:from>
    <xdr:to>
      <xdr:col>116</xdr:col>
      <xdr:colOff>63500</xdr:colOff>
      <xdr:row>106</xdr:row>
      <xdr:rowOff>160020</xdr:rowOff>
    </xdr:to>
    <xdr:cxnSp macro="">
      <xdr:nvCxnSpPr>
        <xdr:cNvPr id="758" name="直線コネクタ 757"/>
        <xdr:cNvCxnSpPr/>
      </xdr:nvCxnSpPr>
      <xdr:spPr>
        <a:xfrm>
          <a:off x="19202400" y="177622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759" name="楕円 758"/>
        <xdr:cNvSpPr/>
      </xdr:nvSpPr>
      <xdr:spPr>
        <a:xfrm>
          <a:off x="1834515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106</xdr:row>
      <xdr:rowOff>167639</xdr:rowOff>
    </xdr:to>
    <xdr:cxnSp macro="">
      <xdr:nvCxnSpPr>
        <xdr:cNvPr id="760" name="直線コネクタ 759"/>
        <xdr:cNvCxnSpPr/>
      </xdr:nvCxnSpPr>
      <xdr:spPr>
        <a:xfrm flipV="1">
          <a:off x="18395950" y="17762220"/>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61" name="n_1aveValue【公民館】&#10;一人当たり面積"/>
        <xdr:cNvSpPr txBox="1"/>
      </xdr:nvSpPr>
      <xdr:spPr>
        <a:xfrm>
          <a:off x="18980227"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762" name="n_2aveValue【公民館】&#10;一人当たり面積"/>
        <xdr:cNvSpPr txBox="1"/>
      </xdr:nvSpPr>
      <xdr:spPr>
        <a:xfrm>
          <a:off x="18180127" y="17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763" name="n_3aveValue【公民館】&#10;一人当たり面積"/>
        <xdr:cNvSpPr txBox="1"/>
      </xdr:nvSpPr>
      <xdr:spPr>
        <a:xfrm>
          <a:off x="1738637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764" name="n_4aveValue【公民館】&#10;一人当たり面積"/>
        <xdr:cNvSpPr txBox="1"/>
      </xdr:nvSpPr>
      <xdr:spPr>
        <a:xfrm>
          <a:off x="165926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765" name="n_1mainValue【公民館】&#10;一人当たり面積"/>
        <xdr:cNvSpPr txBox="1"/>
      </xdr:nvSpPr>
      <xdr:spPr>
        <a:xfrm>
          <a:off x="18980227" y="178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766" name="n_2mainValue【公民館】&#10;一人当たり面積"/>
        <xdr:cNvSpPr txBox="1"/>
      </xdr:nvSpPr>
      <xdr:spPr>
        <a:xfrm>
          <a:off x="1818012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有形固定資産減価償却率を類型別に分析すると、道路、橋りょう、トンネルについては、類似団体平均より減価償却率が高くなっている。このことについて、その多くが昭和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年代以降に集中的に整備されたものであり、老朽化が進行していることから、安全性の確保及び効率的な長寿命化の推進を図る必要がある。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認定こども園・幼稚園・保育所、学校施設、児童館及び公民館については、類似団体平均より減価償却率が低くなっている。公営住宅では、飯塚市公営住宅等長寿命化計画に基づき、計画的な施設の改修や更新を実施してい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認定こども園・幼稚園・保育所、学校施設、児童館及び公民館については、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施設の統合や再編を実施したことにより、類似団体平均値よりも減価償却率が低くなっているものと考えられる。一方で、一人当たり面積については、公民館を除く施設で、類似団体を上回っている。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これは合併や人口減少等による要因が考えられる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今後は、各施設において老朽化に伴う維持管理費用の増加が見込まれることから、公共施設等総合管理計画や個別施設計画に基づき、適切かつ効率的な維持管理を図ることとする。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124,962
123,227
213.96
90,780,148
88,472,792
2,056,239
34,315,420
67,064,747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177665" y="5653496"/>
          <a:ext cx="0" cy="1261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216400" y="6919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108450" y="69153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216400" y="5441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108450" y="5653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xdr:cNvSpPr txBox="1"/>
      </xdr:nvSpPr>
      <xdr:spPr>
        <a:xfrm>
          <a:off x="4216400" y="619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127500" y="62171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384550" y="61910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571750" y="6212296"/>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xdr:cNvSpPr/>
      </xdr:nvSpPr>
      <xdr:spPr>
        <a:xfrm>
          <a:off x="1778000" y="618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984250" y="6125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74" name="楕円 73"/>
        <xdr:cNvSpPr/>
      </xdr:nvSpPr>
      <xdr:spPr>
        <a:xfrm>
          <a:off x="412750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64605</xdr:rowOff>
    </xdr:from>
    <xdr:ext cx="405111" cy="259045"/>
    <xdr:sp macro="" textlink="">
      <xdr:nvSpPr>
        <xdr:cNvPr id="75" name="【図書館】&#10;有形固定資産減価償却率該当値テキスト"/>
        <xdr:cNvSpPr txBox="1"/>
      </xdr:nvSpPr>
      <xdr:spPr>
        <a:xfrm>
          <a:off x="4216400" y="6014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41728</xdr:rowOff>
    </xdr:from>
    <xdr:to>
      <xdr:col>20</xdr:col>
      <xdr:colOff>38100</xdr:colOff>
      <xdr:row>37</xdr:row>
      <xdr:rowOff>143328</xdr:rowOff>
    </xdr:to>
    <xdr:sp macro="" textlink="">
      <xdr:nvSpPr>
        <xdr:cNvPr id="76" name="楕円 75"/>
        <xdr:cNvSpPr/>
      </xdr:nvSpPr>
      <xdr:spPr>
        <a:xfrm>
          <a:off x="3384550" y="61567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92528</xdr:rowOff>
    </xdr:from>
    <xdr:to>
      <xdr:col>24</xdr:col>
      <xdr:colOff>63500</xdr:colOff>
      <xdr:row>37</xdr:row>
      <xdr:rowOff>92528</xdr:rowOff>
    </xdr:to>
    <xdr:cxnSp macro="">
      <xdr:nvCxnSpPr>
        <xdr:cNvPr id="77" name="直線コネクタ 76"/>
        <xdr:cNvCxnSpPr/>
      </xdr:nvCxnSpPr>
      <xdr:spPr>
        <a:xfrm>
          <a:off x="3429000" y="620757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44994</xdr:rowOff>
    </xdr:from>
    <xdr:to>
      <xdr:col>15</xdr:col>
      <xdr:colOff>101600</xdr:colOff>
      <xdr:row>37</xdr:row>
      <xdr:rowOff>146594</xdr:rowOff>
    </xdr:to>
    <xdr:sp macro="" textlink="">
      <xdr:nvSpPr>
        <xdr:cNvPr id="78" name="楕円 77"/>
        <xdr:cNvSpPr/>
      </xdr:nvSpPr>
      <xdr:spPr>
        <a:xfrm>
          <a:off x="257175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92528</xdr:rowOff>
    </xdr:from>
    <xdr:to>
      <xdr:col>19</xdr:col>
      <xdr:colOff>177800</xdr:colOff>
      <xdr:row>37</xdr:row>
      <xdr:rowOff>95794</xdr:rowOff>
    </xdr:to>
    <xdr:cxnSp macro="">
      <xdr:nvCxnSpPr>
        <xdr:cNvPr id="79" name="直線コネクタ 78"/>
        <xdr:cNvCxnSpPr/>
      </xdr:nvCxnSpPr>
      <xdr:spPr>
        <a:xfrm flipV="1">
          <a:off x="2622550" y="6207578"/>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0" name="n_1aveValue【図書館】&#10;有形固定資産減価償却率"/>
        <xdr:cNvSpPr txBox="1"/>
      </xdr:nvSpPr>
      <xdr:spPr>
        <a:xfrm>
          <a:off x="3239144" y="6277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1" name="n_2aveValue【図書館】&#10;有形固定資産減価償却率"/>
        <xdr:cNvSpPr txBox="1"/>
      </xdr:nvSpPr>
      <xdr:spPr>
        <a:xfrm>
          <a:off x="2439044" y="6298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2" name="n_3aveValue【図書館】&#10;有形固定資産減価償却率"/>
        <xdr:cNvSpPr txBox="1"/>
      </xdr:nvSpPr>
      <xdr:spPr>
        <a:xfrm>
          <a:off x="1645294" y="596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3" name="n_4aveValue【図書館】&#10;有形固定資産減価償却率"/>
        <xdr:cNvSpPr txBox="1"/>
      </xdr:nvSpPr>
      <xdr:spPr>
        <a:xfrm>
          <a:off x="851544" y="591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159855</xdr:rowOff>
    </xdr:from>
    <xdr:ext cx="405111" cy="259045"/>
    <xdr:sp macro="" textlink="">
      <xdr:nvSpPr>
        <xdr:cNvPr id="84" name="n_1mainValue【図書館】&#10;有形固定資産減価償却率"/>
        <xdr:cNvSpPr txBox="1"/>
      </xdr:nvSpPr>
      <xdr:spPr>
        <a:xfrm>
          <a:off x="3239144" y="594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163121</xdr:rowOff>
    </xdr:from>
    <xdr:ext cx="405111" cy="259045"/>
    <xdr:sp macro="" textlink="">
      <xdr:nvSpPr>
        <xdr:cNvPr id="85" name="n_2mainValue【図書館】&#10;有形固定資産減価償却率"/>
        <xdr:cNvSpPr txBox="1"/>
      </xdr:nvSpPr>
      <xdr:spPr>
        <a:xfrm>
          <a:off x="2439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1" name="直線コネクタ 110"/>
        <xdr:cNvCxnSpPr/>
      </xdr:nvCxnSpPr>
      <xdr:spPr>
        <a:xfrm flipV="1">
          <a:off x="9429115" y="5636078"/>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xdr:cNvSpPr txBox="1"/>
      </xdr:nvSpPr>
      <xdr:spPr>
        <a:xfrm>
          <a:off x="9467850" y="69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xdr:cNvCxnSpPr/>
      </xdr:nvCxnSpPr>
      <xdr:spPr>
        <a:xfrm>
          <a:off x="9359900" y="69895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14" name="【図書館】&#10;一人当たり面積最大値テキスト"/>
        <xdr:cNvSpPr txBox="1"/>
      </xdr:nvSpPr>
      <xdr:spPr>
        <a:xfrm>
          <a:off x="9467850" y="542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15" name="直線コネクタ 114"/>
        <xdr:cNvCxnSpPr/>
      </xdr:nvCxnSpPr>
      <xdr:spPr>
        <a:xfrm>
          <a:off x="9359900" y="5636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6" name="【図書館】&#10;一人当たり面積平均値テキスト"/>
        <xdr:cNvSpPr txBox="1"/>
      </xdr:nvSpPr>
      <xdr:spPr>
        <a:xfrm>
          <a:off x="9467850" y="644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xdr:cNvSpPr/>
      </xdr:nvSpPr>
      <xdr:spPr>
        <a:xfrm>
          <a:off x="9398000" y="6598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18" name="フローチャート: 判断 117"/>
        <xdr:cNvSpPr/>
      </xdr:nvSpPr>
      <xdr:spPr>
        <a:xfrm>
          <a:off x="863600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19" name="フローチャート: 判断 118"/>
        <xdr:cNvSpPr/>
      </xdr:nvSpPr>
      <xdr:spPr>
        <a:xfrm>
          <a:off x="7842250" y="6609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0" name="フローチャート: 判断 119"/>
        <xdr:cNvSpPr/>
      </xdr:nvSpPr>
      <xdr:spPr>
        <a:xfrm>
          <a:off x="7029450" y="66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1" name="フローチャート: 判断 120"/>
        <xdr:cNvSpPr/>
      </xdr:nvSpPr>
      <xdr:spPr>
        <a:xfrm>
          <a:off x="623570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7" name="楕円 126"/>
        <xdr:cNvSpPr/>
      </xdr:nvSpPr>
      <xdr:spPr>
        <a:xfrm>
          <a:off x="9398000" y="65985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131734</xdr:rowOff>
    </xdr:from>
    <xdr:ext cx="469744" cy="259045"/>
    <xdr:sp macro="" textlink="">
      <xdr:nvSpPr>
        <xdr:cNvPr id="128" name="【図書館】&#10;一人当たり面積該当値テキスト"/>
        <xdr:cNvSpPr txBox="1"/>
      </xdr:nvSpPr>
      <xdr:spPr>
        <a:xfrm>
          <a:off x="946785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153307</xdr:rowOff>
    </xdr:from>
    <xdr:to>
      <xdr:col>50</xdr:col>
      <xdr:colOff>165100</xdr:colOff>
      <xdr:row>40</xdr:row>
      <xdr:rowOff>83457</xdr:rowOff>
    </xdr:to>
    <xdr:sp macro="" textlink="">
      <xdr:nvSpPr>
        <xdr:cNvPr id="129" name="楕円 128"/>
        <xdr:cNvSpPr/>
      </xdr:nvSpPr>
      <xdr:spPr>
        <a:xfrm>
          <a:off x="8636000" y="65985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32657</xdr:rowOff>
    </xdr:from>
    <xdr:to>
      <xdr:col>55</xdr:col>
      <xdr:colOff>0</xdr:colOff>
      <xdr:row>40</xdr:row>
      <xdr:rowOff>32657</xdr:rowOff>
    </xdr:to>
    <xdr:cxnSp macro="">
      <xdr:nvCxnSpPr>
        <xdr:cNvPr id="130" name="直線コネクタ 129"/>
        <xdr:cNvCxnSpPr/>
      </xdr:nvCxnSpPr>
      <xdr:spPr>
        <a:xfrm>
          <a:off x="8686800" y="664300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31" name="楕円 130"/>
        <xdr:cNvSpPr/>
      </xdr:nvSpPr>
      <xdr:spPr>
        <a:xfrm>
          <a:off x="7842250" y="66094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32657</xdr:rowOff>
    </xdr:from>
    <xdr:to>
      <xdr:col>50</xdr:col>
      <xdr:colOff>114300</xdr:colOff>
      <xdr:row>40</xdr:row>
      <xdr:rowOff>43543</xdr:rowOff>
    </xdr:to>
    <xdr:cxnSp macro="">
      <xdr:nvCxnSpPr>
        <xdr:cNvPr id="132" name="直線コネクタ 131"/>
        <xdr:cNvCxnSpPr/>
      </xdr:nvCxnSpPr>
      <xdr:spPr>
        <a:xfrm flipV="1">
          <a:off x="7886700" y="6643007"/>
          <a:ext cx="8001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33" name="n_1aveValue【図書館】&#10;一人当たり面積"/>
        <xdr:cNvSpPr txBox="1"/>
      </xdr:nvSpPr>
      <xdr:spPr>
        <a:xfrm>
          <a:off x="8458277" y="66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34" name="n_2aveValue【図書館】&#10;一人当たり面積"/>
        <xdr:cNvSpPr txBox="1"/>
      </xdr:nvSpPr>
      <xdr:spPr>
        <a:xfrm>
          <a:off x="7677227" y="66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35" name="n_3aveValue【図書館】&#10;一人当たり面積"/>
        <xdr:cNvSpPr txBox="1"/>
      </xdr:nvSpPr>
      <xdr:spPr>
        <a:xfrm>
          <a:off x="6864427" y="641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36" name="n_4aveValue【図書館】&#10;一人当たり面積"/>
        <xdr:cNvSpPr txBox="1"/>
      </xdr:nvSpPr>
      <xdr:spPr>
        <a:xfrm>
          <a:off x="6070677" y="63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99984</xdr:rowOff>
    </xdr:from>
    <xdr:ext cx="469744" cy="259045"/>
    <xdr:sp macro="" textlink="">
      <xdr:nvSpPr>
        <xdr:cNvPr id="137" name="n_1mainValue【図書館】&#10;一人当たり面積"/>
        <xdr:cNvSpPr txBox="1"/>
      </xdr:nvSpPr>
      <xdr:spPr>
        <a:xfrm>
          <a:off x="8458277" y="63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38" name="n_2mainValue【図書館】&#10;一人当たり面積"/>
        <xdr:cNvSpPr txBox="1"/>
      </xdr:nvSpPr>
      <xdr:spPr>
        <a:xfrm>
          <a:off x="7677227" y="639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63" name="直線コネクタ 162"/>
        <xdr:cNvCxnSpPr/>
      </xdr:nvCxnSpPr>
      <xdr:spPr>
        <a:xfrm flipV="1">
          <a:off x="4177665" y="915543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64" name="【体育館・プール】&#10;有形固定資産減価償却率最小値テキスト"/>
        <xdr:cNvSpPr txBox="1"/>
      </xdr:nvSpPr>
      <xdr:spPr>
        <a:xfrm>
          <a:off x="42164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65" name="直線コネクタ 164"/>
        <xdr:cNvCxnSpPr/>
      </xdr:nvCxnSpPr>
      <xdr:spPr>
        <a:xfrm>
          <a:off x="410845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66" name="【体育館・プール】&#10;有形固定資産減価償却率最大値テキスト"/>
        <xdr:cNvSpPr txBox="1"/>
      </xdr:nvSpPr>
      <xdr:spPr>
        <a:xfrm>
          <a:off x="4216400" y="893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67" name="直線コネクタ 166"/>
        <xdr:cNvCxnSpPr/>
      </xdr:nvCxnSpPr>
      <xdr:spPr>
        <a:xfrm>
          <a:off x="4108450" y="9155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68" name="【体育館・プール】&#10;有形固定資産減価償却率平均値テキスト"/>
        <xdr:cNvSpPr txBox="1"/>
      </xdr:nvSpPr>
      <xdr:spPr>
        <a:xfrm>
          <a:off x="4216400" y="9901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69" name="フローチャート: 判断 168"/>
        <xdr:cNvSpPr/>
      </xdr:nvSpPr>
      <xdr:spPr>
        <a:xfrm>
          <a:off x="4127500" y="99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0" name="フローチャート: 判断 169"/>
        <xdr:cNvSpPr/>
      </xdr:nvSpPr>
      <xdr:spPr>
        <a:xfrm>
          <a:off x="3384550" y="9922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1" name="フローチャート: 判断 170"/>
        <xdr:cNvSpPr/>
      </xdr:nvSpPr>
      <xdr:spPr>
        <a:xfrm>
          <a:off x="257175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72" name="フローチャート: 判断 171"/>
        <xdr:cNvSpPr/>
      </xdr:nvSpPr>
      <xdr:spPr>
        <a:xfrm>
          <a:off x="1778000" y="988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73" name="フローチャート: 判断 172"/>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73025</xdr:rowOff>
    </xdr:from>
    <xdr:to>
      <xdr:col>24</xdr:col>
      <xdr:colOff>114300</xdr:colOff>
      <xdr:row>58</xdr:row>
      <xdr:rowOff>3175</xdr:rowOff>
    </xdr:to>
    <xdr:sp macro="" textlink="">
      <xdr:nvSpPr>
        <xdr:cNvPr id="179" name="楕円 178"/>
        <xdr:cNvSpPr/>
      </xdr:nvSpPr>
      <xdr:spPr>
        <a:xfrm>
          <a:off x="4127500" y="9490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95902</xdr:rowOff>
    </xdr:from>
    <xdr:ext cx="405111" cy="259045"/>
    <xdr:sp macro="" textlink="">
      <xdr:nvSpPr>
        <xdr:cNvPr id="180" name="【体育館・プール】&#10;有形固定資産減価償却率該当値テキスト"/>
        <xdr:cNvSpPr txBox="1"/>
      </xdr:nvSpPr>
      <xdr:spPr>
        <a:xfrm>
          <a:off x="42164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23495</xdr:rowOff>
    </xdr:from>
    <xdr:to>
      <xdr:col>20</xdr:col>
      <xdr:colOff>38100</xdr:colOff>
      <xdr:row>57</xdr:row>
      <xdr:rowOff>125095</xdr:rowOff>
    </xdr:to>
    <xdr:sp macro="" textlink="">
      <xdr:nvSpPr>
        <xdr:cNvPr id="181" name="楕円 180"/>
        <xdr:cNvSpPr/>
      </xdr:nvSpPr>
      <xdr:spPr>
        <a:xfrm>
          <a:off x="3384550" y="9440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74295</xdr:rowOff>
    </xdr:from>
    <xdr:to>
      <xdr:col>24</xdr:col>
      <xdr:colOff>63500</xdr:colOff>
      <xdr:row>57</xdr:row>
      <xdr:rowOff>123825</xdr:rowOff>
    </xdr:to>
    <xdr:cxnSp macro="">
      <xdr:nvCxnSpPr>
        <xdr:cNvPr id="182" name="直線コネクタ 181"/>
        <xdr:cNvCxnSpPr/>
      </xdr:nvCxnSpPr>
      <xdr:spPr>
        <a:xfrm>
          <a:off x="3429000" y="9491345"/>
          <a:ext cx="7493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53975</xdr:rowOff>
    </xdr:from>
    <xdr:to>
      <xdr:col>15</xdr:col>
      <xdr:colOff>101600</xdr:colOff>
      <xdr:row>62</xdr:row>
      <xdr:rowOff>155575</xdr:rowOff>
    </xdr:to>
    <xdr:sp macro="" textlink="">
      <xdr:nvSpPr>
        <xdr:cNvPr id="183" name="楕円 182"/>
        <xdr:cNvSpPr/>
      </xdr:nvSpPr>
      <xdr:spPr>
        <a:xfrm>
          <a:off x="2571750" y="102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74295</xdr:rowOff>
    </xdr:from>
    <xdr:to>
      <xdr:col>19</xdr:col>
      <xdr:colOff>177800</xdr:colOff>
      <xdr:row>62</xdr:row>
      <xdr:rowOff>104775</xdr:rowOff>
    </xdr:to>
    <xdr:cxnSp macro="">
      <xdr:nvCxnSpPr>
        <xdr:cNvPr id="184" name="直線コネクタ 183"/>
        <xdr:cNvCxnSpPr/>
      </xdr:nvCxnSpPr>
      <xdr:spPr>
        <a:xfrm flipV="1">
          <a:off x="2622550" y="9491345"/>
          <a:ext cx="806450" cy="85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85" name="n_1aveValue【体育館・プール】&#10;有形固定資産減価償却率"/>
        <xdr:cNvSpPr txBox="1"/>
      </xdr:nvSpPr>
      <xdr:spPr>
        <a:xfrm>
          <a:off x="32391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186" name="n_2aveValue【体育館・プール】&#10;有形固定資産減価償却率"/>
        <xdr:cNvSpPr txBox="1"/>
      </xdr:nvSpPr>
      <xdr:spPr>
        <a:xfrm>
          <a:off x="24390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187" name="n_3aveValue【体育館・プール】&#10;有形固定資産減価償却率"/>
        <xdr:cNvSpPr txBox="1"/>
      </xdr:nvSpPr>
      <xdr:spPr>
        <a:xfrm>
          <a:off x="164529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188" name="n_4aveValue【体育館・プール】&#10;有形固定資産減価償却率"/>
        <xdr:cNvSpPr txBox="1"/>
      </xdr:nvSpPr>
      <xdr:spPr>
        <a:xfrm>
          <a:off x="8515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141622</xdr:rowOff>
    </xdr:from>
    <xdr:ext cx="405111" cy="259045"/>
    <xdr:sp macro="" textlink="">
      <xdr:nvSpPr>
        <xdr:cNvPr id="189" name="n_1mainValue【体育館・プール】&#10;有形固定資産減価償却率"/>
        <xdr:cNvSpPr txBox="1"/>
      </xdr:nvSpPr>
      <xdr:spPr>
        <a:xfrm>
          <a:off x="3239144" y="922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146702</xdr:rowOff>
    </xdr:from>
    <xdr:ext cx="405111" cy="259045"/>
    <xdr:sp macro="" textlink="">
      <xdr:nvSpPr>
        <xdr:cNvPr id="190" name="n_2mainValue【体育館・プール】&#10;有形固定資産減価償却率"/>
        <xdr:cNvSpPr txBox="1"/>
      </xdr:nvSpPr>
      <xdr:spPr>
        <a:xfrm>
          <a:off x="2439044" y="1038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14" name="直線コネクタ 213"/>
        <xdr:cNvCxnSpPr/>
      </xdr:nvCxnSpPr>
      <xdr:spPr>
        <a:xfrm flipV="1">
          <a:off x="9429115" y="925576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15" name="【体育館・プール】&#10;一人当たり面積最小値テキスト"/>
        <xdr:cNvSpPr txBox="1"/>
      </xdr:nvSpPr>
      <xdr:spPr>
        <a:xfrm>
          <a:off x="946785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16" name="直線コネクタ 215"/>
        <xdr:cNvCxnSpPr/>
      </xdr:nvCxnSpPr>
      <xdr:spPr>
        <a:xfrm>
          <a:off x="935990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17" name="【体育館・プール】&#10;一人当たり面積最大値テキスト"/>
        <xdr:cNvSpPr txBox="1"/>
      </xdr:nvSpPr>
      <xdr:spPr>
        <a:xfrm>
          <a:off x="9467850" y="904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18" name="直線コネクタ 217"/>
        <xdr:cNvCxnSpPr/>
      </xdr:nvCxnSpPr>
      <xdr:spPr>
        <a:xfrm>
          <a:off x="9359900" y="9255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19" name="【体育館・プール】&#10;一人当たり面積平均値テキスト"/>
        <xdr:cNvSpPr txBox="1"/>
      </xdr:nvSpPr>
      <xdr:spPr>
        <a:xfrm>
          <a:off x="9467850" y="10115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20" name="フローチャート: 判断 219"/>
        <xdr:cNvSpPr/>
      </xdr:nvSpPr>
      <xdr:spPr>
        <a:xfrm>
          <a:off x="9398000" y="10137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21" name="フローチャート: 判断 220"/>
        <xdr:cNvSpPr/>
      </xdr:nvSpPr>
      <xdr:spPr>
        <a:xfrm>
          <a:off x="8636000" y="10156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22" name="フローチャート: 判断 221"/>
        <xdr:cNvSpPr/>
      </xdr:nvSpPr>
      <xdr:spPr>
        <a:xfrm>
          <a:off x="7842250" y="1016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23" name="フローチャート: 判断 222"/>
        <xdr:cNvSpPr/>
      </xdr:nvSpPr>
      <xdr:spPr>
        <a:xfrm>
          <a:off x="702945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24" name="フローチャート: 判断 223"/>
        <xdr:cNvSpPr/>
      </xdr:nvSpPr>
      <xdr:spPr>
        <a:xfrm>
          <a:off x="6235700" y="10148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139700</xdr:rowOff>
    </xdr:from>
    <xdr:to>
      <xdr:col>55</xdr:col>
      <xdr:colOff>50800</xdr:colOff>
      <xdr:row>59</xdr:row>
      <xdr:rowOff>69850</xdr:rowOff>
    </xdr:to>
    <xdr:sp macro="" textlink="">
      <xdr:nvSpPr>
        <xdr:cNvPr id="230" name="楕円 229"/>
        <xdr:cNvSpPr/>
      </xdr:nvSpPr>
      <xdr:spPr>
        <a:xfrm>
          <a:off x="9398000" y="9721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162577</xdr:rowOff>
    </xdr:from>
    <xdr:ext cx="469744" cy="259045"/>
    <xdr:sp macro="" textlink="">
      <xdr:nvSpPr>
        <xdr:cNvPr id="231" name="【体育館・プール】&#10;一人当たり面積該当値テキスト"/>
        <xdr:cNvSpPr txBox="1"/>
      </xdr:nvSpPr>
      <xdr:spPr>
        <a:xfrm>
          <a:off x="9467850"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143510</xdr:rowOff>
    </xdr:from>
    <xdr:to>
      <xdr:col>50</xdr:col>
      <xdr:colOff>165100</xdr:colOff>
      <xdr:row>59</xdr:row>
      <xdr:rowOff>73660</xdr:rowOff>
    </xdr:to>
    <xdr:sp macro="" textlink="">
      <xdr:nvSpPr>
        <xdr:cNvPr id="232" name="楕円 231"/>
        <xdr:cNvSpPr/>
      </xdr:nvSpPr>
      <xdr:spPr>
        <a:xfrm>
          <a:off x="8636000" y="9725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19050</xdr:rowOff>
    </xdr:from>
    <xdr:to>
      <xdr:col>55</xdr:col>
      <xdr:colOff>0</xdr:colOff>
      <xdr:row>59</xdr:row>
      <xdr:rowOff>22860</xdr:rowOff>
    </xdr:to>
    <xdr:cxnSp macro="">
      <xdr:nvCxnSpPr>
        <xdr:cNvPr id="233" name="直線コネクタ 232"/>
        <xdr:cNvCxnSpPr/>
      </xdr:nvCxnSpPr>
      <xdr:spPr>
        <a:xfrm flipV="1">
          <a:off x="8686800" y="976630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74930</xdr:rowOff>
    </xdr:from>
    <xdr:to>
      <xdr:col>46</xdr:col>
      <xdr:colOff>38100</xdr:colOff>
      <xdr:row>61</xdr:row>
      <xdr:rowOff>5080</xdr:rowOff>
    </xdr:to>
    <xdr:sp macro="" textlink="">
      <xdr:nvSpPr>
        <xdr:cNvPr id="234" name="楕円 233"/>
        <xdr:cNvSpPr/>
      </xdr:nvSpPr>
      <xdr:spPr>
        <a:xfrm>
          <a:off x="7842250" y="99872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22860</xdr:rowOff>
    </xdr:from>
    <xdr:to>
      <xdr:col>50</xdr:col>
      <xdr:colOff>114300</xdr:colOff>
      <xdr:row>60</xdr:row>
      <xdr:rowOff>125730</xdr:rowOff>
    </xdr:to>
    <xdr:cxnSp macro="">
      <xdr:nvCxnSpPr>
        <xdr:cNvPr id="235" name="直線コネクタ 234"/>
        <xdr:cNvCxnSpPr/>
      </xdr:nvCxnSpPr>
      <xdr:spPr>
        <a:xfrm flipV="1">
          <a:off x="7886700" y="9770110"/>
          <a:ext cx="800100" cy="2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36" name="n_1aveValue【体育館・プール】&#10;一人当たり面積"/>
        <xdr:cNvSpPr txBox="1"/>
      </xdr:nvSpPr>
      <xdr:spPr>
        <a:xfrm>
          <a:off x="8458277" y="102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37" name="n_2aveValue【体育館・プール】&#10;一人当たり面積"/>
        <xdr:cNvSpPr txBox="1"/>
      </xdr:nvSpPr>
      <xdr:spPr>
        <a:xfrm>
          <a:off x="76772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38" name="n_3aveValue【体育館・プール】&#10;一人当たり面積"/>
        <xdr:cNvSpPr txBox="1"/>
      </xdr:nvSpPr>
      <xdr:spPr>
        <a:xfrm>
          <a:off x="6864427" y="99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39" name="n_4aveValue【体育館・プール】&#10;一人当たり面積"/>
        <xdr:cNvSpPr txBox="1"/>
      </xdr:nvSpPr>
      <xdr:spPr>
        <a:xfrm>
          <a:off x="6070677" y="993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90187</xdr:rowOff>
    </xdr:from>
    <xdr:ext cx="469744" cy="259045"/>
    <xdr:sp macro="" textlink="">
      <xdr:nvSpPr>
        <xdr:cNvPr id="240" name="n_1mainValue【体育館・プール】&#10;一人当たり面積"/>
        <xdr:cNvSpPr txBox="1"/>
      </xdr:nvSpPr>
      <xdr:spPr>
        <a:xfrm>
          <a:off x="8458277" y="950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21607</xdr:rowOff>
    </xdr:from>
    <xdr:ext cx="469744" cy="259045"/>
    <xdr:sp macro="" textlink="">
      <xdr:nvSpPr>
        <xdr:cNvPr id="241" name="n_2mainValue【体育館・プール】&#10;一人当たり面積"/>
        <xdr:cNvSpPr txBox="1"/>
      </xdr:nvSpPr>
      <xdr:spPr>
        <a:xfrm>
          <a:off x="7677227" y="97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4" name="テキスト ボックス 253"/>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4" name="テキスト ボックス 263"/>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32386</xdr:rowOff>
    </xdr:from>
    <xdr:to>
      <xdr:col>24</xdr:col>
      <xdr:colOff>62865</xdr:colOff>
      <xdr:row>86</xdr:row>
      <xdr:rowOff>114300</xdr:rowOff>
    </xdr:to>
    <xdr:cxnSp macro="">
      <xdr:nvCxnSpPr>
        <xdr:cNvPr id="266" name="直線コネクタ 265"/>
        <xdr:cNvCxnSpPr/>
      </xdr:nvCxnSpPr>
      <xdr:spPr>
        <a:xfrm flipV="1">
          <a:off x="4177665" y="13246736"/>
          <a:ext cx="0" cy="1072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7" name="【福祉施設】&#10;有形固定資産減価償却率最小値テキスト"/>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8" name="直線コネクタ 267"/>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150513</xdr:rowOff>
    </xdr:from>
    <xdr:ext cx="405111" cy="259045"/>
    <xdr:sp macro="" textlink="">
      <xdr:nvSpPr>
        <xdr:cNvPr id="269" name="【福祉施設】&#10;有形固定資産減価償却率最大値テキスト"/>
        <xdr:cNvSpPr txBox="1"/>
      </xdr:nvSpPr>
      <xdr:spPr>
        <a:xfrm>
          <a:off x="4216400" y="1303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32386</xdr:rowOff>
    </xdr:from>
    <xdr:to>
      <xdr:col>24</xdr:col>
      <xdr:colOff>152400</xdr:colOff>
      <xdr:row>80</xdr:row>
      <xdr:rowOff>32386</xdr:rowOff>
    </xdr:to>
    <xdr:cxnSp macro="">
      <xdr:nvCxnSpPr>
        <xdr:cNvPr id="270" name="直線コネクタ 269"/>
        <xdr:cNvCxnSpPr/>
      </xdr:nvCxnSpPr>
      <xdr:spPr>
        <a:xfrm>
          <a:off x="4108450" y="13246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71" name="【福祉施設】&#10;有形固定資産減価償却率平均値テキスト"/>
        <xdr:cNvSpPr txBox="1"/>
      </xdr:nvSpPr>
      <xdr:spPr>
        <a:xfrm>
          <a:off x="4216400" y="13512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72" name="フローチャート: 判断 271"/>
        <xdr:cNvSpPr/>
      </xdr:nvSpPr>
      <xdr:spPr>
        <a:xfrm>
          <a:off x="4127500" y="13534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154939</xdr:rowOff>
    </xdr:from>
    <xdr:to>
      <xdr:col>20</xdr:col>
      <xdr:colOff>38100</xdr:colOff>
      <xdr:row>82</xdr:row>
      <xdr:rowOff>85089</xdr:rowOff>
    </xdr:to>
    <xdr:sp macro="" textlink="">
      <xdr:nvSpPr>
        <xdr:cNvPr id="273" name="フローチャート: 判断 272"/>
        <xdr:cNvSpPr/>
      </xdr:nvSpPr>
      <xdr:spPr>
        <a:xfrm>
          <a:off x="3384550" y="135343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128270</xdr:rowOff>
    </xdr:from>
    <xdr:to>
      <xdr:col>15</xdr:col>
      <xdr:colOff>101600</xdr:colOff>
      <xdr:row>82</xdr:row>
      <xdr:rowOff>58420</xdr:rowOff>
    </xdr:to>
    <xdr:sp macro="" textlink="">
      <xdr:nvSpPr>
        <xdr:cNvPr id="274" name="フローチャート: 判断 273"/>
        <xdr:cNvSpPr/>
      </xdr:nvSpPr>
      <xdr:spPr>
        <a:xfrm>
          <a:off x="2571750" y="13507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5" name="フローチャート: 判断 274"/>
        <xdr:cNvSpPr/>
      </xdr:nvSpPr>
      <xdr:spPr>
        <a:xfrm>
          <a:off x="177800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76" name="フローチャート: 判断 275"/>
        <xdr:cNvSpPr/>
      </xdr:nvSpPr>
      <xdr:spPr>
        <a:xfrm>
          <a:off x="9842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21589</xdr:rowOff>
    </xdr:from>
    <xdr:to>
      <xdr:col>24</xdr:col>
      <xdr:colOff>114300</xdr:colOff>
      <xdr:row>80</xdr:row>
      <xdr:rowOff>123189</xdr:rowOff>
    </xdr:to>
    <xdr:sp macro="" textlink="">
      <xdr:nvSpPr>
        <xdr:cNvPr id="282" name="楕円 281"/>
        <xdr:cNvSpPr/>
      </xdr:nvSpPr>
      <xdr:spPr>
        <a:xfrm>
          <a:off x="41275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107966</xdr:rowOff>
    </xdr:from>
    <xdr:ext cx="405111" cy="259045"/>
    <xdr:sp macro="" textlink="">
      <xdr:nvSpPr>
        <xdr:cNvPr id="283" name="【福祉施設】&#10;有形固定資産減価償却率該当値テキスト"/>
        <xdr:cNvSpPr txBox="1"/>
      </xdr:nvSpPr>
      <xdr:spPr>
        <a:xfrm>
          <a:off x="4216400" y="1315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156845</xdr:rowOff>
    </xdr:from>
    <xdr:to>
      <xdr:col>20</xdr:col>
      <xdr:colOff>38100</xdr:colOff>
      <xdr:row>80</xdr:row>
      <xdr:rowOff>86995</xdr:rowOff>
    </xdr:to>
    <xdr:sp macro="" textlink="">
      <xdr:nvSpPr>
        <xdr:cNvPr id="284" name="楕円 283"/>
        <xdr:cNvSpPr/>
      </xdr:nvSpPr>
      <xdr:spPr>
        <a:xfrm>
          <a:off x="3384550" y="132060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36195</xdr:rowOff>
    </xdr:from>
    <xdr:to>
      <xdr:col>24</xdr:col>
      <xdr:colOff>63500</xdr:colOff>
      <xdr:row>80</xdr:row>
      <xdr:rowOff>72389</xdr:rowOff>
    </xdr:to>
    <xdr:cxnSp macro="">
      <xdr:nvCxnSpPr>
        <xdr:cNvPr id="285" name="直線コネクタ 284"/>
        <xdr:cNvCxnSpPr/>
      </xdr:nvCxnSpPr>
      <xdr:spPr>
        <a:xfrm>
          <a:off x="3429000" y="13250545"/>
          <a:ext cx="7493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105411</xdr:rowOff>
    </xdr:from>
    <xdr:to>
      <xdr:col>15</xdr:col>
      <xdr:colOff>101600</xdr:colOff>
      <xdr:row>79</xdr:row>
      <xdr:rowOff>35561</xdr:rowOff>
    </xdr:to>
    <xdr:sp macro="" textlink="">
      <xdr:nvSpPr>
        <xdr:cNvPr id="286" name="楕円 285"/>
        <xdr:cNvSpPr/>
      </xdr:nvSpPr>
      <xdr:spPr>
        <a:xfrm>
          <a:off x="2571750" y="12989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156211</xdr:rowOff>
    </xdr:from>
    <xdr:to>
      <xdr:col>19</xdr:col>
      <xdr:colOff>177800</xdr:colOff>
      <xdr:row>80</xdr:row>
      <xdr:rowOff>36195</xdr:rowOff>
    </xdr:to>
    <xdr:cxnSp macro="">
      <xdr:nvCxnSpPr>
        <xdr:cNvPr id="287" name="直線コネクタ 286"/>
        <xdr:cNvCxnSpPr/>
      </xdr:nvCxnSpPr>
      <xdr:spPr>
        <a:xfrm>
          <a:off x="2622550" y="13040361"/>
          <a:ext cx="806450" cy="2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76216</xdr:rowOff>
    </xdr:from>
    <xdr:ext cx="405111" cy="259045"/>
    <xdr:sp macro="" textlink="">
      <xdr:nvSpPr>
        <xdr:cNvPr id="288" name="n_1aveValue【福祉施設】&#10;有形固定資産減価償却率"/>
        <xdr:cNvSpPr txBox="1"/>
      </xdr:nvSpPr>
      <xdr:spPr>
        <a:xfrm>
          <a:off x="3239144" y="13620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49547</xdr:rowOff>
    </xdr:from>
    <xdr:ext cx="405111" cy="259045"/>
    <xdr:sp macro="" textlink="">
      <xdr:nvSpPr>
        <xdr:cNvPr id="289" name="n_2aveValue【福祉施設】&#10;有形固定資産減価償却率"/>
        <xdr:cNvSpPr txBox="1"/>
      </xdr:nvSpPr>
      <xdr:spPr>
        <a:xfrm>
          <a:off x="2439044" y="1359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90" name="n_3aveValue【福祉施設】&#10;有形固定資産減価償却率"/>
        <xdr:cNvSpPr txBox="1"/>
      </xdr:nvSpPr>
      <xdr:spPr>
        <a:xfrm>
          <a:off x="164529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291" name="n_4aveValue【福祉施設】&#10;有形固定資産減価償却率"/>
        <xdr:cNvSpPr txBox="1"/>
      </xdr:nvSpPr>
      <xdr:spPr>
        <a:xfrm>
          <a:off x="8515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103522</xdr:rowOff>
    </xdr:from>
    <xdr:ext cx="405111" cy="259045"/>
    <xdr:sp macro="" textlink="">
      <xdr:nvSpPr>
        <xdr:cNvPr id="292" name="n_1mainValue【福祉施設】&#10;有形固定資産減価償却率"/>
        <xdr:cNvSpPr txBox="1"/>
      </xdr:nvSpPr>
      <xdr:spPr>
        <a:xfrm>
          <a:off x="3239144" y="1298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52088</xdr:rowOff>
    </xdr:from>
    <xdr:ext cx="405111" cy="259045"/>
    <xdr:sp macro="" textlink="">
      <xdr:nvSpPr>
        <xdr:cNvPr id="293" name="n_2mainValue【福祉施設】&#10;有形固定資産減価償却率"/>
        <xdr:cNvSpPr txBox="1"/>
      </xdr:nvSpPr>
      <xdr:spPr>
        <a:xfrm>
          <a:off x="2439044" y="1277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19" name="直線コネクタ 318"/>
        <xdr:cNvCxnSpPr/>
      </xdr:nvCxnSpPr>
      <xdr:spPr>
        <a:xfrm flipV="1">
          <a:off x="9429115" y="12885057"/>
          <a:ext cx="0" cy="1434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20" name="【福祉施設】&#10;一人当たり面積最小値テキスト"/>
        <xdr:cNvSpPr txBox="1"/>
      </xdr:nvSpPr>
      <xdr:spPr>
        <a:xfrm>
          <a:off x="94678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21" name="直線コネクタ 320"/>
        <xdr:cNvCxnSpPr/>
      </xdr:nvCxnSpPr>
      <xdr:spPr>
        <a:xfrm>
          <a:off x="935990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22" name="【福祉施設】&#10;一人当たり面積最大値テキスト"/>
        <xdr:cNvSpPr txBox="1"/>
      </xdr:nvSpPr>
      <xdr:spPr>
        <a:xfrm>
          <a:off x="9467850" y="1266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23" name="直線コネクタ 322"/>
        <xdr:cNvCxnSpPr/>
      </xdr:nvCxnSpPr>
      <xdr:spPr>
        <a:xfrm>
          <a:off x="9359900" y="12885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24" name="【福祉施設】&#10;一人当たり面積平均値テキスト"/>
        <xdr:cNvSpPr txBox="1"/>
      </xdr:nvSpPr>
      <xdr:spPr>
        <a:xfrm>
          <a:off x="9467850" y="13765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25" name="フローチャート: 判断 324"/>
        <xdr:cNvSpPr/>
      </xdr:nvSpPr>
      <xdr:spPr>
        <a:xfrm>
          <a:off x="9398000" y="13786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26" name="フローチャート: 判断 325"/>
        <xdr:cNvSpPr/>
      </xdr:nvSpPr>
      <xdr:spPr>
        <a:xfrm>
          <a:off x="86360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27" name="フローチャート: 判断 326"/>
        <xdr:cNvSpPr/>
      </xdr:nvSpPr>
      <xdr:spPr>
        <a:xfrm>
          <a:off x="7842250" y="13797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28" name="フローチャート: 判断 327"/>
        <xdr:cNvSpPr/>
      </xdr:nvSpPr>
      <xdr:spPr>
        <a:xfrm>
          <a:off x="7029450" y="1377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29" name="フローチャート: 判断 328"/>
        <xdr:cNvSpPr/>
      </xdr:nvSpPr>
      <xdr:spPr>
        <a:xfrm>
          <a:off x="6235700" y="1376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35" name="楕円 334"/>
        <xdr:cNvSpPr/>
      </xdr:nvSpPr>
      <xdr:spPr>
        <a:xfrm>
          <a:off x="9398000" y="137649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78213</xdr:rowOff>
    </xdr:from>
    <xdr:ext cx="469744" cy="259045"/>
    <xdr:sp macro="" textlink="">
      <xdr:nvSpPr>
        <xdr:cNvPr id="336" name="【福祉施設】&#10;一人当たり面積該当値テキスト"/>
        <xdr:cNvSpPr txBox="1"/>
      </xdr:nvSpPr>
      <xdr:spPr>
        <a:xfrm>
          <a:off x="9467850" y="136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66221</xdr:rowOff>
    </xdr:from>
    <xdr:to>
      <xdr:col>50</xdr:col>
      <xdr:colOff>165100</xdr:colOff>
      <xdr:row>83</xdr:row>
      <xdr:rowOff>167821</xdr:rowOff>
    </xdr:to>
    <xdr:sp macro="" textlink="">
      <xdr:nvSpPr>
        <xdr:cNvPr id="337" name="楕円 336"/>
        <xdr:cNvSpPr/>
      </xdr:nvSpPr>
      <xdr:spPr>
        <a:xfrm>
          <a:off x="8636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106136</xdr:rowOff>
    </xdr:from>
    <xdr:to>
      <xdr:col>55</xdr:col>
      <xdr:colOff>0</xdr:colOff>
      <xdr:row>83</xdr:row>
      <xdr:rowOff>117021</xdr:rowOff>
    </xdr:to>
    <xdr:cxnSp macro="">
      <xdr:nvCxnSpPr>
        <xdr:cNvPr id="338" name="直線コネクタ 337"/>
        <xdr:cNvCxnSpPr/>
      </xdr:nvCxnSpPr>
      <xdr:spPr>
        <a:xfrm flipV="1">
          <a:off x="8686800" y="13815786"/>
          <a:ext cx="7429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39" name="楕円 338"/>
        <xdr:cNvSpPr/>
      </xdr:nvSpPr>
      <xdr:spPr>
        <a:xfrm>
          <a:off x="784225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117021</xdr:rowOff>
    </xdr:from>
    <xdr:to>
      <xdr:col>50</xdr:col>
      <xdr:colOff>114300</xdr:colOff>
      <xdr:row>84</xdr:row>
      <xdr:rowOff>76200</xdr:rowOff>
    </xdr:to>
    <xdr:cxnSp macro="">
      <xdr:nvCxnSpPr>
        <xdr:cNvPr id="340" name="直線コネクタ 339"/>
        <xdr:cNvCxnSpPr/>
      </xdr:nvCxnSpPr>
      <xdr:spPr>
        <a:xfrm flipV="1">
          <a:off x="7886700" y="13826671"/>
          <a:ext cx="800100" cy="1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41" name="n_1aveValue【福祉施設】&#10;一人当たり面積"/>
        <xdr:cNvSpPr txBox="1"/>
      </xdr:nvSpPr>
      <xdr:spPr>
        <a:xfrm>
          <a:off x="8458277" y="138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42" name="n_2aveValue【福祉施設】&#10;一人当たり面積"/>
        <xdr:cNvSpPr txBox="1"/>
      </xdr:nvSpPr>
      <xdr:spPr>
        <a:xfrm>
          <a:off x="7677227" y="135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43" name="n_3aveValue【福祉施設】&#10;一人当たり面積"/>
        <xdr:cNvSpPr txBox="1"/>
      </xdr:nvSpPr>
      <xdr:spPr>
        <a:xfrm>
          <a:off x="686442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44" name="n_4aveValue【福祉施設】&#10;一人当たり面積"/>
        <xdr:cNvSpPr txBox="1"/>
      </xdr:nvSpPr>
      <xdr:spPr>
        <a:xfrm>
          <a:off x="6070677" y="135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12898</xdr:rowOff>
    </xdr:from>
    <xdr:ext cx="469744" cy="259045"/>
    <xdr:sp macro="" textlink="">
      <xdr:nvSpPr>
        <xdr:cNvPr id="345" name="n_1mainValue【福祉施設】&#10;一人当たり面積"/>
        <xdr:cNvSpPr txBox="1"/>
      </xdr:nvSpPr>
      <xdr:spPr>
        <a:xfrm>
          <a:off x="845827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118127</xdr:rowOff>
    </xdr:from>
    <xdr:ext cx="469744" cy="259045"/>
    <xdr:sp macro="" textlink="">
      <xdr:nvSpPr>
        <xdr:cNvPr id="346" name="n_2mainValue【福祉施設】&#10;一人当たり面積"/>
        <xdr:cNvSpPr txBox="1"/>
      </xdr:nvSpPr>
      <xdr:spPr>
        <a:xfrm>
          <a:off x="76772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7" name="テキスト ボックス 356"/>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8" name="直線コネクタ 357"/>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9" name="テキスト ボックス 358"/>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0" name="直線コネクタ 359"/>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1" name="テキスト ボックス 360"/>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2" name="直線コネクタ 361"/>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3" name="テキスト ボックス 362"/>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4" name="直線コネクタ 363"/>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5" name="テキスト ボックス 364"/>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6" name="直線コネクタ 365"/>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7" name="テキスト ボックス 366"/>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9" name="テキスト ボックス 368"/>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371" name="直線コネクタ 370"/>
        <xdr:cNvCxnSpPr/>
      </xdr:nvCxnSpPr>
      <xdr:spPr>
        <a:xfrm flipV="1">
          <a:off x="4177665" y="164953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372" name="【市民会館】&#10;有形固定資産減価償却率最小値テキスト"/>
        <xdr:cNvSpPr txBox="1"/>
      </xdr:nvSpPr>
      <xdr:spPr>
        <a:xfrm>
          <a:off x="4216400"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373" name="直線コネクタ 372"/>
        <xdr:cNvCxnSpPr/>
      </xdr:nvCxnSpPr>
      <xdr:spPr>
        <a:xfrm>
          <a:off x="4108450" y="18053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374" name="【市民会館】&#10;有形固定資産減価償却率最大値テキスト"/>
        <xdr:cNvSpPr txBox="1"/>
      </xdr:nvSpPr>
      <xdr:spPr>
        <a:xfrm>
          <a:off x="4216400" y="16270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375" name="直線コネクタ 374"/>
        <xdr:cNvCxnSpPr/>
      </xdr:nvCxnSpPr>
      <xdr:spPr>
        <a:xfrm>
          <a:off x="4108450" y="16495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376" name="【市民会館】&#10;有形固定資産減価償却率平均値テキスト"/>
        <xdr:cNvSpPr txBox="1"/>
      </xdr:nvSpPr>
      <xdr:spPr>
        <a:xfrm>
          <a:off x="4216400" y="17177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377" name="フローチャート: 判断 376"/>
        <xdr:cNvSpPr/>
      </xdr:nvSpPr>
      <xdr:spPr>
        <a:xfrm>
          <a:off x="4127500" y="1719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378" name="フローチャート: 判断 377"/>
        <xdr:cNvSpPr/>
      </xdr:nvSpPr>
      <xdr:spPr>
        <a:xfrm>
          <a:off x="3384550" y="171742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379" name="フローチャート: 判断 378"/>
        <xdr:cNvSpPr/>
      </xdr:nvSpPr>
      <xdr:spPr>
        <a:xfrm>
          <a:off x="2571750" y="171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380" name="フローチャート: 判断 379"/>
        <xdr:cNvSpPr/>
      </xdr:nvSpPr>
      <xdr:spPr>
        <a:xfrm>
          <a:off x="1778000" y="1715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381" name="フローチャート: 判断 380"/>
        <xdr:cNvSpPr/>
      </xdr:nvSpPr>
      <xdr:spPr>
        <a:xfrm>
          <a:off x="984250" y="17151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132080</xdr:rowOff>
    </xdr:from>
    <xdr:to>
      <xdr:col>24</xdr:col>
      <xdr:colOff>114300</xdr:colOff>
      <xdr:row>103</xdr:row>
      <xdr:rowOff>62230</xdr:rowOff>
    </xdr:to>
    <xdr:sp macro="" textlink="">
      <xdr:nvSpPr>
        <xdr:cNvPr id="387" name="楕円 386"/>
        <xdr:cNvSpPr/>
      </xdr:nvSpPr>
      <xdr:spPr>
        <a:xfrm>
          <a:off x="4127500" y="170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154957</xdr:rowOff>
    </xdr:from>
    <xdr:ext cx="405111" cy="259045"/>
    <xdr:sp macro="" textlink="">
      <xdr:nvSpPr>
        <xdr:cNvPr id="388" name="【市民会館】&#10;有形固定資産減価償却率該当値テキスト"/>
        <xdr:cNvSpPr txBox="1"/>
      </xdr:nvSpPr>
      <xdr:spPr>
        <a:xfrm>
          <a:off x="4216400"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53975</xdr:rowOff>
    </xdr:from>
    <xdr:to>
      <xdr:col>20</xdr:col>
      <xdr:colOff>38100</xdr:colOff>
      <xdr:row>104</xdr:row>
      <xdr:rowOff>155575</xdr:rowOff>
    </xdr:to>
    <xdr:sp macro="" textlink="">
      <xdr:nvSpPr>
        <xdr:cNvPr id="389" name="楕円 388"/>
        <xdr:cNvSpPr/>
      </xdr:nvSpPr>
      <xdr:spPr>
        <a:xfrm>
          <a:off x="3384550" y="173132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11430</xdr:rowOff>
    </xdr:from>
    <xdr:to>
      <xdr:col>24</xdr:col>
      <xdr:colOff>63500</xdr:colOff>
      <xdr:row>104</xdr:row>
      <xdr:rowOff>104775</xdr:rowOff>
    </xdr:to>
    <xdr:cxnSp macro="">
      <xdr:nvCxnSpPr>
        <xdr:cNvPr id="390" name="直線コネクタ 389"/>
        <xdr:cNvCxnSpPr/>
      </xdr:nvCxnSpPr>
      <xdr:spPr>
        <a:xfrm flipV="1">
          <a:off x="3429000" y="17099280"/>
          <a:ext cx="7493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15875</xdr:rowOff>
    </xdr:from>
    <xdr:to>
      <xdr:col>15</xdr:col>
      <xdr:colOff>101600</xdr:colOff>
      <xdr:row>104</xdr:row>
      <xdr:rowOff>117475</xdr:rowOff>
    </xdr:to>
    <xdr:sp macro="" textlink="">
      <xdr:nvSpPr>
        <xdr:cNvPr id="391" name="楕円 390"/>
        <xdr:cNvSpPr/>
      </xdr:nvSpPr>
      <xdr:spPr>
        <a:xfrm>
          <a:off x="2571750" y="1727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66675</xdr:rowOff>
    </xdr:from>
    <xdr:to>
      <xdr:col>19</xdr:col>
      <xdr:colOff>177800</xdr:colOff>
      <xdr:row>104</xdr:row>
      <xdr:rowOff>104775</xdr:rowOff>
    </xdr:to>
    <xdr:cxnSp macro="">
      <xdr:nvCxnSpPr>
        <xdr:cNvPr id="392" name="直線コネクタ 391"/>
        <xdr:cNvCxnSpPr/>
      </xdr:nvCxnSpPr>
      <xdr:spPr>
        <a:xfrm>
          <a:off x="2622550" y="1732597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393" name="n_1aveValue【市民会館】&#10;有形固定資産減価償却率"/>
        <xdr:cNvSpPr txBox="1"/>
      </xdr:nvSpPr>
      <xdr:spPr>
        <a:xfrm>
          <a:off x="3239144" y="1694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394" name="n_2aveValue【市民会館】&#10;有形固定資産減価償却率"/>
        <xdr:cNvSpPr txBox="1"/>
      </xdr:nvSpPr>
      <xdr:spPr>
        <a:xfrm>
          <a:off x="24390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395" name="n_3aveValue【市民会館】&#10;有形固定資産減価償却率"/>
        <xdr:cNvSpPr txBox="1"/>
      </xdr:nvSpPr>
      <xdr:spPr>
        <a:xfrm>
          <a:off x="164529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396" name="n_4aveValue【市民会館】&#10;有形固定資産減価償却率"/>
        <xdr:cNvSpPr txBox="1"/>
      </xdr:nvSpPr>
      <xdr:spPr>
        <a:xfrm>
          <a:off x="8515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146702</xdr:rowOff>
    </xdr:from>
    <xdr:ext cx="405111" cy="259045"/>
    <xdr:sp macro="" textlink="">
      <xdr:nvSpPr>
        <xdr:cNvPr id="397" name="n_1mainValue【市民会館】&#10;有形固定資産減価償却率"/>
        <xdr:cNvSpPr txBox="1"/>
      </xdr:nvSpPr>
      <xdr:spPr>
        <a:xfrm>
          <a:off x="323914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108602</xdr:rowOff>
    </xdr:from>
    <xdr:ext cx="405111" cy="259045"/>
    <xdr:sp macro="" textlink="">
      <xdr:nvSpPr>
        <xdr:cNvPr id="398" name="n_2mainValue【市民会館】&#10;有形固定資産減価償却率"/>
        <xdr:cNvSpPr txBox="1"/>
      </xdr:nvSpPr>
      <xdr:spPr>
        <a:xfrm>
          <a:off x="2439044" y="1736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9" name="直線コネクタ 408"/>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0" name="テキスト ボックス 409"/>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1" name="直線コネクタ 410"/>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2" name="テキスト ボックス 411"/>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3" name="直線コネクタ 412"/>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4" name="テキスト ボックス 413"/>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5" name="直線コネクタ 414"/>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6" name="テキスト ボックス 415"/>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8" name="テキスト ボックス 417"/>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20" name="直線コネクタ 419"/>
        <xdr:cNvCxnSpPr/>
      </xdr:nvCxnSpPr>
      <xdr:spPr>
        <a:xfrm flipV="1">
          <a:off x="9429115" y="168097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21" name="【市民会館】&#10;一人当たり面積最小値テキスト"/>
        <xdr:cNvSpPr txBox="1"/>
      </xdr:nvSpPr>
      <xdr:spPr>
        <a:xfrm>
          <a:off x="946785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22" name="直線コネクタ 421"/>
        <xdr:cNvCxnSpPr/>
      </xdr:nvCxnSpPr>
      <xdr:spPr>
        <a:xfrm>
          <a:off x="935990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23" name="【市民会館】&#10;一人当たり面積最大値テキスト"/>
        <xdr:cNvSpPr txBox="1"/>
      </xdr:nvSpPr>
      <xdr:spPr>
        <a:xfrm>
          <a:off x="9467850" y="1658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24" name="直線コネクタ 423"/>
        <xdr:cNvCxnSpPr/>
      </xdr:nvCxnSpPr>
      <xdr:spPr>
        <a:xfrm>
          <a:off x="9359900" y="1680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25" name="【市民会館】&#10;一人当たり面積平均値テキスト"/>
        <xdr:cNvSpPr txBox="1"/>
      </xdr:nvSpPr>
      <xdr:spPr>
        <a:xfrm>
          <a:off x="9467850" y="17468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26" name="フローチャート: 判断 425"/>
        <xdr:cNvSpPr/>
      </xdr:nvSpPr>
      <xdr:spPr>
        <a:xfrm>
          <a:off x="939800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27" name="フローチャート: 判断 426"/>
        <xdr:cNvSpPr/>
      </xdr:nvSpPr>
      <xdr:spPr>
        <a:xfrm>
          <a:off x="86360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28" name="フローチャート: 判断 427"/>
        <xdr:cNvSpPr/>
      </xdr:nvSpPr>
      <xdr:spPr>
        <a:xfrm>
          <a:off x="7842250" y="17499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29" name="フローチャート: 判断 428"/>
        <xdr:cNvSpPr/>
      </xdr:nvSpPr>
      <xdr:spPr>
        <a:xfrm>
          <a:off x="702945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30" name="フローチャート: 判断 429"/>
        <xdr:cNvSpPr/>
      </xdr:nvSpPr>
      <xdr:spPr>
        <a:xfrm>
          <a:off x="62357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71120</xdr:rowOff>
    </xdr:from>
    <xdr:to>
      <xdr:col>55</xdr:col>
      <xdr:colOff>50800</xdr:colOff>
      <xdr:row>105</xdr:row>
      <xdr:rowOff>1270</xdr:rowOff>
    </xdr:to>
    <xdr:sp macro="" textlink="">
      <xdr:nvSpPr>
        <xdr:cNvPr id="436" name="楕円 435"/>
        <xdr:cNvSpPr/>
      </xdr:nvSpPr>
      <xdr:spPr>
        <a:xfrm>
          <a:off x="9398000" y="17330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93997</xdr:rowOff>
    </xdr:from>
    <xdr:ext cx="469744" cy="259045"/>
    <xdr:sp macro="" textlink="">
      <xdr:nvSpPr>
        <xdr:cNvPr id="437" name="【市民会館】&#10;一人当たり面積該当値テキスト"/>
        <xdr:cNvSpPr txBox="1"/>
      </xdr:nvSpPr>
      <xdr:spPr>
        <a:xfrm>
          <a:off x="9467850"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75692</xdr:rowOff>
    </xdr:from>
    <xdr:to>
      <xdr:col>50</xdr:col>
      <xdr:colOff>165100</xdr:colOff>
      <xdr:row>105</xdr:row>
      <xdr:rowOff>5842</xdr:rowOff>
    </xdr:to>
    <xdr:sp macro="" textlink="">
      <xdr:nvSpPr>
        <xdr:cNvPr id="438" name="楕円 437"/>
        <xdr:cNvSpPr/>
      </xdr:nvSpPr>
      <xdr:spPr>
        <a:xfrm>
          <a:off x="86360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121920</xdr:rowOff>
    </xdr:from>
    <xdr:to>
      <xdr:col>55</xdr:col>
      <xdr:colOff>0</xdr:colOff>
      <xdr:row>104</xdr:row>
      <xdr:rowOff>126492</xdr:rowOff>
    </xdr:to>
    <xdr:cxnSp macro="">
      <xdr:nvCxnSpPr>
        <xdr:cNvPr id="439" name="直線コネクタ 438"/>
        <xdr:cNvCxnSpPr/>
      </xdr:nvCxnSpPr>
      <xdr:spPr>
        <a:xfrm flipV="1">
          <a:off x="8686800" y="17381220"/>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80263</xdr:rowOff>
    </xdr:from>
    <xdr:to>
      <xdr:col>46</xdr:col>
      <xdr:colOff>38100</xdr:colOff>
      <xdr:row>105</xdr:row>
      <xdr:rowOff>10413</xdr:rowOff>
    </xdr:to>
    <xdr:sp macro="" textlink="">
      <xdr:nvSpPr>
        <xdr:cNvPr id="440" name="楕円 439"/>
        <xdr:cNvSpPr/>
      </xdr:nvSpPr>
      <xdr:spPr>
        <a:xfrm>
          <a:off x="7842250" y="173395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126492</xdr:rowOff>
    </xdr:from>
    <xdr:to>
      <xdr:col>50</xdr:col>
      <xdr:colOff>114300</xdr:colOff>
      <xdr:row>104</xdr:row>
      <xdr:rowOff>131063</xdr:rowOff>
    </xdr:to>
    <xdr:cxnSp macro="">
      <xdr:nvCxnSpPr>
        <xdr:cNvPr id="441" name="直線コネクタ 440"/>
        <xdr:cNvCxnSpPr/>
      </xdr:nvCxnSpPr>
      <xdr:spPr>
        <a:xfrm flipV="1">
          <a:off x="7886700" y="17385792"/>
          <a:ext cx="8001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42" name="n_1aveValue【市民会館】&#10;一人当たり面積"/>
        <xdr:cNvSpPr txBox="1"/>
      </xdr:nvSpPr>
      <xdr:spPr>
        <a:xfrm>
          <a:off x="8458277"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43" name="n_2aveValue【市民会館】&#10;一人当たり面積"/>
        <xdr:cNvSpPr txBox="1"/>
      </xdr:nvSpPr>
      <xdr:spPr>
        <a:xfrm>
          <a:off x="7677227" y="1759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44" name="n_3aveValue【市民会館】&#10;一人当たり面積"/>
        <xdr:cNvSpPr txBox="1"/>
      </xdr:nvSpPr>
      <xdr:spPr>
        <a:xfrm>
          <a:off x="6864427" y="1726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45" name="n_4aveValue【市民会館】&#10;一人当たり面積"/>
        <xdr:cNvSpPr txBox="1"/>
      </xdr:nvSpPr>
      <xdr:spPr>
        <a:xfrm>
          <a:off x="607067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22369</xdr:rowOff>
    </xdr:from>
    <xdr:ext cx="469744" cy="259045"/>
    <xdr:sp macro="" textlink="">
      <xdr:nvSpPr>
        <xdr:cNvPr id="446" name="n_1mainValue【市民会館】&#10;一人当たり面積"/>
        <xdr:cNvSpPr txBox="1"/>
      </xdr:nvSpPr>
      <xdr:spPr>
        <a:xfrm>
          <a:off x="845827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26940</xdr:rowOff>
    </xdr:from>
    <xdr:ext cx="469744" cy="259045"/>
    <xdr:sp macro="" textlink="">
      <xdr:nvSpPr>
        <xdr:cNvPr id="447" name="n_2mainValue【市民会館】&#10;一人当たり面積"/>
        <xdr:cNvSpPr txBox="1"/>
      </xdr:nvSpPr>
      <xdr:spPr>
        <a:xfrm>
          <a:off x="7677227" y="171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8" name="テキスト ボックス 457"/>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9" name="直線コネクタ 458"/>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0" name="テキスト ボックス 459"/>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1" name="直線コネクタ 460"/>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2" name="テキスト ボックス 461"/>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3" name="直線コネクタ 462"/>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4" name="テキスト ボックス 463"/>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5" name="直線コネクタ 464"/>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6" name="テキスト ボックス 465"/>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7" name="直線コネクタ 466"/>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8" name="テキスト ボックス 467"/>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9" name="直線コネクタ 468"/>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0" name="テキスト ボックス 469"/>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1"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472" name="直線コネクタ 471"/>
        <xdr:cNvCxnSpPr/>
      </xdr:nvCxnSpPr>
      <xdr:spPr>
        <a:xfrm flipV="1">
          <a:off x="14699614" y="5405755"/>
          <a:ext cx="0" cy="15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73" name="【一般廃棄物処理施設】&#10;有形固定資産減価償却率最小値テキスト"/>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74" name="直線コネクタ 473"/>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475" name="【一般廃棄物処理施設】&#10;有形固定資産減価償却率最大値テキスト"/>
        <xdr:cNvSpPr txBox="1"/>
      </xdr:nvSpPr>
      <xdr:spPr>
        <a:xfrm>
          <a:off x="14738350" y="518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476" name="直線コネクタ 475"/>
        <xdr:cNvCxnSpPr/>
      </xdr:nvCxnSpPr>
      <xdr:spPr>
        <a:xfrm>
          <a:off x="14611350" y="5405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77" name="【一般廃棄物処理施設】&#10;有形固定資産減価償却率平均値テキスト"/>
        <xdr:cNvSpPr txBox="1"/>
      </xdr:nvSpPr>
      <xdr:spPr>
        <a:xfrm>
          <a:off x="14738350" y="6169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78" name="フローチャート: 判断 477"/>
        <xdr:cNvSpPr/>
      </xdr:nvSpPr>
      <xdr:spPr>
        <a:xfrm>
          <a:off x="14649450" y="63112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79" name="フローチャート: 判断 478"/>
        <xdr:cNvSpPr/>
      </xdr:nvSpPr>
      <xdr:spPr>
        <a:xfrm>
          <a:off x="1388745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80" name="フローチャート: 判断 479"/>
        <xdr:cNvSpPr/>
      </xdr:nvSpPr>
      <xdr:spPr>
        <a:xfrm>
          <a:off x="13093700" y="6264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81" name="フローチャート: 判断 480"/>
        <xdr:cNvSpPr/>
      </xdr:nvSpPr>
      <xdr:spPr>
        <a:xfrm>
          <a:off x="12299950" y="6262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82" name="フローチャート: 判断 481"/>
        <xdr:cNvSpPr/>
      </xdr:nvSpPr>
      <xdr:spPr>
        <a:xfrm>
          <a:off x="11487150" y="62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488" name="楕円 487"/>
        <xdr:cNvSpPr/>
      </xdr:nvSpPr>
      <xdr:spPr>
        <a:xfrm>
          <a:off x="14649450" y="6362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60977</xdr:rowOff>
    </xdr:from>
    <xdr:ext cx="405111" cy="259045"/>
    <xdr:sp macro="" textlink="">
      <xdr:nvSpPr>
        <xdr:cNvPr id="489" name="【一般廃棄物処理施設】&#10;有形固定資産減価償却率該当値テキスト"/>
        <xdr:cNvSpPr txBox="1"/>
      </xdr:nvSpPr>
      <xdr:spPr>
        <a:xfrm>
          <a:off x="14738350" y="634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34925</xdr:rowOff>
    </xdr:from>
    <xdr:to>
      <xdr:col>81</xdr:col>
      <xdr:colOff>101600</xdr:colOff>
      <xdr:row>38</xdr:row>
      <xdr:rowOff>136525</xdr:rowOff>
    </xdr:to>
    <xdr:sp macro="" textlink="">
      <xdr:nvSpPr>
        <xdr:cNvPr id="490" name="楕円 489"/>
        <xdr:cNvSpPr/>
      </xdr:nvSpPr>
      <xdr:spPr>
        <a:xfrm>
          <a:off x="13887450" y="63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85725</xdr:rowOff>
    </xdr:from>
    <xdr:to>
      <xdr:col>85</xdr:col>
      <xdr:colOff>127000</xdr:colOff>
      <xdr:row>38</xdr:row>
      <xdr:rowOff>133350</xdr:rowOff>
    </xdr:to>
    <xdr:cxnSp macro="">
      <xdr:nvCxnSpPr>
        <xdr:cNvPr id="491" name="直線コネクタ 490"/>
        <xdr:cNvCxnSpPr/>
      </xdr:nvCxnSpPr>
      <xdr:spPr>
        <a:xfrm>
          <a:off x="13938250" y="636587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156845</xdr:rowOff>
    </xdr:from>
    <xdr:to>
      <xdr:col>76</xdr:col>
      <xdr:colOff>165100</xdr:colOff>
      <xdr:row>38</xdr:row>
      <xdr:rowOff>86995</xdr:rowOff>
    </xdr:to>
    <xdr:sp macro="" textlink="">
      <xdr:nvSpPr>
        <xdr:cNvPr id="492" name="楕円 491"/>
        <xdr:cNvSpPr/>
      </xdr:nvSpPr>
      <xdr:spPr>
        <a:xfrm>
          <a:off x="13093700" y="6271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36195</xdr:rowOff>
    </xdr:from>
    <xdr:to>
      <xdr:col>81</xdr:col>
      <xdr:colOff>50800</xdr:colOff>
      <xdr:row>38</xdr:row>
      <xdr:rowOff>85725</xdr:rowOff>
    </xdr:to>
    <xdr:cxnSp macro="">
      <xdr:nvCxnSpPr>
        <xdr:cNvPr id="493" name="直線コネクタ 492"/>
        <xdr:cNvCxnSpPr/>
      </xdr:nvCxnSpPr>
      <xdr:spPr>
        <a:xfrm>
          <a:off x="13144500" y="6316345"/>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494" name="n_1aveValue【一般廃棄物処理施設】&#10;有形固定資産減価償却率"/>
        <xdr:cNvSpPr txBox="1"/>
      </xdr:nvSpPr>
      <xdr:spPr>
        <a:xfrm>
          <a:off x="1374204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95" name="n_2aveValue【一般廃棄物処理施設】&#10;有形固定資産減価償却率"/>
        <xdr:cNvSpPr txBox="1"/>
      </xdr:nvSpPr>
      <xdr:spPr>
        <a:xfrm>
          <a:off x="12960994" y="6045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496" name="n_3aveValue【一般廃棄物処理施設】&#10;有形固定資産減価償却率"/>
        <xdr:cNvSpPr txBox="1"/>
      </xdr:nvSpPr>
      <xdr:spPr>
        <a:xfrm>
          <a:off x="121672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97" name="n_4aveValue【一般廃棄物処理施設】&#10;有形固定資産減価償却率"/>
        <xdr:cNvSpPr txBox="1"/>
      </xdr:nvSpPr>
      <xdr:spPr>
        <a:xfrm>
          <a:off x="11354444" y="6068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127652</xdr:rowOff>
    </xdr:from>
    <xdr:ext cx="405111" cy="259045"/>
    <xdr:sp macro="" textlink="">
      <xdr:nvSpPr>
        <xdr:cNvPr id="498" name="n_1mainValue【一般廃棄物処理施設】&#10;有形固定資産減価償却率"/>
        <xdr:cNvSpPr txBox="1"/>
      </xdr:nvSpPr>
      <xdr:spPr>
        <a:xfrm>
          <a:off x="13742044" y="640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499" name="n_2mainValue【一般廃棄物処理施設】&#10;有形固定資産減価償却率"/>
        <xdr:cNvSpPr txBox="1"/>
      </xdr:nvSpPr>
      <xdr:spPr>
        <a:xfrm>
          <a:off x="12960994" y="63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8" name="テキスト ボックス 507"/>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9" name="直線コネクタ 508"/>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0" name="直線コネクタ 509"/>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1" name="テキスト ボックス 510"/>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2" name="直線コネクタ 511"/>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3" name="テキスト ボックス 512"/>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4" name="直線コネクタ 513"/>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5" name="テキスト ボックス 514"/>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6" name="直線コネクタ 515"/>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7" name="テキスト ボックス 516"/>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8" name="直線コネクタ 517"/>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9" name="テキスト ボックス 518"/>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0"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21" name="直線コネクタ 520"/>
        <xdr:cNvCxnSpPr/>
      </xdr:nvCxnSpPr>
      <xdr:spPr>
        <a:xfrm flipV="1">
          <a:off x="19951064" y="5641269"/>
          <a:ext cx="0" cy="12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22" name="【一般廃棄物処理施設】&#10;一人当たり有形固定資産（償却資産）額最小値テキスト"/>
        <xdr:cNvSpPr txBox="1"/>
      </xdr:nvSpPr>
      <xdr:spPr>
        <a:xfrm>
          <a:off x="19989800" y="6911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23" name="直線コネクタ 522"/>
        <xdr:cNvCxnSpPr/>
      </xdr:nvCxnSpPr>
      <xdr:spPr>
        <a:xfrm>
          <a:off x="19881850" y="6907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24" name="【一般廃棄物処理施設】&#10;一人当たり有形固定資産（償却資産）額最大値テキスト"/>
        <xdr:cNvSpPr txBox="1"/>
      </xdr:nvSpPr>
      <xdr:spPr>
        <a:xfrm>
          <a:off x="19989800" y="542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25" name="直線コネクタ 524"/>
        <xdr:cNvCxnSpPr/>
      </xdr:nvCxnSpPr>
      <xdr:spPr>
        <a:xfrm>
          <a:off x="19881850" y="56412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26" name="【一般廃棄物処理施設】&#10;一人当たり有形固定資産（償却資産）額平均値テキスト"/>
        <xdr:cNvSpPr txBox="1"/>
      </xdr:nvSpPr>
      <xdr:spPr>
        <a:xfrm>
          <a:off x="19989800" y="6451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27" name="フローチャート: 判断 526"/>
        <xdr:cNvSpPr/>
      </xdr:nvSpPr>
      <xdr:spPr>
        <a:xfrm>
          <a:off x="19900900" y="64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28" name="フローチャート: 判断 527"/>
        <xdr:cNvSpPr/>
      </xdr:nvSpPr>
      <xdr:spPr>
        <a:xfrm>
          <a:off x="19157950" y="64912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29" name="フローチャート: 判断 528"/>
        <xdr:cNvSpPr/>
      </xdr:nvSpPr>
      <xdr:spPr>
        <a:xfrm>
          <a:off x="18345150" y="65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30" name="フローチャート: 判断 529"/>
        <xdr:cNvSpPr/>
      </xdr:nvSpPr>
      <xdr:spPr>
        <a:xfrm>
          <a:off x="17551400" y="647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31" name="フローチャート: 判断 530"/>
        <xdr:cNvSpPr/>
      </xdr:nvSpPr>
      <xdr:spPr>
        <a:xfrm>
          <a:off x="16757650" y="64765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2" name="テキスト ボックス 531"/>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3" name="テキスト ボックス 532"/>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4" name="テキスト ボックス 533"/>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5" name="テキスト ボックス 534"/>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6" name="テキスト ボックス 535"/>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119643</xdr:rowOff>
    </xdr:from>
    <xdr:to>
      <xdr:col>116</xdr:col>
      <xdr:colOff>114300</xdr:colOff>
      <xdr:row>37</xdr:row>
      <xdr:rowOff>49793</xdr:rowOff>
    </xdr:to>
    <xdr:sp macro="" textlink="">
      <xdr:nvSpPr>
        <xdr:cNvPr id="537" name="楕円 536"/>
        <xdr:cNvSpPr/>
      </xdr:nvSpPr>
      <xdr:spPr>
        <a:xfrm>
          <a:off x="19900900" y="60695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142520</xdr:rowOff>
    </xdr:from>
    <xdr:ext cx="599010" cy="259045"/>
    <xdr:sp macro="" textlink="">
      <xdr:nvSpPr>
        <xdr:cNvPr id="538" name="【一般廃棄物処理施設】&#10;一人当たり有形固定資産（償却資産）額該当値テキスト"/>
        <xdr:cNvSpPr txBox="1"/>
      </xdr:nvSpPr>
      <xdr:spPr>
        <a:xfrm>
          <a:off x="19989800" y="592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119099</xdr:rowOff>
    </xdr:from>
    <xdr:to>
      <xdr:col>112</xdr:col>
      <xdr:colOff>38100</xdr:colOff>
      <xdr:row>37</xdr:row>
      <xdr:rowOff>49249</xdr:rowOff>
    </xdr:to>
    <xdr:sp macro="" textlink="">
      <xdr:nvSpPr>
        <xdr:cNvPr id="539" name="楕円 538"/>
        <xdr:cNvSpPr/>
      </xdr:nvSpPr>
      <xdr:spPr>
        <a:xfrm>
          <a:off x="19157950" y="60690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169899</xdr:rowOff>
    </xdr:from>
    <xdr:to>
      <xdr:col>116</xdr:col>
      <xdr:colOff>63500</xdr:colOff>
      <xdr:row>36</xdr:row>
      <xdr:rowOff>170443</xdr:rowOff>
    </xdr:to>
    <xdr:cxnSp macro="">
      <xdr:nvCxnSpPr>
        <xdr:cNvPr id="540" name="直線コネクタ 539"/>
        <xdr:cNvCxnSpPr/>
      </xdr:nvCxnSpPr>
      <xdr:spPr>
        <a:xfrm>
          <a:off x="19202400" y="6113499"/>
          <a:ext cx="7493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137002</xdr:rowOff>
    </xdr:from>
    <xdr:to>
      <xdr:col>107</xdr:col>
      <xdr:colOff>101600</xdr:colOff>
      <xdr:row>37</xdr:row>
      <xdr:rowOff>67152</xdr:rowOff>
    </xdr:to>
    <xdr:sp macro="" textlink="">
      <xdr:nvSpPr>
        <xdr:cNvPr id="541" name="楕円 540"/>
        <xdr:cNvSpPr/>
      </xdr:nvSpPr>
      <xdr:spPr>
        <a:xfrm>
          <a:off x="18345150" y="6086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169899</xdr:rowOff>
    </xdr:from>
    <xdr:to>
      <xdr:col>111</xdr:col>
      <xdr:colOff>177800</xdr:colOff>
      <xdr:row>37</xdr:row>
      <xdr:rowOff>16352</xdr:rowOff>
    </xdr:to>
    <xdr:cxnSp macro="">
      <xdr:nvCxnSpPr>
        <xdr:cNvPr id="542" name="直線コネクタ 541"/>
        <xdr:cNvCxnSpPr/>
      </xdr:nvCxnSpPr>
      <xdr:spPr>
        <a:xfrm flipV="1">
          <a:off x="18395950" y="6113499"/>
          <a:ext cx="806450" cy="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43" name="n_1aveValue【一般廃棄物処理施設】&#10;一人当たり有形固定資産（償却資産）額"/>
        <xdr:cNvSpPr txBox="1"/>
      </xdr:nvSpPr>
      <xdr:spPr>
        <a:xfrm>
          <a:off x="18947911" y="65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544" name="n_2aveValue【一般廃棄物処理施設】&#10;一人当たり有形固定資産（償却資産）額"/>
        <xdr:cNvSpPr txBox="1"/>
      </xdr:nvSpPr>
      <xdr:spPr>
        <a:xfrm>
          <a:off x="18166861" y="659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545" name="n_3aveValue【一般廃棄物処理施設】&#10;一人当たり有形固定資産（償却資産）額"/>
        <xdr:cNvSpPr txBox="1"/>
      </xdr:nvSpPr>
      <xdr:spPr>
        <a:xfrm>
          <a:off x="17354061" y="62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546" name="n_4aveValue【一般廃棄物処理施設】&#10;一人当たり有形固定資産（償却資産）額"/>
        <xdr:cNvSpPr txBox="1"/>
      </xdr:nvSpPr>
      <xdr:spPr>
        <a:xfrm>
          <a:off x="16560311" y="62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65776</xdr:rowOff>
    </xdr:from>
    <xdr:ext cx="599010" cy="259045"/>
    <xdr:sp macro="" textlink="">
      <xdr:nvSpPr>
        <xdr:cNvPr id="547" name="n_1mainValue【一般廃棄物処理施設】&#10;一人当たり有形固定資産（償却資産）額"/>
        <xdr:cNvSpPr txBox="1"/>
      </xdr:nvSpPr>
      <xdr:spPr>
        <a:xfrm>
          <a:off x="18915595" y="585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83679</xdr:rowOff>
    </xdr:from>
    <xdr:ext cx="599010" cy="259045"/>
    <xdr:sp macro="" textlink="">
      <xdr:nvSpPr>
        <xdr:cNvPr id="548" name="n_2mainValue【一般廃棄物処理施設】&#10;一人当たり有形固定資産（償却資産）額"/>
        <xdr:cNvSpPr txBox="1"/>
      </xdr:nvSpPr>
      <xdr:spPr>
        <a:xfrm>
          <a:off x="18134545" y="586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9" name="正方形/長方形 548"/>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0" name="正方形/長方形 549"/>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1" name="正方形/長方形 550"/>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2" name="正方形/長方形 551"/>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3" name="正方形/長方形 552"/>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4" name="正方形/長方形 553"/>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5" name="正方形/長方形 554"/>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6" name="正方形/長方形 555"/>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7" name="テキスト ボックス 556"/>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8" name="直線コネクタ 557"/>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9" name="テキスト ボックス 558"/>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0" name="直線コネクタ 559"/>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1" name="テキスト ボックス 560"/>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2" name="直線コネクタ 561"/>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3" name="テキスト ボックス 562"/>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4" name="直線コネクタ 563"/>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5" name="テキスト ボックス 564"/>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6" name="直線コネクタ 565"/>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7" name="テキスト ボックス 566"/>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8" name="直線コネクタ 567"/>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9" name="テキスト ボックス 568"/>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0" name="直線コネクタ 569"/>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1" name="テキスト ボックス 570"/>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3"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574" name="直線コネクタ 573"/>
        <xdr:cNvCxnSpPr/>
      </xdr:nvCxnSpPr>
      <xdr:spPr>
        <a:xfrm flipV="1">
          <a:off x="14699614" y="9320530"/>
          <a:ext cx="0" cy="123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575" name="【保健センター・保健所】&#10;有形固定資産減価償却率最小値テキスト"/>
        <xdr:cNvSpPr txBox="1"/>
      </xdr:nvSpPr>
      <xdr:spPr>
        <a:xfrm>
          <a:off x="14738350" y="1056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576" name="直線コネクタ 575"/>
        <xdr:cNvCxnSpPr/>
      </xdr:nvCxnSpPr>
      <xdr:spPr>
        <a:xfrm>
          <a:off x="14611350" y="10559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77" name="【保健センター・保健所】&#10;有形固定資産減価償却率最大値テキスト"/>
        <xdr:cNvSpPr txBox="1"/>
      </xdr:nvSpPr>
      <xdr:spPr>
        <a:xfrm>
          <a:off x="1473835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78" name="直線コネクタ 577"/>
        <xdr:cNvCxnSpPr/>
      </xdr:nvCxnSpPr>
      <xdr:spPr>
        <a:xfrm>
          <a:off x="14611350" y="9320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579" name="【保健センター・保健所】&#10;有形固定資産減価償却率平均値テキスト"/>
        <xdr:cNvSpPr txBox="1"/>
      </xdr:nvSpPr>
      <xdr:spPr>
        <a:xfrm>
          <a:off x="14738350" y="9934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80" name="フローチャート: 判断 579"/>
        <xdr:cNvSpPr/>
      </xdr:nvSpPr>
      <xdr:spPr>
        <a:xfrm>
          <a:off x="14649450" y="99562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81" name="フローチャート: 判断 580"/>
        <xdr:cNvSpPr/>
      </xdr:nvSpPr>
      <xdr:spPr>
        <a:xfrm>
          <a:off x="13887450" y="992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582" name="フローチャート: 判断 581"/>
        <xdr:cNvSpPr/>
      </xdr:nvSpPr>
      <xdr:spPr>
        <a:xfrm>
          <a:off x="13093700" y="9907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583" name="フローチャート: 判断 582"/>
        <xdr:cNvSpPr/>
      </xdr:nvSpPr>
      <xdr:spPr>
        <a:xfrm>
          <a:off x="12299950" y="98825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584" name="フローチャート: 判断 583"/>
        <xdr:cNvSpPr/>
      </xdr:nvSpPr>
      <xdr:spPr>
        <a:xfrm>
          <a:off x="11487150" y="98466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148409</xdr:rowOff>
    </xdr:from>
    <xdr:to>
      <xdr:col>85</xdr:col>
      <xdr:colOff>177800</xdr:colOff>
      <xdr:row>59</xdr:row>
      <xdr:rowOff>78559</xdr:rowOff>
    </xdr:to>
    <xdr:sp macro="" textlink="">
      <xdr:nvSpPr>
        <xdr:cNvPr id="590" name="楕円 589"/>
        <xdr:cNvSpPr/>
      </xdr:nvSpPr>
      <xdr:spPr>
        <a:xfrm>
          <a:off x="14649450" y="97305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171286</xdr:rowOff>
    </xdr:from>
    <xdr:ext cx="405111" cy="259045"/>
    <xdr:sp macro="" textlink="">
      <xdr:nvSpPr>
        <xdr:cNvPr id="591" name="【保健センター・保健所】&#10;有形固定資産減価償却率該当値テキスト"/>
        <xdr:cNvSpPr txBox="1"/>
      </xdr:nvSpPr>
      <xdr:spPr>
        <a:xfrm>
          <a:off x="14738350" y="9581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117384</xdr:rowOff>
    </xdr:from>
    <xdr:to>
      <xdr:col>81</xdr:col>
      <xdr:colOff>101600</xdr:colOff>
      <xdr:row>59</xdr:row>
      <xdr:rowOff>47534</xdr:rowOff>
    </xdr:to>
    <xdr:sp macro="" textlink="">
      <xdr:nvSpPr>
        <xdr:cNvPr id="592" name="楕円 591"/>
        <xdr:cNvSpPr/>
      </xdr:nvSpPr>
      <xdr:spPr>
        <a:xfrm>
          <a:off x="13887450" y="96995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168184</xdr:rowOff>
    </xdr:from>
    <xdr:to>
      <xdr:col>85</xdr:col>
      <xdr:colOff>127000</xdr:colOff>
      <xdr:row>59</xdr:row>
      <xdr:rowOff>27759</xdr:rowOff>
    </xdr:to>
    <xdr:cxnSp macro="">
      <xdr:nvCxnSpPr>
        <xdr:cNvPr id="593" name="直線コネクタ 592"/>
        <xdr:cNvCxnSpPr/>
      </xdr:nvCxnSpPr>
      <xdr:spPr>
        <a:xfrm>
          <a:off x="13938250" y="9750334"/>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123916</xdr:rowOff>
    </xdr:from>
    <xdr:to>
      <xdr:col>76</xdr:col>
      <xdr:colOff>165100</xdr:colOff>
      <xdr:row>59</xdr:row>
      <xdr:rowOff>54066</xdr:rowOff>
    </xdr:to>
    <xdr:sp macro="" textlink="">
      <xdr:nvSpPr>
        <xdr:cNvPr id="594" name="楕円 593"/>
        <xdr:cNvSpPr/>
      </xdr:nvSpPr>
      <xdr:spPr>
        <a:xfrm>
          <a:off x="13093700" y="97060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168184</xdr:rowOff>
    </xdr:from>
    <xdr:to>
      <xdr:col>81</xdr:col>
      <xdr:colOff>50800</xdr:colOff>
      <xdr:row>59</xdr:row>
      <xdr:rowOff>3266</xdr:rowOff>
    </xdr:to>
    <xdr:cxnSp macro="">
      <xdr:nvCxnSpPr>
        <xdr:cNvPr id="595" name="直線コネクタ 594"/>
        <xdr:cNvCxnSpPr/>
      </xdr:nvCxnSpPr>
      <xdr:spPr>
        <a:xfrm flipV="1">
          <a:off x="13144500" y="9750334"/>
          <a:ext cx="79375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96" name="n_1aveValue【保健センター・保健所】&#10;有形固定資産減価償却率"/>
        <xdr:cNvSpPr txBox="1"/>
      </xdr:nvSpPr>
      <xdr:spPr>
        <a:xfrm>
          <a:off x="137420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597" name="n_2aveValue【保健センター・保健所】&#10;有形固定資産減価償却率"/>
        <xdr:cNvSpPr txBox="1"/>
      </xdr:nvSpPr>
      <xdr:spPr>
        <a:xfrm>
          <a:off x="1296099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598" name="n_3aveValue【保健センター・保健所】&#10;有形固定資産減価償却率"/>
        <xdr:cNvSpPr txBox="1"/>
      </xdr:nvSpPr>
      <xdr:spPr>
        <a:xfrm>
          <a:off x="12167244" y="966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599" name="n_4aveValue【保健センター・保健所】&#10;有形固定資産減価償却率"/>
        <xdr:cNvSpPr txBox="1"/>
      </xdr:nvSpPr>
      <xdr:spPr>
        <a:xfrm>
          <a:off x="11354444" y="962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64061</xdr:rowOff>
    </xdr:from>
    <xdr:ext cx="405111" cy="259045"/>
    <xdr:sp macro="" textlink="">
      <xdr:nvSpPr>
        <xdr:cNvPr id="600" name="n_1mainValue【保健センター・保健所】&#10;有形固定資産減価償却率"/>
        <xdr:cNvSpPr txBox="1"/>
      </xdr:nvSpPr>
      <xdr:spPr>
        <a:xfrm>
          <a:off x="13742044" y="9481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601" name="n_2mainValue【保健センター・保健所】&#10;有形固定資産減価償却率"/>
        <xdr:cNvSpPr txBox="1"/>
      </xdr:nvSpPr>
      <xdr:spPr>
        <a:xfrm>
          <a:off x="12960994" y="9487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2" name="直線コネクタ 611"/>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3" name="テキスト ボックス 612"/>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4" name="直線コネクタ 613"/>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5" name="テキスト ボックス 614"/>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6" name="直線コネクタ 615"/>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7" name="テキスト ボックス 616"/>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8" name="直線コネクタ 617"/>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9" name="テキスト ボックス 618"/>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0" name="直線コネクタ 619"/>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1" name="テキスト ボックス 620"/>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2" name="直線コネクタ 621"/>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3" name="テキスト ボックス 622"/>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4" name="直線コネクタ 623"/>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5" name="テキスト ボックス 624"/>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6"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27" name="直線コネクタ 626"/>
        <xdr:cNvCxnSpPr/>
      </xdr:nvCxnSpPr>
      <xdr:spPr>
        <a:xfrm flipV="1">
          <a:off x="19951064" y="9241972"/>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28" name="【保健センター・保健所】&#10;一人当たり面積最小値テキスト"/>
        <xdr:cNvSpPr txBox="1"/>
      </xdr:nvSpPr>
      <xdr:spPr>
        <a:xfrm>
          <a:off x="19989800" y="106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29" name="直線コネクタ 628"/>
        <xdr:cNvCxnSpPr/>
      </xdr:nvCxnSpPr>
      <xdr:spPr>
        <a:xfrm>
          <a:off x="19881850" y="10654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30" name="【保健センター・保健所】&#10;一人当たり面積最大値テキスト"/>
        <xdr:cNvSpPr txBox="1"/>
      </xdr:nvSpPr>
      <xdr:spPr>
        <a:xfrm>
          <a:off x="19989800" y="90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31" name="直線コネクタ 630"/>
        <xdr:cNvCxnSpPr/>
      </xdr:nvCxnSpPr>
      <xdr:spPr>
        <a:xfrm>
          <a:off x="19881850" y="9241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32" name="【保健センター・保健所】&#10;一人当たり面積平均値テキスト"/>
        <xdr:cNvSpPr txBox="1"/>
      </xdr:nvSpPr>
      <xdr:spPr>
        <a:xfrm>
          <a:off x="19989800" y="10209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33" name="フローチャート: 判断 632"/>
        <xdr:cNvSpPr/>
      </xdr:nvSpPr>
      <xdr:spPr>
        <a:xfrm>
          <a:off x="19900900" y="10230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34" name="フローチャート: 判断 633"/>
        <xdr:cNvSpPr/>
      </xdr:nvSpPr>
      <xdr:spPr>
        <a:xfrm>
          <a:off x="191579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35" name="フローチャート: 判断 634"/>
        <xdr:cNvSpPr/>
      </xdr:nvSpPr>
      <xdr:spPr>
        <a:xfrm>
          <a:off x="1834515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36" name="フローチャート: 判断 635"/>
        <xdr:cNvSpPr/>
      </xdr:nvSpPr>
      <xdr:spPr>
        <a:xfrm>
          <a:off x="175514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37" name="フローチャート: 判断 636"/>
        <xdr:cNvSpPr/>
      </xdr:nvSpPr>
      <xdr:spPr>
        <a:xfrm>
          <a:off x="167576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8" name="テキスト ボックス 637"/>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9" name="テキスト ボックス 638"/>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0" name="テキスト ボックス 639"/>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1" name="テキスト ボックス 640"/>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2" name="テキスト ボックス 641"/>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55335</xdr:rowOff>
    </xdr:from>
    <xdr:to>
      <xdr:col>116</xdr:col>
      <xdr:colOff>114300</xdr:colOff>
      <xdr:row>61</xdr:row>
      <xdr:rowOff>156935</xdr:rowOff>
    </xdr:to>
    <xdr:sp macro="" textlink="">
      <xdr:nvSpPr>
        <xdr:cNvPr id="643" name="楕円 642"/>
        <xdr:cNvSpPr/>
      </xdr:nvSpPr>
      <xdr:spPr>
        <a:xfrm>
          <a:off x="19900900" y="101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78212</xdr:rowOff>
    </xdr:from>
    <xdr:ext cx="469744" cy="259045"/>
    <xdr:sp macro="" textlink="">
      <xdr:nvSpPr>
        <xdr:cNvPr id="644" name="【保健センター・保健所】&#10;一人当たり面積該当値テキスト"/>
        <xdr:cNvSpPr txBox="1"/>
      </xdr:nvSpPr>
      <xdr:spPr>
        <a:xfrm>
          <a:off x="19989800" y="999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55335</xdr:rowOff>
    </xdr:from>
    <xdr:to>
      <xdr:col>112</xdr:col>
      <xdr:colOff>38100</xdr:colOff>
      <xdr:row>61</xdr:row>
      <xdr:rowOff>156935</xdr:rowOff>
    </xdr:to>
    <xdr:sp macro="" textlink="">
      <xdr:nvSpPr>
        <xdr:cNvPr id="645" name="楕円 644"/>
        <xdr:cNvSpPr/>
      </xdr:nvSpPr>
      <xdr:spPr>
        <a:xfrm>
          <a:off x="19157950" y="10132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106135</xdr:rowOff>
    </xdr:from>
    <xdr:to>
      <xdr:col>116</xdr:col>
      <xdr:colOff>63500</xdr:colOff>
      <xdr:row>61</xdr:row>
      <xdr:rowOff>106135</xdr:rowOff>
    </xdr:to>
    <xdr:cxnSp macro="">
      <xdr:nvCxnSpPr>
        <xdr:cNvPr id="646" name="直線コネクタ 645"/>
        <xdr:cNvCxnSpPr/>
      </xdr:nvCxnSpPr>
      <xdr:spPr>
        <a:xfrm>
          <a:off x="19202400" y="1018358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87993</xdr:rowOff>
    </xdr:from>
    <xdr:to>
      <xdr:col>107</xdr:col>
      <xdr:colOff>101600</xdr:colOff>
      <xdr:row>62</xdr:row>
      <xdr:rowOff>18143</xdr:rowOff>
    </xdr:to>
    <xdr:sp macro="" textlink="">
      <xdr:nvSpPr>
        <xdr:cNvPr id="647" name="楕円 646"/>
        <xdr:cNvSpPr/>
      </xdr:nvSpPr>
      <xdr:spPr>
        <a:xfrm>
          <a:off x="18345150" y="10165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106135</xdr:rowOff>
    </xdr:from>
    <xdr:to>
      <xdr:col>111</xdr:col>
      <xdr:colOff>177800</xdr:colOff>
      <xdr:row>61</xdr:row>
      <xdr:rowOff>138793</xdr:rowOff>
    </xdr:to>
    <xdr:cxnSp macro="">
      <xdr:nvCxnSpPr>
        <xdr:cNvPr id="648" name="直線コネクタ 647"/>
        <xdr:cNvCxnSpPr/>
      </xdr:nvCxnSpPr>
      <xdr:spPr>
        <a:xfrm flipV="1">
          <a:off x="18395950" y="10183585"/>
          <a:ext cx="8064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649" name="n_1aveValue【保健センター・保健所】&#10;一人当たり面積"/>
        <xdr:cNvSpPr txBox="1"/>
      </xdr:nvSpPr>
      <xdr:spPr>
        <a:xfrm>
          <a:off x="18980227" y="103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650" name="n_2aveValue【保健センター・保健所】&#10;一人当たり面積"/>
        <xdr:cNvSpPr txBox="1"/>
      </xdr:nvSpPr>
      <xdr:spPr>
        <a:xfrm>
          <a:off x="18180127" y="103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51" name="n_3aveValue【保健センター・保健所】&#10;一人当たり面積"/>
        <xdr:cNvSpPr txBox="1"/>
      </xdr:nvSpPr>
      <xdr:spPr>
        <a:xfrm>
          <a:off x="1738637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52" name="n_4aveValue【保健センター・保健所】&#10;一人当たり面積"/>
        <xdr:cNvSpPr txBox="1"/>
      </xdr:nvSpPr>
      <xdr:spPr>
        <a:xfrm>
          <a:off x="165926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2012</xdr:rowOff>
    </xdr:from>
    <xdr:ext cx="469744" cy="259045"/>
    <xdr:sp macro="" textlink="">
      <xdr:nvSpPr>
        <xdr:cNvPr id="653" name="n_1mainValue【保健センター・保健所】&#10;一人当たり面積"/>
        <xdr:cNvSpPr txBox="1"/>
      </xdr:nvSpPr>
      <xdr:spPr>
        <a:xfrm>
          <a:off x="18980227" y="991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34670</xdr:rowOff>
    </xdr:from>
    <xdr:ext cx="469744" cy="259045"/>
    <xdr:sp macro="" textlink="">
      <xdr:nvSpPr>
        <xdr:cNvPr id="654" name="n_2mainValue【保健センター・保健所】&#10;一人当たり面積"/>
        <xdr:cNvSpPr txBox="1"/>
      </xdr:nvSpPr>
      <xdr:spPr>
        <a:xfrm>
          <a:off x="18180127" y="994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5" name="テキスト ボックス 664"/>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6" name="直線コネクタ 665"/>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7" name="テキスト ボックス 666"/>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8" name="直線コネクタ 667"/>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9" name="テキスト ボックス 668"/>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0" name="直線コネクタ 669"/>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1" name="テキスト ボックス 670"/>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2" name="直線コネクタ 671"/>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3" name="テキスト ボックス 672"/>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4" name="直線コネクタ 673"/>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75" name="テキスト ボックス 674"/>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6" name="直線コネクタ 675"/>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7" name="テキスト ボックス 676"/>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8"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679" name="直線コネクタ 678"/>
        <xdr:cNvCxnSpPr/>
      </xdr:nvCxnSpPr>
      <xdr:spPr>
        <a:xfrm flipV="1">
          <a:off x="14699614" y="12856211"/>
          <a:ext cx="0" cy="1345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680" name="【消防施設】&#10;有形固定資産減価償却率最小値テキスト"/>
        <xdr:cNvSpPr txBox="1"/>
      </xdr:nvSpPr>
      <xdr:spPr>
        <a:xfrm>
          <a:off x="14738350"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681" name="直線コネクタ 680"/>
        <xdr:cNvCxnSpPr/>
      </xdr:nvCxnSpPr>
      <xdr:spPr>
        <a:xfrm>
          <a:off x="14611350" y="14201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682" name="【消防施設】&#10;有形固定資産減価償却率最大値テキスト"/>
        <xdr:cNvSpPr txBox="1"/>
      </xdr:nvSpPr>
      <xdr:spPr>
        <a:xfrm>
          <a:off x="14738350" y="1263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683" name="直線コネクタ 682"/>
        <xdr:cNvCxnSpPr/>
      </xdr:nvCxnSpPr>
      <xdr:spPr>
        <a:xfrm>
          <a:off x="14611350" y="12856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684" name="【消防施設】&#10;有形固定資産減価償却率平均値テキスト"/>
        <xdr:cNvSpPr txBox="1"/>
      </xdr:nvSpPr>
      <xdr:spPr>
        <a:xfrm>
          <a:off x="14738350" y="1351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85" name="フローチャート: 判断 684"/>
        <xdr:cNvSpPr/>
      </xdr:nvSpPr>
      <xdr:spPr>
        <a:xfrm>
          <a:off x="14649450" y="13538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86" name="フローチャート: 判断 685"/>
        <xdr:cNvSpPr/>
      </xdr:nvSpPr>
      <xdr:spPr>
        <a:xfrm>
          <a:off x="13887450" y="13513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87" name="フローチャート: 判断 686"/>
        <xdr:cNvSpPr/>
      </xdr:nvSpPr>
      <xdr:spPr>
        <a:xfrm>
          <a:off x="130937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88" name="フローチャート: 判断 687"/>
        <xdr:cNvSpPr/>
      </xdr:nvSpPr>
      <xdr:spPr>
        <a:xfrm>
          <a:off x="12299950" y="13469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689" name="フローチャート: 判断 688"/>
        <xdr:cNvSpPr/>
      </xdr:nvSpPr>
      <xdr:spPr>
        <a:xfrm>
          <a:off x="11487150" y="1342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0" name="テキスト ボックス 689"/>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1" name="テキスト ボックス 690"/>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2" name="テキスト ボックス 691"/>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3" name="テキスト ボックス 692"/>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4" name="テキスト ボックス 693"/>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86361</xdr:rowOff>
    </xdr:from>
    <xdr:to>
      <xdr:col>85</xdr:col>
      <xdr:colOff>177800</xdr:colOff>
      <xdr:row>78</xdr:row>
      <xdr:rowOff>16511</xdr:rowOff>
    </xdr:to>
    <xdr:sp macro="" textlink="">
      <xdr:nvSpPr>
        <xdr:cNvPr id="695" name="楕円 694"/>
        <xdr:cNvSpPr/>
      </xdr:nvSpPr>
      <xdr:spPr>
        <a:xfrm>
          <a:off x="14649450" y="128054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39388</xdr:rowOff>
    </xdr:from>
    <xdr:ext cx="405111" cy="259045"/>
    <xdr:sp macro="" textlink="">
      <xdr:nvSpPr>
        <xdr:cNvPr id="696" name="【消防施設】&#10;有形固定資産減価償却率該当値テキスト"/>
        <xdr:cNvSpPr txBox="1"/>
      </xdr:nvSpPr>
      <xdr:spPr>
        <a:xfrm>
          <a:off x="14738350" y="1275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29211</xdr:rowOff>
    </xdr:from>
    <xdr:to>
      <xdr:col>81</xdr:col>
      <xdr:colOff>101600</xdr:colOff>
      <xdr:row>77</xdr:row>
      <xdr:rowOff>130811</xdr:rowOff>
    </xdr:to>
    <xdr:sp macro="" textlink="">
      <xdr:nvSpPr>
        <xdr:cNvPr id="697" name="楕円 696"/>
        <xdr:cNvSpPr/>
      </xdr:nvSpPr>
      <xdr:spPr>
        <a:xfrm>
          <a:off x="13887450" y="127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80011</xdr:rowOff>
    </xdr:from>
    <xdr:to>
      <xdr:col>85</xdr:col>
      <xdr:colOff>127000</xdr:colOff>
      <xdr:row>77</xdr:row>
      <xdr:rowOff>137161</xdr:rowOff>
    </xdr:to>
    <xdr:cxnSp macro="">
      <xdr:nvCxnSpPr>
        <xdr:cNvPr id="698" name="直線コネクタ 697"/>
        <xdr:cNvCxnSpPr/>
      </xdr:nvCxnSpPr>
      <xdr:spPr>
        <a:xfrm>
          <a:off x="13938250" y="12799061"/>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160655</xdr:rowOff>
    </xdr:from>
    <xdr:to>
      <xdr:col>76</xdr:col>
      <xdr:colOff>165100</xdr:colOff>
      <xdr:row>77</xdr:row>
      <xdr:rowOff>90805</xdr:rowOff>
    </xdr:to>
    <xdr:sp macro="" textlink="">
      <xdr:nvSpPr>
        <xdr:cNvPr id="699" name="楕円 698"/>
        <xdr:cNvSpPr/>
      </xdr:nvSpPr>
      <xdr:spPr>
        <a:xfrm>
          <a:off x="13093700" y="1271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40005</xdr:rowOff>
    </xdr:from>
    <xdr:to>
      <xdr:col>81</xdr:col>
      <xdr:colOff>50800</xdr:colOff>
      <xdr:row>77</xdr:row>
      <xdr:rowOff>80011</xdr:rowOff>
    </xdr:to>
    <xdr:cxnSp macro="">
      <xdr:nvCxnSpPr>
        <xdr:cNvPr id="700" name="直線コネクタ 699"/>
        <xdr:cNvCxnSpPr/>
      </xdr:nvCxnSpPr>
      <xdr:spPr>
        <a:xfrm>
          <a:off x="13144500" y="12759055"/>
          <a:ext cx="7937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01" name="n_1aveValue【消防施設】&#10;有形固定資産減価償却率"/>
        <xdr:cNvSpPr txBox="1"/>
      </xdr:nvSpPr>
      <xdr:spPr>
        <a:xfrm>
          <a:off x="13742044"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02" name="n_2aveValue【消防施設】&#10;有形固定資産減価償却率"/>
        <xdr:cNvSpPr txBox="1"/>
      </xdr:nvSpPr>
      <xdr:spPr>
        <a:xfrm>
          <a:off x="12960994"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03" name="n_3aveValue【消防施設】&#10;有形固定資産減価償却率"/>
        <xdr:cNvSpPr txBox="1"/>
      </xdr:nvSpPr>
      <xdr:spPr>
        <a:xfrm>
          <a:off x="1216724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04" name="n_4aveValue【消防施設】&#10;有形固定資産減価償却率"/>
        <xdr:cNvSpPr txBox="1"/>
      </xdr:nvSpPr>
      <xdr:spPr>
        <a:xfrm>
          <a:off x="11354444" y="1321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147338</xdr:rowOff>
    </xdr:from>
    <xdr:ext cx="405111" cy="259045"/>
    <xdr:sp macro="" textlink="">
      <xdr:nvSpPr>
        <xdr:cNvPr id="705" name="n_1mainValue【消防施設】&#10;有形固定資産減価償却率"/>
        <xdr:cNvSpPr txBox="1"/>
      </xdr:nvSpPr>
      <xdr:spPr>
        <a:xfrm>
          <a:off x="13742044" y="1253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107332</xdr:rowOff>
    </xdr:from>
    <xdr:ext cx="405111" cy="259045"/>
    <xdr:sp macro="" textlink="">
      <xdr:nvSpPr>
        <xdr:cNvPr id="706" name="n_2mainValue【消防施設】&#10;有形固定資産減価償却率"/>
        <xdr:cNvSpPr txBox="1"/>
      </xdr:nvSpPr>
      <xdr:spPr>
        <a:xfrm>
          <a:off x="12960994" y="1249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7" name="正方形/長方形 706"/>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8" name="正方形/長方形 707"/>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9" name="正方形/長方形 708"/>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0" name="正方形/長方形 709"/>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1" name="正方形/長方形 710"/>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2" name="正方形/長方形 711"/>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3" name="正方形/長方形 712"/>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4" name="正方形/長方形 713"/>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5" name="テキスト ボックス 714"/>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6" name="直線コネクタ 715"/>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7" name="直線コネクタ 716"/>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8" name="テキスト ボックス 717"/>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9" name="直線コネクタ 718"/>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0" name="テキスト ボックス 719"/>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1" name="直線コネクタ 720"/>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2" name="テキスト ボックス 721"/>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3" name="直線コネクタ 722"/>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4" name="テキスト ボックス 723"/>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5" name="直線コネクタ 724"/>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6" name="テキスト ボックス 725"/>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7" name="直線コネクタ 726"/>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8" name="テキスト ボックス 727"/>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9"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30" name="直線コネクタ 729"/>
        <xdr:cNvCxnSpPr/>
      </xdr:nvCxnSpPr>
      <xdr:spPr>
        <a:xfrm flipV="1">
          <a:off x="19951064" y="128028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31" name="【消防施設】&#10;一人当たり面積最小値テキスト"/>
        <xdr:cNvSpPr txBox="1"/>
      </xdr:nvSpPr>
      <xdr:spPr>
        <a:xfrm>
          <a:off x="1998980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32" name="直線コネクタ 731"/>
        <xdr:cNvCxnSpPr/>
      </xdr:nvCxnSpPr>
      <xdr:spPr>
        <a:xfrm>
          <a:off x="198818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33" name="【消防施設】&#10;一人当たり面積最大値テキスト"/>
        <xdr:cNvSpPr txBox="1"/>
      </xdr:nvSpPr>
      <xdr:spPr>
        <a:xfrm>
          <a:off x="19989800" y="1258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34" name="直線コネクタ 733"/>
        <xdr:cNvCxnSpPr/>
      </xdr:nvCxnSpPr>
      <xdr:spPr>
        <a:xfrm>
          <a:off x="19881850" y="12802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735" name="【消防施設】&#10;一人当たり面積平均値テキスト"/>
        <xdr:cNvSpPr txBox="1"/>
      </xdr:nvSpPr>
      <xdr:spPr>
        <a:xfrm>
          <a:off x="19989800" y="13872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36" name="フローチャート: 判断 735"/>
        <xdr:cNvSpPr/>
      </xdr:nvSpPr>
      <xdr:spPr>
        <a:xfrm>
          <a:off x="19900900" y="14014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37" name="フローチャート: 判断 736"/>
        <xdr:cNvSpPr/>
      </xdr:nvSpPr>
      <xdr:spPr>
        <a:xfrm>
          <a:off x="19157950" y="140182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738" name="フローチャート: 判断 737"/>
        <xdr:cNvSpPr/>
      </xdr:nvSpPr>
      <xdr:spPr>
        <a:xfrm>
          <a:off x="18345150" y="14018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39" name="フローチャート: 判断 738"/>
        <xdr:cNvSpPr/>
      </xdr:nvSpPr>
      <xdr:spPr>
        <a:xfrm>
          <a:off x="17551400" y="14029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40" name="フローチャート: 判断 739"/>
        <xdr:cNvSpPr/>
      </xdr:nvSpPr>
      <xdr:spPr>
        <a:xfrm>
          <a:off x="16757650" y="1404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1" name="テキスト ボックス 740"/>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2" name="テキスト ボックス 741"/>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3" name="テキスト ボックス 742"/>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4" name="テキスト ボックス 743"/>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5" name="テキスト ボックス 744"/>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746" name="楕円 745"/>
        <xdr:cNvSpPr/>
      </xdr:nvSpPr>
      <xdr:spPr>
        <a:xfrm>
          <a:off x="19900900" y="14206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747" name="【消防施設】&#10;一人当たり面積該当値テキスト"/>
        <xdr:cNvSpPr txBox="1"/>
      </xdr:nvSpPr>
      <xdr:spPr>
        <a:xfrm>
          <a:off x="19989800" y="1412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748" name="楕円 747"/>
        <xdr:cNvSpPr/>
      </xdr:nvSpPr>
      <xdr:spPr>
        <a:xfrm>
          <a:off x="19157950" y="14206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45720</xdr:rowOff>
    </xdr:to>
    <xdr:cxnSp macro="">
      <xdr:nvCxnSpPr>
        <xdr:cNvPr id="749" name="直線コネクタ 748"/>
        <xdr:cNvCxnSpPr/>
      </xdr:nvCxnSpPr>
      <xdr:spPr>
        <a:xfrm>
          <a:off x="19202400" y="1425067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750" name="n_1aveValue【消防施設】&#10;一人当たり面積"/>
        <xdr:cNvSpPr txBox="1"/>
      </xdr:nvSpPr>
      <xdr:spPr>
        <a:xfrm>
          <a:off x="18980227" y="1379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751" name="n_2aveValue【消防施設】&#10;一人当たり面積"/>
        <xdr:cNvSpPr txBox="1"/>
      </xdr:nvSpPr>
      <xdr:spPr>
        <a:xfrm>
          <a:off x="18180127" y="1379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52" name="n_3aveValue【消防施設】&#10;一人当たり面積"/>
        <xdr:cNvSpPr txBox="1"/>
      </xdr:nvSpPr>
      <xdr:spPr>
        <a:xfrm>
          <a:off x="17386377" y="138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53" name="n_4aveValue【消防施設】&#10;一人当たり面積"/>
        <xdr:cNvSpPr txBox="1"/>
      </xdr:nvSpPr>
      <xdr:spPr>
        <a:xfrm>
          <a:off x="165926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754" name="n_1mainValue【消防施設】&#10;一人当たり面積"/>
        <xdr:cNvSpPr txBox="1"/>
      </xdr:nvSpPr>
      <xdr:spPr>
        <a:xfrm>
          <a:off x="18980227" y="1429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5" name="正方形/長方形 754"/>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6" name="正方形/長方形 755"/>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7" name="正方形/長方形 756"/>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8" name="正方形/長方形 757"/>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9" name="正方形/長方形 758"/>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0" name="正方形/長方形 759"/>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1" name="正方形/長方形 760"/>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正方形/長方形 761"/>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3" name="テキスト ボックス 762"/>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4" name="直線コネクタ 763"/>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5" name="テキスト ボックス 764"/>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6" name="直線コネクタ 765"/>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7" name="テキスト ボックス 766"/>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8" name="直線コネクタ 767"/>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9" name="テキスト ボックス 768"/>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0" name="直線コネクタ 769"/>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1" name="テキスト ボックス 770"/>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2" name="直線コネクタ 771"/>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3" name="テキスト ボックス 772"/>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4" name="直線コネクタ 773"/>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5" name="テキスト ボックス 774"/>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6" name="直線コネクタ 775"/>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7" name="テキスト ボックス 776"/>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8"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79" name="直線コネクタ 778"/>
        <xdr:cNvCxnSpPr/>
      </xdr:nvCxnSpPr>
      <xdr:spPr>
        <a:xfrm flipV="1">
          <a:off x="14699614" y="164611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80" name="【庁舎】&#10;有形固定資産減価償却率最小値テキスト"/>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81" name="直線コネクタ 780"/>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82" name="【庁舎】&#10;有形固定資産減価償却率最大値テキスト"/>
        <xdr:cNvSpPr txBox="1"/>
      </xdr:nvSpPr>
      <xdr:spPr>
        <a:xfrm>
          <a:off x="14738350" y="1623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83" name="直線コネクタ 782"/>
        <xdr:cNvCxnSpPr/>
      </xdr:nvCxnSpPr>
      <xdr:spPr>
        <a:xfrm>
          <a:off x="14611350" y="16461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784" name="【庁舎】&#10;有形固定資産減価償却率平均値テキスト"/>
        <xdr:cNvSpPr txBox="1"/>
      </xdr:nvSpPr>
      <xdr:spPr>
        <a:xfrm>
          <a:off x="14738350" y="17177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785" name="フローチャート: 判断 784"/>
        <xdr:cNvSpPr/>
      </xdr:nvSpPr>
      <xdr:spPr>
        <a:xfrm>
          <a:off x="14649450" y="171989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786" name="フローチャート: 判断 785"/>
        <xdr:cNvSpPr/>
      </xdr:nvSpPr>
      <xdr:spPr>
        <a:xfrm>
          <a:off x="13887450" y="1715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87" name="フローチャート: 判断 786"/>
        <xdr:cNvSpPr/>
      </xdr:nvSpPr>
      <xdr:spPr>
        <a:xfrm>
          <a:off x="13093700" y="1712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788" name="フローチャート: 判断 787"/>
        <xdr:cNvSpPr/>
      </xdr:nvSpPr>
      <xdr:spPr>
        <a:xfrm>
          <a:off x="12299950" y="17098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789" name="フローチャート: 判断 788"/>
        <xdr:cNvSpPr/>
      </xdr:nvSpPr>
      <xdr:spPr>
        <a:xfrm>
          <a:off x="11487150" y="170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0" name="テキスト ボックス 789"/>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1" name="テキスト ボックス 790"/>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2" name="テキスト ボックス 791"/>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3" name="テキスト ボックス 792"/>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4" name="テキスト ボックス 793"/>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88264</xdr:rowOff>
    </xdr:from>
    <xdr:to>
      <xdr:col>85</xdr:col>
      <xdr:colOff>177800</xdr:colOff>
      <xdr:row>102</xdr:row>
      <xdr:rowOff>18414</xdr:rowOff>
    </xdr:to>
    <xdr:sp macro="" textlink="">
      <xdr:nvSpPr>
        <xdr:cNvPr id="795" name="楕円 794"/>
        <xdr:cNvSpPr/>
      </xdr:nvSpPr>
      <xdr:spPr>
        <a:xfrm>
          <a:off x="14649450" y="168332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111141</xdr:rowOff>
    </xdr:from>
    <xdr:ext cx="405111" cy="259045"/>
    <xdr:sp macro="" textlink="">
      <xdr:nvSpPr>
        <xdr:cNvPr id="796" name="【庁舎】&#10;有形固定資産減価償却率該当値テキスト"/>
        <xdr:cNvSpPr txBox="1"/>
      </xdr:nvSpPr>
      <xdr:spPr>
        <a:xfrm>
          <a:off x="14738350" y="1668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101600</xdr:rowOff>
    </xdr:from>
    <xdr:to>
      <xdr:col>81</xdr:col>
      <xdr:colOff>101600</xdr:colOff>
      <xdr:row>101</xdr:row>
      <xdr:rowOff>31750</xdr:rowOff>
    </xdr:to>
    <xdr:sp macro="" textlink="">
      <xdr:nvSpPr>
        <xdr:cNvPr id="797" name="楕円 796"/>
        <xdr:cNvSpPr/>
      </xdr:nvSpPr>
      <xdr:spPr>
        <a:xfrm>
          <a:off x="1388745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152400</xdr:rowOff>
    </xdr:from>
    <xdr:to>
      <xdr:col>85</xdr:col>
      <xdr:colOff>127000</xdr:colOff>
      <xdr:row>101</xdr:row>
      <xdr:rowOff>139064</xdr:rowOff>
    </xdr:to>
    <xdr:cxnSp macro="">
      <xdr:nvCxnSpPr>
        <xdr:cNvPr id="798" name="直線コネクタ 797"/>
        <xdr:cNvCxnSpPr/>
      </xdr:nvCxnSpPr>
      <xdr:spPr>
        <a:xfrm>
          <a:off x="13938250" y="16725900"/>
          <a:ext cx="7620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38736</xdr:rowOff>
    </xdr:from>
    <xdr:to>
      <xdr:col>76</xdr:col>
      <xdr:colOff>165100</xdr:colOff>
      <xdr:row>100</xdr:row>
      <xdr:rowOff>140336</xdr:rowOff>
    </xdr:to>
    <xdr:sp macro="" textlink="">
      <xdr:nvSpPr>
        <xdr:cNvPr id="799" name="楕円 798"/>
        <xdr:cNvSpPr/>
      </xdr:nvSpPr>
      <xdr:spPr>
        <a:xfrm>
          <a:off x="13093700" y="1661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89536</xdr:rowOff>
    </xdr:from>
    <xdr:to>
      <xdr:col>81</xdr:col>
      <xdr:colOff>50800</xdr:colOff>
      <xdr:row>100</xdr:row>
      <xdr:rowOff>152400</xdr:rowOff>
    </xdr:to>
    <xdr:cxnSp macro="">
      <xdr:nvCxnSpPr>
        <xdr:cNvPr id="800" name="直線コネクタ 799"/>
        <xdr:cNvCxnSpPr/>
      </xdr:nvCxnSpPr>
      <xdr:spPr>
        <a:xfrm>
          <a:off x="13144500" y="16663036"/>
          <a:ext cx="79375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801" name="n_1aveValue【庁舎】&#10;有形固定資産減価償却率"/>
        <xdr:cNvSpPr txBox="1"/>
      </xdr:nvSpPr>
      <xdr:spPr>
        <a:xfrm>
          <a:off x="13742044" y="17249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802" name="n_2aveValue【庁舎】&#10;有形固定資産減価償却率"/>
        <xdr:cNvSpPr txBox="1"/>
      </xdr:nvSpPr>
      <xdr:spPr>
        <a:xfrm>
          <a:off x="12960994" y="1721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03" name="n_3aveValue【庁舎】&#10;有形固定資産減価償却率"/>
        <xdr:cNvSpPr txBox="1"/>
      </xdr:nvSpPr>
      <xdr:spPr>
        <a:xfrm>
          <a:off x="12167244"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04" name="n_4aveValue【庁舎】&#10;有形固定資産減価償却率"/>
        <xdr:cNvSpPr txBox="1"/>
      </xdr:nvSpPr>
      <xdr:spPr>
        <a:xfrm>
          <a:off x="11354444" y="1684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48277</xdr:rowOff>
    </xdr:from>
    <xdr:ext cx="405111" cy="259045"/>
    <xdr:sp macro="" textlink="">
      <xdr:nvSpPr>
        <xdr:cNvPr id="805" name="n_1mainValue【庁舎】&#10;有形固定資産減価償却率"/>
        <xdr:cNvSpPr txBox="1"/>
      </xdr:nvSpPr>
      <xdr:spPr>
        <a:xfrm>
          <a:off x="13742044" y="1645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156863</xdr:rowOff>
    </xdr:from>
    <xdr:ext cx="405111" cy="259045"/>
    <xdr:sp macro="" textlink="">
      <xdr:nvSpPr>
        <xdr:cNvPr id="806" name="n_2mainValue【庁舎】&#10;有形固定資産減価償却率"/>
        <xdr:cNvSpPr txBox="1"/>
      </xdr:nvSpPr>
      <xdr:spPr>
        <a:xfrm>
          <a:off x="12960994" y="1638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7" name="直線コネクタ 816"/>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8" name="テキスト ボックス 817"/>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9" name="直線コネクタ 818"/>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0" name="テキスト ボックス 819"/>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1" name="直線コネクタ 820"/>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2" name="テキスト ボックス 821"/>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3" name="直線コネクタ 822"/>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4" name="テキスト ボックス 823"/>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828" name="直線コネクタ 827"/>
        <xdr:cNvCxnSpPr/>
      </xdr:nvCxnSpPr>
      <xdr:spPr>
        <a:xfrm flipV="1">
          <a:off x="19951064" y="165948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9" name="【庁舎】&#10;一人当たり面積最小値テキスト"/>
        <xdr:cNvSpPr txBox="1"/>
      </xdr:nvSpPr>
      <xdr:spPr>
        <a:xfrm>
          <a:off x="19989800" y="1802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30" name="直線コネクタ 829"/>
        <xdr:cNvCxnSpPr/>
      </xdr:nvCxnSpPr>
      <xdr:spPr>
        <a:xfrm>
          <a:off x="19881850" y="1801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831" name="【庁舎】&#10;一人当たり面積最大値テキスト"/>
        <xdr:cNvSpPr txBox="1"/>
      </xdr:nvSpPr>
      <xdr:spPr>
        <a:xfrm>
          <a:off x="19989800" y="1637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832" name="直線コネクタ 831"/>
        <xdr:cNvCxnSpPr/>
      </xdr:nvCxnSpPr>
      <xdr:spPr>
        <a:xfrm>
          <a:off x="19881850" y="16594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833" name="【庁舎】&#10;一人当たり面積平均値テキスト"/>
        <xdr:cNvSpPr txBox="1"/>
      </xdr:nvSpPr>
      <xdr:spPr>
        <a:xfrm>
          <a:off x="19989800" y="1720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834" name="フローチャート: 判断 833"/>
        <xdr:cNvSpPr/>
      </xdr:nvSpPr>
      <xdr:spPr>
        <a:xfrm>
          <a:off x="19900900" y="1722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835" name="フローチャート: 判断 834"/>
        <xdr:cNvSpPr/>
      </xdr:nvSpPr>
      <xdr:spPr>
        <a:xfrm>
          <a:off x="19157950" y="172206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836" name="フローチャート: 判断 835"/>
        <xdr:cNvSpPr/>
      </xdr:nvSpPr>
      <xdr:spPr>
        <a:xfrm>
          <a:off x="18345150" y="1722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837" name="フローチャート: 判断 836"/>
        <xdr:cNvSpPr/>
      </xdr:nvSpPr>
      <xdr:spPr>
        <a:xfrm>
          <a:off x="17551400" y="1724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838" name="フローチャート: 判断 837"/>
        <xdr:cNvSpPr/>
      </xdr:nvSpPr>
      <xdr:spPr>
        <a:xfrm>
          <a:off x="16757650" y="172572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98552</xdr:rowOff>
    </xdr:from>
    <xdr:to>
      <xdr:col>116</xdr:col>
      <xdr:colOff>114300</xdr:colOff>
      <xdr:row>101</xdr:row>
      <xdr:rowOff>28702</xdr:rowOff>
    </xdr:to>
    <xdr:sp macro="" textlink="">
      <xdr:nvSpPr>
        <xdr:cNvPr id="844" name="楕円 843"/>
        <xdr:cNvSpPr/>
      </xdr:nvSpPr>
      <xdr:spPr>
        <a:xfrm>
          <a:off x="19900900" y="166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121429</xdr:rowOff>
    </xdr:from>
    <xdr:ext cx="469744" cy="259045"/>
    <xdr:sp macro="" textlink="">
      <xdr:nvSpPr>
        <xdr:cNvPr id="845" name="【庁舎】&#10;一人当たり面積該当値テキスト"/>
        <xdr:cNvSpPr txBox="1"/>
      </xdr:nvSpPr>
      <xdr:spPr>
        <a:xfrm>
          <a:off x="19989800" y="165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93980</xdr:rowOff>
    </xdr:from>
    <xdr:to>
      <xdr:col>112</xdr:col>
      <xdr:colOff>38100</xdr:colOff>
      <xdr:row>101</xdr:row>
      <xdr:rowOff>24130</xdr:rowOff>
    </xdr:to>
    <xdr:sp macro="" textlink="">
      <xdr:nvSpPr>
        <xdr:cNvPr id="846" name="楕円 845"/>
        <xdr:cNvSpPr/>
      </xdr:nvSpPr>
      <xdr:spPr>
        <a:xfrm>
          <a:off x="19157950" y="16667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144780</xdr:rowOff>
    </xdr:from>
    <xdr:to>
      <xdr:col>116</xdr:col>
      <xdr:colOff>63500</xdr:colOff>
      <xdr:row>100</xdr:row>
      <xdr:rowOff>149352</xdr:rowOff>
    </xdr:to>
    <xdr:cxnSp macro="">
      <xdr:nvCxnSpPr>
        <xdr:cNvPr id="847" name="直線コネクタ 846"/>
        <xdr:cNvCxnSpPr/>
      </xdr:nvCxnSpPr>
      <xdr:spPr>
        <a:xfrm>
          <a:off x="19202400" y="16718280"/>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93980</xdr:rowOff>
    </xdr:from>
    <xdr:to>
      <xdr:col>107</xdr:col>
      <xdr:colOff>101600</xdr:colOff>
      <xdr:row>101</xdr:row>
      <xdr:rowOff>24130</xdr:rowOff>
    </xdr:to>
    <xdr:sp macro="" textlink="">
      <xdr:nvSpPr>
        <xdr:cNvPr id="848" name="楕円 847"/>
        <xdr:cNvSpPr/>
      </xdr:nvSpPr>
      <xdr:spPr>
        <a:xfrm>
          <a:off x="1834515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144780</xdr:rowOff>
    </xdr:from>
    <xdr:to>
      <xdr:col>111</xdr:col>
      <xdr:colOff>177800</xdr:colOff>
      <xdr:row>100</xdr:row>
      <xdr:rowOff>144780</xdr:rowOff>
    </xdr:to>
    <xdr:cxnSp macro="">
      <xdr:nvCxnSpPr>
        <xdr:cNvPr id="849" name="直線コネクタ 848"/>
        <xdr:cNvCxnSpPr/>
      </xdr:nvCxnSpPr>
      <xdr:spPr>
        <a:xfrm>
          <a:off x="18395950" y="167182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850" name="n_1aveValue【庁舎】&#10;一人当たり面積"/>
        <xdr:cNvSpPr txBox="1"/>
      </xdr:nvSpPr>
      <xdr:spPr>
        <a:xfrm>
          <a:off x="18980227" y="1731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851" name="n_2aveValue【庁舎】&#10;一人当たり面積"/>
        <xdr:cNvSpPr txBox="1"/>
      </xdr:nvSpPr>
      <xdr:spPr>
        <a:xfrm>
          <a:off x="18180127" y="1731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852" name="n_3aveValue【庁舎】&#10;一人当たり面積"/>
        <xdr:cNvSpPr txBox="1"/>
      </xdr:nvSpPr>
      <xdr:spPr>
        <a:xfrm>
          <a:off x="17386377"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853" name="n_4aveValue【庁舎】&#10;一人当たり面積"/>
        <xdr:cNvSpPr txBox="1"/>
      </xdr:nvSpPr>
      <xdr:spPr>
        <a:xfrm>
          <a:off x="16592627" y="1703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40657</xdr:rowOff>
    </xdr:from>
    <xdr:ext cx="469744" cy="259045"/>
    <xdr:sp macro="" textlink="">
      <xdr:nvSpPr>
        <xdr:cNvPr id="854" name="n_1mainValue【庁舎】&#10;一人当たり面積"/>
        <xdr:cNvSpPr txBox="1"/>
      </xdr:nvSpPr>
      <xdr:spPr>
        <a:xfrm>
          <a:off x="18980227" y="164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40657</xdr:rowOff>
    </xdr:from>
    <xdr:ext cx="469744" cy="259045"/>
    <xdr:sp macro="" textlink="">
      <xdr:nvSpPr>
        <xdr:cNvPr id="855" name="n_2mainValue【庁舎】&#10;一人当たり面積"/>
        <xdr:cNvSpPr txBox="1"/>
      </xdr:nvSpPr>
      <xdr:spPr>
        <a:xfrm>
          <a:off x="18180127" y="164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市民会館については、令和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年度に大規模改修を実施完了したことにより減価償却率が改善した。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一般廃棄物処理施設については、合併以前に建設された施設であることから、老朽化が進んでいるため、今後大規模改修や集約化を進めていくことを検討している。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体育館・プール、図書館、福祉施設、保健センター・保健所、消防施設及び庁舎については、類似団体平均より減価償却率が低くなっているが、これについては、近年実施した、飯塚市総合体育館建設事業、飯塚地区消防組合基本計画に基づく消防署施設の建設事業、市役所本庁舎の建替事業等を実施したことによる影響から、減価償却率が類似団体と比べ低くなっているものと考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各施設の一人当たりの面積を見ると、消防施設にについては、類似団体の数値を下回っているが、これらを除く施設については、類似団体を上回っている。これは合併や人口減少等による要因が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今後は、各施設において老朽化に伴う維持管理費用の増加が見込まれることから、公共施設等総合管理計画や個別施設計画に基づき、適切かつ効率的な維持管理を図ることとする。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124,962
123,227
213.96
90,780,148
88,472,792
2,056,239
34,315,420
67,064,747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旧産炭地域特有の経済構造として、生活保護率が高いなど低所得者が多く、併せて人口の減少等に伴う税収等の低迷により</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0.49</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と類似団体平均を大きく下回っている。　　　　</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今後は、「飯塚市行政経営戦略推進ビジョン」に基づき、「いつでも　どこでも　つながる　飯塚市」を目指すため、情報・デジタル化の推進、人（職員）の改革、財政の改革、施設・モノの改革に取り組むとともに、「まち・ひと・しごと総合戦略」や、嘉飯圏域定住自立圏事業の推進など自治体間の連携強化により圏域の活性化を推進し、都市圏への人口流出を防ぎ、子育て世帯等の定住人口の増加（減少の抑制）を目指していく。その財源確保のためには、施策評価・事務事業評価を活用した事業効果の検証を実施し、事業の重点化や思い切った見直しを行い、財政収支の均衡がとれた健全で持続可能な財政基盤の構築を図っていく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xmlns=""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xmlns=""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xmlns=""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xmlns=""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147865</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114800" y="76744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xmlns=""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113393</xdr:rowOff>
    </xdr:from>
    <xdr:to>
      <xdr:col>15</xdr:col>
      <xdr:colOff>82550</xdr:colOff>
      <xdr:row>44</xdr:row>
      <xdr:rowOff>130628</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2336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113393</xdr:rowOff>
    </xdr:from>
    <xdr:to>
      <xdr:col>11</xdr:col>
      <xdr:colOff>31750</xdr:colOff>
      <xdr:row>44</xdr:row>
      <xdr:rowOff>113393</xdr:rowOff>
    </xdr:to>
    <xdr:cxnSp macro="">
      <xdr:nvCxnSpPr>
        <xdr:cNvPr id="80" name="直線コネクタ 79">
          <a:extLst>
            <a:ext uri="{FF2B5EF4-FFF2-40B4-BE49-F238E27FC236}">
              <a16:creationId xmlns:a16="http://schemas.microsoft.com/office/drawing/2014/main" xmlns="" id="{00000000-0008-0000-0300-000050000000}"/>
            </a:ext>
          </a:extLst>
        </xdr:cNvPr>
        <xdr:cNvCxnSpPr/>
      </xdr:nvCxnSpPr>
      <xdr:spPr>
        <a:xfrm>
          <a:off x="1447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xmlns=""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97065</xdr:rowOff>
    </xdr:from>
    <xdr:to>
      <xdr:col>23</xdr:col>
      <xdr:colOff>184150</xdr:colOff>
      <xdr:row>45</xdr:row>
      <xdr:rowOff>27215</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9022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164392</xdr:rowOff>
    </xdr:from>
    <xdr:ext cx="762000" cy="259045"/>
    <xdr:sp macro="" textlink="">
      <xdr:nvSpPr>
        <xdr:cNvPr id="91" name="財政力該当値テキスト">
          <a:extLst>
            <a:ext uri="{FF2B5EF4-FFF2-40B4-BE49-F238E27FC236}">
              <a16:creationId xmlns:a16="http://schemas.microsoft.com/office/drawing/2014/main" xmlns="" id="{00000000-0008-0000-0300-00005B000000}"/>
            </a:ext>
          </a:extLst>
        </xdr:cNvPr>
        <xdr:cNvSpPr txBox="1"/>
      </xdr:nvSpPr>
      <xdr:spPr>
        <a:xfrm>
          <a:off x="5041900" y="753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62593</xdr:rowOff>
    </xdr:from>
    <xdr:to>
      <xdr:col>11</xdr:col>
      <xdr:colOff>82550</xdr:colOff>
      <xdr:row>44</xdr:row>
      <xdr:rowOff>164193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2286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148970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62593</xdr:rowOff>
    </xdr:from>
    <xdr:to>
      <xdr:col>7</xdr:col>
      <xdr:colOff>31750</xdr:colOff>
      <xdr:row>44</xdr:row>
      <xdr:rowOff>164193</xdr:rowOff>
    </xdr:to>
    <xdr:sp macro="" textlink="">
      <xdr:nvSpPr>
        <xdr:cNvPr id="98" name="楕円 97">
          <a:extLst>
            <a:ext uri="{FF2B5EF4-FFF2-40B4-BE49-F238E27FC236}">
              <a16:creationId xmlns:a16="http://schemas.microsoft.com/office/drawing/2014/main" xmlns="" id="{00000000-0008-0000-0300-000062000000}"/>
            </a:ext>
          </a:extLst>
        </xdr:cNvPr>
        <xdr:cNvSpPr/>
      </xdr:nvSpPr>
      <xdr:spPr>
        <a:xfrm>
          <a:off x="1397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148970</xdr:rowOff>
    </xdr:from>
    <xdr:ext cx="762000" cy="259045"/>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066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経常的一般財源について、歳出ベースでは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百万円の増となり、歳入ベースで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367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百万円の減となったことにより、前年度に比べて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歳入面では、地方税（固定資産税）は増となったものの、実質的な地方交付税総額の減により総額としては減となった。歳出面では、地方債の償還完了により公債費が大幅な減となったが、人件費、扶助費及び補助費が増になったことに伴い総額としては増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今後の対応としては、業務の効率化と歳出の適正化を推進し、経常的な支出を抑制していくと共に、税収の確保に向け、定住人口の増加につながる施策や企業誘致等を実施していく必要がある。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128778</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775696"/>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78232</xdr:rowOff>
    </xdr:from>
    <xdr:to>
      <xdr:col>19</xdr:col>
      <xdr:colOff>133350</xdr:colOff>
      <xdr:row>62</xdr:row>
      <xdr:rowOff>145796</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07081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78232</xdr:rowOff>
    </xdr:from>
    <xdr:to>
      <xdr:col>15</xdr:col>
      <xdr:colOff>82550</xdr:colOff>
      <xdr:row>64</xdr:row>
      <xdr:rowOff>762</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708132"/>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762</xdr:rowOff>
    </xdr:from>
    <xdr:to>
      <xdr:col>11</xdr:col>
      <xdr:colOff>31750</xdr:colOff>
      <xdr:row>64</xdr:row>
      <xdr:rowOff>24892</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1447800" y="109735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50055</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27432</xdr:rowOff>
    </xdr:from>
    <xdr:to>
      <xdr:col>15</xdr:col>
      <xdr:colOff>133350</xdr:colOff>
      <xdr:row>62</xdr:row>
      <xdr:rowOff>129032</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113809</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121412</xdr:rowOff>
    </xdr:from>
    <xdr:to>
      <xdr:col>11</xdr:col>
      <xdr:colOff>82550</xdr:colOff>
      <xdr:row>64</xdr:row>
      <xdr:rowOff>51562</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36339</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60469</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人件費・物件費等の合計額の人口</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人あたりの金額が類似団体平均を上回っている要因は、主にふるさと応援寄附金受入増に伴う関連経費の増、職員数の増による職員給の増となっている。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今後も費用対効果がより高い施策の実施、職員配置を含めた行財政改革実施計画の確実な実施など、総合的な歳出抑制に努める。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xmlns=""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xmlns=""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xmlns=""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118236</xdr:rowOff>
    </xdr:from>
    <xdr:to>
      <xdr:col>23</xdr:col>
      <xdr:colOff>133350</xdr:colOff>
      <xdr:row>85</xdr:row>
      <xdr:rowOff>9471</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114800" y="14520036"/>
          <a:ext cx="838200" cy="6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xmlns=""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158003</xdr:rowOff>
    </xdr:from>
    <xdr:to>
      <xdr:col>19</xdr:col>
      <xdr:colOff>133350</xdr:colOff>
      <xdr:row>84</xdr:row>
      <xdr:rowOff>118236</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3225800" y="14388353"/>
          <a:ext cx="889000" cy="13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114770</xdr:rowOff>
    </xdr:from>
    <xdr:to>
      <xdr:col>15</xdr:col>
      <xdr:colOff>82550</xdr:colOff>
      <xdr:row>83</xdr:row>
      <xdr:rowOff>158003</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2336800" y="14345120"/>
          <a:ext cx="889000" cy="4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61100</xdr:rowOff>
    </xdr:from>
    <xdr:to>
      <xdr:col>11</xdr:col>
      <xdr:colOff>31750</xdr:colOff>
      <xdr:row>83</xdr:row>
      <xdr:rowOff>114770</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1447800" y="14120000"/>
          <a:ext cx="889000" cy="2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130121</xdr:rowOff>
    </xdr:from>
    <xdr:to>
      <xdr:col>23</xdr:col>
      <xdr:colOff>184150</xdr:colOff>
      <xdr:row>85</xdr:row>
      <xdr:rowOff>60271</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902200" y="145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102198</xdr:rowOff>
    </xdr:from>
    <xdr:ext cx="762000" cy="259045"/>
    <xdr:sp macro="" textlink="">
      <xdr:nvSpPr>
        <xdr:cNvPr id="215" name="人件費・物件費等の状況該当値テキスト">
          <a:extLst>
            <a:ext uri="{FF2B5EF4-FFF2-40B4-BE49-F238E27FC236}">
              <a16:creationId xmlns:a16="http://schemas.microsoft.com/office/drawing/2014/main" xmlns="" id="{00000000-0008-0000-0300-0000D7000000}"/>
            </a:ext>
          </a:extLst>
        </xdr:cNvPr>
        <xdr:cNvSpPr txBox="1"/>
      </xdr:nvSpPr>
      <xdr:spPr>
        <a:xfrm>
          <a:off x="5041900" y="1450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67436</xdr:rowOff>
    </xdr:from>
    <xdr:to>
      <xdr:col>19</xdr:col>
      <xdr:colOff>184150</xdr:colOff>
      <xdr:row>84</xdr:row>
      <xdr:rowOff>169036</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064000" y="144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153813</xdr:rowOff>
    </xdr:from>
    <xdr:ext cx="7366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3733800" y="1455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107203</xdr:rowOff>
    </xdr:from>
    <xdr:to>
      <xdr:col>15</xdr:col>
      <xdr:colOff>133350</xdr:colOff>
      <xdr:row>84</xdr:row>
      <xdr:rowOff>37353</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3175000" y="143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22130</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2844800" y="1442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63970</xdr:rowOff>
    </xdr:from>
    <xdr:to>
      <xdr:col>11</xdr:col>
      <xdr:colOff>82550</xdr:colOff>
      <xdr:row>83</xdr:row>
      <xdr:rowOff>165570</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2286000" y="142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150347</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955800" y="1438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10300</xdr:rowOff>
    </xdr:from>
    <xdr:to>
      <xdr:col>7</xdr:col>
      <xdr:colOff>31750</xdr:colOff>
      <xdr:row>82</xdr:row>
      <xdr:rowOff>111900</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1397000" y="1406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96677</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066800" y="1415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ポイント高くなっており、今後も他団体の水準や民間給与の状況を踏まえ、給与の適正化に努める。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xmlns=""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xmlns=""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xmlns=""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136071</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6179800" y="14605000"/>
          <a:ext cx="8382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xmlns=""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136071</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5290800" y="148118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67129</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4401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32657</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flipV="1">
          <a:off x="13512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9" name="給与水準   （国との比較）該当値テキスト">
          <a:extLst>
            <a:ext uri="{FF2B5EF4-FFF2-40B4-BE49-F238E27FC236}">
              <a16:creationId xmlns:a16="http://schemas.microsoft.com/office/drawing/2014/main" xmlns="" id="{00000000-0008-0000-0300-000017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人口減少及び職員数の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の影響により、前年度と比較して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人の増となっている。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今後も費用対効果がより高い施策の実施、職員配置を含めた行財政改革実施計画の確実な実施など、適正な定員管理を図る。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5715</xdr:rowOff>
    </xdr:from>
    <xdr:to>
      <xdr:col>81</xdr:col>
      <xdr:colOff>44450</xdr:colOff>
      <xdr:row>63</xdr:row>
      <xdr:rowOff>55986</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807065"/>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5715</xdr:rowOff>
    </xdr:from>
    <xdr:to>
      <xdr:col>77</xdr:col>
      <xdr:colOff>44450</xdr:colOff>
      <xdr:row>63</xdr:row>
      <xdr:rowOff>15769</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5290800" y="1080706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5715</xdr:rowOff>
    </xdr:from>
    <xdr:to>
      <xdr:col>72</xdr:col>
      <xdr:colOff>203200</xdr:colOff>
      <xdr:row>63</xdr:row>
      <xdr:rowOff>15769</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80706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5715</xdr:rowOff>
    </xdr:from>
    <xdr:to>
      <xdr:col>68</xdr:col>
      <xdr:colOff>152400</xdr:colOff>
      <xdr:row>63</xdr:row>
      <xdr:rowOff>7726</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flipV="1">
          <a:off x="13512800" y="1080706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5186</xdr:rowOff>
    </xdr:from>
    <xdr:to>
      <xdr:col>81</xdr:col>
      <xdr:colOff>95250</xdr:colOff>
      <xdr:row>63</xdr:row>
      <xdr:rowOff>106786</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8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148713</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77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126365</xdr:rowOff>
    </xdr:from>
    <xdr:to>
      <xdr:col>77</xdr:col>
      <xdr:colOff>95250</xdr:colOff>
      <xdr:row>63</xdr:row>
      <xdr:rowOff>56515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66692</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136419</xdr:rowOff>
    </xdr:from>
    <xdr:to>
      <xdr:col>73</xdr:col>
      <xdr:colOff>44450</xdr:colOff>
      <xdr:row>63</xdr:row>
      <xdr:rowOff>66569</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51346</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8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126365</xdr:rowOff>
    </xdr:from>
    <xdr:to>
      <xdr:col>68</xdr:col>
      <xdr:colOff>203200</xdr:colOff>
      <xdr:row>63</xdr:row>
      <xdr:rowOff>56515</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128376</xdr:rowOff>
    </xdr:from>
    <xdr:to>
      <xdr:col>64</xdr:col>
      <xdr:colOff>152400</xdr:colOff>
      <xdr:row>63</xdr:row>
      <xdr:rowOff>58526</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43303</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84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前年度と比較し、標準財政財政規模は増加したものの、令和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年度に大規模事業に係る緊急防災・減災事業債及び旧合併特例事業債等の償還が完了したことにより、分子の構成要素である元利償還金等が減少し、令和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年度の実質公債費比率（単年度）は、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年度に、起債借入の据置期間が終了し、元金償還が始まったことによる元利償還金の増加や公営企業債等繰入額が増加していたことから、令和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ヶ年平均）が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48381</xdr:rowOff>
    </xdr:from>
    <xdr:to>
      <xdr:col>81</xdr:col>
      <xdr:colOff>44450</xdr:colOff>
      <xdr:row>42</xdr:row>
      <xdr:rowOff>82852</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179800" y="724928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2419</xdr:rowOff>
    </xdr:from>
    <xdr:to>
      <xdr:col>77</xdr:col>
      <xdr:colOff>44450</xdr:colOff>
      <xdr:row>42</xdr:row>
      <xdr:rowOff>48381</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5290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2419</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4401800" y="71573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127907</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a:off x="13512800" y="70654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32052</xdr:rowOff>
    </xdr:from>
    <xdr:to>
      <xdr:col>81</xdr:col>
      <xdr:colOff>95250</xdr:colOff>
      <xdr:row>42</xdr:row>
      <xdr:rowOff>133652</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4129</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169031</xdr:rowOff>
    </xdr:from>
    <xdr:to>
      <xdr:col>77</xdr:col>
      <xdr:colOff>95250</xdr:colOff>
      <xdr:row>42</xdr:row>
      <xdr:rowOff>99181</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83958</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前年度と比較し、充当可能財源等が減少したものの、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大規模事業の財源とした既発債の償還終了に伴う地方債現在高の減少により、実質的な将来負担額が大幅に減少し、類似団体の平均と同様の比率となった。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今後も大型事業を実施する見込みであり、比率が上昇することが見込まれるため、計画的な事業実施や事業費の適正化、交付税措置率の高い地方債を活用することにより、財政の健全化に努める。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xmlns=""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xmlns=""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xmlns=""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111941</xdr:rowOff>
    </xdr:from>
    <xdr:to>
      <xdr:col>72</xdr:col>
      <xdr:colOff>203200</xdr:colOff>
      <xdr:row>14</xdr:row>
      <xdr:rowOff>123190</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flipV="1">
          <a:off x="14401800" y="2340791"/>
          <a:ext cx="8890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xmlns=""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123190</xdr:rowOff>
    </xdr:from>
    <xdr:to>
      <xdr:col>68</xdr:col>
      <xdr:colOff>152400</xdr:colOff>
      <xdr:row>15</xdr:row>
      <xdr:rowOff>39642</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flipV="1">
          <a:off x="13512800" y="2523490"/>
          <a:ext cx="8890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9" name="フローチャート: 判断 458">
          <a:extLst>
            <a:ext uri="{FF2B5EF4-FFF2-40B4-BE49-F238E27FC236}">
              <a16:creationId xmlns:a16="http://schemas.microsoft.com/office/drawing/2014/main" xmlns="" id="{00000000-0008-0000-0300-0000CB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61141</xdr:rowOff>
    </xdr:from>
    <xdr:to>
      <xdr:col>73</xdr:col>
      <xdr:colOff>44450</xdr:colOff>
      <xdr:row>13</xdr:row>
      <xdr:rowOff>162741</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5240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147518</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909800" y="237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72390</xdr:rowOff>
    </xdr:from>
    <xdr:to>
      <xdr:col>68</xdr:col>
      <xdr:colOff>203200</xdr:colOff>
      <xdr:row>15</xdr:row>
      <xdr:rowOff>2540</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4351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158767</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020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160292</xdr:rowOff>
    </xdr:from>
    <xdr:to>
      <xdr:col>64</xdr:col>
      <xdr:colOff>152400</xdr:colOff>
      <xdr:row>15</xdr:row>
      <xdr:rowOff>90442</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3462000" y="25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75219</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3131800" y="264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124,962
123,227
213.96
90,780,148
88,472,792
2,056,239
34,315,420
67,064,747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職員数の増や給与改定による基本給の増による職員給の増により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ポイントの増となっている。また、類似団体平均と比較すると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ポイント下回っている。これは、令和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日現在の職員数は前年度と比較して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人の増となっているが、行財政改革実施計画策定年度である平成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人の減となっていることが主な要因である。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今後も費用対効果がより高い施策の実施、職員配置を含めた行財政改革実施計画の確実な実施など、適正な定員管理のもと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人件費の抑制を図る。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122428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18490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22147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12089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ポイントの増、類似団体平均と比較すると</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　前年度から増加した要因としては、物価高騰の影響による小中学校賄材料事業の関連経費やごみ収集事業の関連経費が増加してことがあげられる。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　今後も長期継続契約の推進などの委託業務内容の見直しや、施設の統廃合の推進によるコストの低減を図っていく。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94343</xdr:rowOff>
    </xdr:from>
    <xdr:to>
      <xdr:col>82</xdr:col>
      <xdr:colOff>107950</xdr:colOff>
      <xdr:row>14</xdr:row>
      <xdr:rowOff>137886</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4946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94343</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23749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13</xdr:row>
      <xdr:rowOff>167821</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374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167821</xdr:rowOff>
    </xdr:from>
    <xdr:to>
      <xdr:col>69</xdr:col>
      <xdr:colOff>92075</xdr:colOff>
      <xdr:row>15</xdr:row>
      <xdr:rowOff>107950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2396671"/>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103613</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117021</xdr:rowOff>
    </xdr:from>
    <xdr:to>
      <xdr:col>69</xdr:col>
      <xdr:colOff>142875</xdr:colOff>
      <xdr:row>14</xdr:row>
      <xdr:rowOff>47171</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れは、旧産炭地域特有の経済構造として、生活保護率が高いなど低所得者が多いことが大きな要因であるが、最近では、就労支援等自立に向けた取り組みの強化を継続実施していることもあり、生活保護扶助に係る経費は減少傾向となっている。一方で、障がい者自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支援給付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、私立幼稚園連や私立保育所の給付事業関連経費の増加が大きく、今後は適正な給付のあり方を検討するなど増大する扶助費の適正化を図る必要がある。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54610</xdr:rowOff>
    </xdr:from>
    <xdr:to>
      <xdr:col>24</xdr:col>
      <xdr:colOff>25400</xdr:colOff>
      <xdr:row>57</xdr:row>
      <xdr:rowOff>130810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8272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54610</xdr:rowOff>
    </xdr:from>
    <xdr:to>
      <xdr:col>19</xdr:col>
      <xdr:colOff>187325</xdr:colOff>
      <xdr:row>57</xdr:row>
      <xdr:rowOff>100330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100330</xdr:rowOff>
    </xdr:from>
    <xdr:to>
      <xdr:col>15</xdr:col>
      <xdr:colOff>98425</xdr:colOff>
      <xdr:row>58</xdr:row>
      <xdr:rowOff>35560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2209800" y="9872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35560</xdr:rowOff>
    </xdr:from>
    <xdr:to>
      <xdr:col>11</xdr:col>
      <xdr:colOff>9525</xdr:colOff>
      <xdr:row>58</xdr:row>
      <xdr:rowOff>104140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flipV="1">
          <a:off x="1320800" y="997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80010</xdr:rowOff>
    </xdr:from>
    <xdr:to>
      <xdr:col>24</xdr:col>
      <xdr:colOff>76200</xdr:colOff>
      <xdr:row>58</xdr:row>
      <xdr:rowOff>10160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52087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xdr:rowOff>
    </xdr:from>
    <xdr:to>
      <xdr:col>20</xdr:col>
      <xdr:colOff>38100</xdr:colOff>
      <xdr:row>57</xdr:row>
      <xdr:rowOff>105410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90187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49530</xdr:rowOff>
    </xdr:from>
    <xdr:to>
      <xdr:col>15</xdr:col>
      <xdr:colOff>149225</xdr:colOff>
      <xdr:row>57</xdr:row>
      <xdr:rowOff>151130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135907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156210</xdr:rowOff>
    </xdr:from>
    <xdr:to>
      <xdr:col>11</xdr:col>
      <xdr:colOff>60325</xdr:colOff>
      <xdr:row>58</xdr:row>
      <xdr:rowOff>86360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71137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ポイントの増、類似団体平均値と比較すると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これは後期高齢者医療などの特別会計への繰出金や河川等の維持管理経費が高水準で推移していることが主な要因である。特別会計の繰出金については、各種給付費や保険料の適正化を図ることなどにより、普通会計の負担額を減らす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94343</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973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29028</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918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10016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a:solidFill>
                <a:schemeClr val="dk1"/>
              </a:solidFill>
              <a:effectLst/>
              <a:latin typeface="+mn-lt"/>
              <a:ea typeface="+mn-ea"/>
              <a:cs typeface="+mn-cs"/>
            </a:rPr>
            <a:t>　</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ポイントの増、類似団体平均値と比較すると</a:t>
          </a:r>
          <a:r>
            <a:rPr kumimoji="1" lang="en-US" altLang="ja-JP" sz="1200" b="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その主な要因として、企業会計・一部組合等に対する各種補助金や負担金が多額になっていることが挙げられる。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　今後も負担金・補助金等については、合理化・適正化を図っていく必要がある。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xmlns=""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xmlns=""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xmlns=""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81280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5671800" y="65323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xmlns=""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17272</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4782800" y="6523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8128</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3893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38</xdr:row>
      <xdr:rowOff>35560</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3004800" y="65140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xmlns=""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30" name="補助費等該当値テキスト">
          <a:extLst>
            <a:ext uri="{FF2B5EF4-FFF2-40B4-BE49-F238E27FC236}">
              <a16:creationId xmlns:a16="http://schemas.microsoft.com/office/drawing/2014/main" xmlns="" id="{00000000-0008-0000-0400-00004A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要因は、緊急防災・減災事業債、旧市町村合併特例事業債等の償還完了に伴い、大幅な減となったことである。今後も大型事業を予定しており、公債費の増加が見込まれることから、事業費の適正化や事業実施年度の分散などにより公債費負担の均衡を図り、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xmlns=""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xmlns=""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54611</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987800" y="135458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xmlns=""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54611</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3098800" y="135458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69850</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2209800" y="13545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62230</xdr:rowOff>
    </xdr:from>
    <xdr:to>
      <xdr:col>11</xdr:col>
      <xdr:colOff>9525</xdr:colOff>
      <xdr:row>79</xdr:row>
      <xdr:rowOff>69850</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a:off x="1320800" y="1360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91" name="公債費該当値テキスト">
          <a:extLst>
            <a:ext uri="{FF2B5EF4-FFF2-40B4-BE49-F238E27FC236}">
              <a16:creationId xmlns:a16="http://schemas.microsoft.com/office/drawing/2014/main" xmlns="" id="{00000000-0008-0000-0400-000087010000}"/>
            </a:ext>
          </a:extLst>
        </xdr:cNvPr>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3811</xdr:rowOff>
    </xdr:from>
    <xdr:to>
      <xdr:col>20</xdr:col>
      <xdr:colOff>38100</xdr:colOff>
      <xdr:row>79</xdr:row>
      <xdr:rowOff>105411</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937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90188</xdr:rowOff>
    </xdr:from>
    <xdr:ext cx="7366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3606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ポイント増、類似団体平均値と比較すると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ポイント下回っている。項目別（類似団体平均値比較）にみると、人件費は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ポイント、物件費は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ポイント下回っているが、扶助費は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ポイント、補助費等は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ポイント上回っている状況である。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今後の対応としては、業務の効率化と歳出の適正化を推進し、経常的な支出を抑制していく必要がある。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xmlns=""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xmlns=""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xmlns=""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54610</xdr:rowOff>
    </xdr:from>
    <xdr:to>
      <xdr:col>82</xdr:col>
      <xdr:colOff>107950</xdr:colOff>
      <xdr:row>77</xdr:row>
      <xdr:rowOff>8889</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5671800" y="12913360"/>
          <a:ext cx="838200" cy="29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xmlns=""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54610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4782800" y="12860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77</xdr:row>
      <xdr:rowOff>8889</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flipV="1">
          <a:off x="13893800" y="12860020"/>
          <a:ext cx="889000" cy="3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54611</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flipV="1">
          <a:off x="13004800" y="132105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xmlns=""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146066</xdr:rowOff>
    </xdr:from>
    <xdr:ext cx="762000" cy="259045"/>
    <xdr:sp macro="" textlink="">
      <xdr:nvSpPr>
        <xdr:cNvPr id="452" name="公債費以外該当値テキスト">
          <a:extLst>
            <a:ext uri="{FF2B5EF4-FFF2-40B4-BE49-F238E27FC236}">
              <a16:creationId xmlns:a16="http://schemas.microsoft.com/office/drawing/2014/main" xmlns="" id="{00000000-0008-0000-0400-0000C4010000}"/>
            </a:ext>
          </a:extLst>
        </xdr:cNvPr>
        <xdr:cNvSpPr txBox="1"/>
      </xdr:nvSpPr>
      <xdr:spPr>
        <a:xfrm>
          <a:off x="16598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3810</xdr:rowOff>
    </xdr:from>
    <xdr:to>
      <xdr:col>78</xdr:col>
      <xdr:colOff>120650</xdr:colOff>
      <xdr:row>75</xdr:row>
      <xdr:rowOff>105410</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5621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69867</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115588</xdr:rowOff>
    </xdr:from>
    <xdr:ext cx="7620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2623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51044</xdr:rowOff>
    </xdr:from>
    <xdr:to>
      <xdr:col>29</xdr:col>
      <xdr:colOff>127000</xdr:colOff>
      <xdr:row>15</xdr:row>
      <xdr:rowOff>126848</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2670419"/>
          <a:ext cx="647700" cy="75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121795</xdr:rowOff>
    </xdr:from>
    <xdr:to>
      <xdr:col>26</xdr:col>
      <xdr:colOff>50800</xdr:colOff>
      <xdr:row>15</xdr:row>
      <xdr:rowOff>126848</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4305300" y="2741170"/>
          <a:ext cx="698500" cy="5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121795</xdr:rowOff>
    </xdr:from>
    <xdr:to>
      <xdr:col>22</xdr:col>
      <xdr:colOff>114300</xdr:colOff>
      <xdr:row>15</xdr:row>
      <xdr:rowOff>147673</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2741170"/>
          <a:ext cx="698500" cy="25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147673</xdr:rowOff>
    </xdr:from>
    <xdr:to>
      <xdr:col>18</xdr:col>
      <xdr:colOff>177800</xdr:colOff>
      <xdr:row>16</xdr:row>
      <xdr:rowOff>30195</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2767048"/>
          <a:ext cx="698500" cy="53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244</xdr:rowOff>
    </xdr:from>
    <xdr:to>
      <xdr:col>29</xdr:col>
      <xdr:colOff>177800</xdr:colOff>
      <xdr:row>15</xdr:row>
      <xdr:rowOff>101844</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2619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16771</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24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76048</xdr:rowOff>
    </xdr:from>
    <xdr:to>
      <xdr:col>26</xdr:col>
      <xdr:colOff>101600</xdr:colOff>
      <xdr:row>16</xdr:row>
      <xdr:rowOff>6198</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269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16375</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246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70995</xdr:rowOff>
    </xdr:from>
    <xdr:to>
      <xdr:col>22</xdr:col>
      <xdr:colOff>165100</xdr:colOff>
      <xdr:row>16</xdr:row>
      <xdr:rowOff>1145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2690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11322</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245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96873</xdr:rowOff>
    </xdr:from>
    <xdr:to>
      <xdr:col>19</xdr:col>
      <xdr:colOff>38100</xdr:colOff>
      <xdr:row>16</xdr:row>
      <xdr:rowOff>27023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2716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37200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248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150845</xdr:rowOff>
    </xdr:from>
    <xdr:to>
      <xdr:col>15</xdr:col>
      <xdr:colOff>101600</xdr:colOff>
      <xdr:row>16</xdr:row>
      <xdr:rowOff>80995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2770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91172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25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220383</xdr:rowOff>
    </xdr:from>
    <xdr:to>
      <xdr:col>29</xdr:col>
      <xdr:colOff>127000</xdr:colOff>
      <xdr:row>34</xdr:row>
      <xdr:rowOff>263969</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003800" y="6487833"/>
          <a:ext cx="647700" cy="43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220383</xdr:rowOff>
    </xdr:from>
    <xdr:to>
      <xdr:col>26</xdr:col>
      <xdr:colOff>50800</xdr:colOff>
      <xdr:row>34</xdr:row>
      <xdr:rowOff>332740</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6487833"/>
          <a:ext cx="698500" cy="112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332740</xdr:rowOff>
    </xdr:from>
    <xdr:to>
      <xdr:col>22</xdr:col>
      <xdr:colOff>114300</xdr:colOff>
      <xdr:row>35</xdr:row>
      <xdr:rowOff>47447</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3606800" y="6600190"/>
          <a:ext cx="6985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31445</xdr:rowOff>
    </xdr:from>
    <xdr:to>
      <xdr:col>18</xdr:col>
      <xdr:colOff>177800</xdr:colOff>
      <xdr:row>35</xdr:row>
      <xdr:rowOff>47447</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2908300" y="6641795"/>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213170</xdr:rowOff>
    </xdr:from>
    <xdr:to>
      <xdr:col>29</xdr:col>
      <xdr:colOff>177800</xdr:colOff>
      <xdr:row>34</xdr:row>
      <xdr:rowOff>314770</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6480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58247</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63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169583</xdr:rowOff>
    </xdr:from>
    <xdr:to>
      <xdr:col>26</xdr:col>
      <xdr:colOff>101600</xdr:colOff>
      <xdr:row>34</xdr:row>
      <xdr:rowOff>271183</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6437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281360</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6205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281940</xdr:rowOff>
    </xdr:from>
    <xdr:to>
      <xdr:col>22</xdr:col>
      <xdr:colOff>165100</xdr:colOff>
      <xdr:row>35</xdr:row>
      <xdr:rowOff>40640</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6549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50817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339547</xdr:rowOff>
    </xdr:from>
    <xdr:to>
      <xdr:col>19</xdr:col>
      <xdr:colOff>38100</xdr:colOff>
      <xdr:row>35</xdr:row>
      <xdr:rowOff>98247</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660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108424</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637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323545</xdr:rowOff>
    </xdr:from>
    <xdr:to>
      <xdr:col>15</xdr:col>
      <xdr:colOff>101600</xdr:colOff>
      <xdr:row>35</xdr:row>
      <xdr:rowOff>82245</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659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92422</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635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124,962
123,227
213.96
90,780,148
88,472,792
2,056,239
34,315,420
67,064,747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xmlns=""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xmlns=""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xmlns=""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81819</xdr:rowOff>
    </xdr:from>
    <xdr:to>
      <xdr:col>24</xdr:col>
      <xdr:colOff>63500</xdr:colOff>
      <xdr:row>35</xdr:row>
      <xdr:rowOff>156273</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flipV="1">
          <a:off x="3797300" y="6082569"/>
          <a:ext cx="838200" cy="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xmlns=""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xmlns=""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110096</xdr:rowOff>
    </xdr:from>
    <xdr:to>
      <xdr:col>19</xdr:col>
      <xdr:colOff>177800</xdr:colOff>
      <xdr:row>35</xdr:row>
      <xdr:rowOff>156273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2908300" y="611084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xmlns=""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110096</xdr:rowOff>
    </xdr:from>
    <xdr:to>
      <xdr:col>15</xdr:col>
      <xdr:colOff>50800</xdr:colOff>
      <xdr:row>35</xdr:row>
      <xdr:rowOff>112931</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019300" y="6110846"/>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112931</xdr:rowOff>
    </xdr:from>
    <xdr:to>
      <xdr:col>10</xdr:col>
      <xdr:colOff>114300</xdr:colOff>
      <xdr:row>36</xdr:row>
      <xdr:rowOff>146969</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1130300" y="6113681"/>
          <a:ext cx="889000" cy="20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31019</xdr:rowOff>
    </xdr:from>
    <xdr:to>
      <xdr:col>24</xdr:col>
      <xdr:colOff>114300</xdr:colOff>
      <xdr:row>35</xdr:row>
      <xdr:rowOff>132619</xdr:rowOff>
    </xdr:to>
    <xdr:sp macro="" textlink="">
      <xdr:nvSpPr>
        <xdr:cNvPr id="78" name="楕円 77">
          <a:extLst>
            <a:ext uri="{FF2B5EF4-FFF2-40B4-BE49-F238E27FC236}">
              <a16:creationId xmlns:a16="http://schemas.microsoft.com/office/drawing/2014/main" xmlns="" id="{00000000-0008-0000-0600-00004E000000}"/>
            </a:ext>
          </a:extLst>
        </xdr:cNvPr>
        <xdr:cNvSpPr/>
      </xdr:nvSpPr>
      <xdr:spPr>
        <a:xfrm>
          <a:off x="4584700" y="60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53896</xdr:rowOff>
    </xdr:from>
    <xdr:ext cx="534377" cy="259045"/>
    <xdr:sp macro="" textlink="">
      <xdr:nvSpPr>
        <xdr:cNvPr id="79" name="人件費該当値テキスト">
          <a:extLst>
            <a:ext uri="{FF2B5EF4-FFF2-40B4-BE49-F238E27FC236}">
              <a16:creationId xmlns:a16="http://schemas.microsoft.com/office/drawing/2014/main" xmlns="" id="{00000000-0008-0000-0600-00004F000000}"/>
            </a:ext>
          </a:extLst>
        </xdr:cNvPr>
        <xdr:cNvSpPr txBox="1"/>
      </xdr:nvSpPr>
      <xdr:spPr>
        <a:xfrm>
          <a:off x="4686300" y="58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105473</xdr:rowOff>
    </xdr:from>
    <xdr:to>
      <xdr:col>20</xdr:col>
      <xdr:colOff>38100</xdr:colOff>
      <xdr:row>36</xdr:row>
      <xdr:rowOff>35623</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3746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26750</xdr:rowOff>
    </xdr:from>
    <xdr:ext cx="534377"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3530111" y="619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59296</xdr:rowOff>
    </xdr:from>
    <xdr:to>
      <xdr:col>15</xdr:col>
      <xdr:colOff>101600</xdr:colOff>
      <xdr:row>35</xdr:row>
      <xdr:rowOff>160896</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2857500" y="60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5973</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2641111" y="583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62131</xdr:rowOff>
    </xdr:from>
    <xdr:to>
      <xdr:col>10</xdr:col>
      <xdr:colOff>165100</xdr:colOff>
      <xdr:row>35</xdr:row>
      <xdr:rowOff>163731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1968500" y="60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8808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1752111" y="583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96169</xdr:rowOff>
    </xdr:from>
    <xdr:to>
      <xdr:col>6</xdr:col>
      <xdr:colOff>38100</xdr:colOff>
      <xdr:row>37</xdr:row>
      <xdr:rowOff>26319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079500" y="62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17446</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863111" y="63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116252</xdr:rowOff>
    </xdr:from>
    <xdr:to>
      <xdr:col>24</xdr:col>
      <xdr:colOff>63500</xdr:colOff>
      <xdr:row>55</xdr:row>
      <xdr:rowOff>139733</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546002"/>
          <a:ext cx="8382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139733</xdr:rowOff>
    </xdr:from>
    <xdr:to>
      <xdr:col>19</xdr:col>
      <xdr:colOff>177800</xdr:colOff>
      <xdr:row>56</xdr:row>
      <xdr:rowOff>128858</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569483"/>
          <a:ext cx="889000" cy="16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128858</xdr:rowOff>
    </xdr:from>
    <xdr:to>
      <xdr:col>15</xdr:col>
      <xdr:colOff>50800</xdr:colOff>
      <xdr:row>57</xdr:row>
      <xdr:rowOff>695</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730058"/>
          <a:ext cx="889000" cy="4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695</xdr:rowOff>
    </xdr:from>
    <xdr:to>
      <xdr:col>10</xdr:col>
      <xdr:colOff>114300</xdr:colOff>
      <xdr:row>57</xdr:row>
      <xdr:rowOff>124661</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773345"/>
          <a:ext cx="889000" cy="1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65452</xdr:rowOff>
    </xdr:from>
    <xdr:to>
      <xdr:col>24</xdr:col>
      <xdr:colOff>114300</xdr:colOff>
      <xdr:row>55</xdr:row>
      <xdr:rowOff>167052</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49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88329</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34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88933</xdr:rowOff>
    </xdr:from>
    <xdr:to>
      <xdr:col>20</xdr:col>
      <xdr:colOff>38100</xdr:colOff>
      <xdr:row>56</xdr:row>
      <xdr:rowOff>19083</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5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35610</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929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78058</xdr:rowOff>
    </xdr:from>
    <xdr:to>
      <xdr:col>15</xdr:col>
      <xdr:colOff>101600</xdr:colOff>
      <xdr:row>57</xdr:row>
      <xdr:rowOff>8208</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6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24735</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4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121345</xdr:rowOff>
    </xdr:from>
    <xdr:to>
      <xdr:col>10</xdr:col>
      <xdr:colOff>165100</xdr:colOff>
      <xdr:row>57</xdr:row>
      <xdr:rowOff>51495</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7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68022</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49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73861</xdr:rowOff>
    </xdr:from>
    <xdr:to>
      <xdr:col>6</xdr:col>
      <xdr:colOff>38100</xdr:colOff>
      <xdr:row>58</xdr:row>
      <xdr:rowOff>4011</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8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20538</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62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xmlns=""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xmlns=""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xmlns=""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157017</xdr:rowOff>
    </xdr:from>
    <xdr:to>
      <xdr:col>24</xdr:col>
      <xdr:colOff>63500</xdr:colOff>
      <xdr:row>76</xdr:row>
      <xdr:rowOff>10027</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3797300" y="13015767"/>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xmlns=""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10027</xdr:rowOff>
    </xdr:from>
    <xdr:to>
      <xdr:col>19</xdr:col>
      <xdr:colOff>177800</xdr:colOff>
      <xdr:row>76</xdr:row>
      <xdr:rowOff>34430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2908300" y="13040227"/>
          <a:ext cx="889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xmlns=""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34430</xdr:rowOff>
    </xdr:from>
    <xdr:to>
      <xdr:col>15</xdr:col>
      <xdr:colOff>50800</xdr:colOff>
      <xdr:row>76</xdr:row>
      <xdr:rowOff>39915</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019300" y="13064630"/>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39915</xdr:rowOff>
    </xdr:from>
    <xdr:to>
      <xdr:col>10</xdr:col>
      <xdr:colOff>114300</xdr:colOff>
      <xdr:row>76</xdr:row>
      <xdr:rowOff>70892</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1130300" y="13070115"/>
          <a:ext cx="889000" cy="3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1784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895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106217</xdr:rowOff>
    </xdr:from>
    <xdr:to>
      <xdr:col>24</xdr:col>
      <xdr:colOff>114300</xdr:colOff>
      <xdr:row>76</xdr:row>
      <xdr:rowOff>36367</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4584700" y="129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129094</xdr:rowOff>
    </xdr:from>
    <xdr:ext cx="469744" cy="259045"/>
    <xdr:sp macro="" textlink="">
      <xdr:nvSpPr>
        <xdr:cNvPr id="192" name="維持補修費該当値テキスト">
          <a:extLst>
            <a:ext uri="{FF2B5EF4-FFF2-40B4-BE49-F238E27FC236}">
              <a16:creationId xmlns:a16="http://schemas.microsoft.com/office/drawing/2014/main" xmlns="" id="{00000000-0008-0000-0600-0000C0000000}"/>
            </a:ext>
          </a:extLst>
        </xdr:cNvPr>
        <xdr:cNvSpPr txBox="1"/>
      </xdr:nvSpPr>
      <xdr:spPr>
        <a:xfrm>
          <a:off x="4686300" y="1281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130677</xdr:rowOff>
    </xdr:from>
    <xdr:to>
      <xdr:col>20</xdr:col>
      <xdr:colOff>38100</xdr:colOff>
      <xdr:row>76</xdr:row>
      <xdr:rowOff>60827</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3746500" y="129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77354</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562428" y="1276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155080</xdr:rowOff>
    </xdr:from>
    <xdr:to>
      <xdr:col>15</xdr:col>
      <xdr:colOff>101600</xdr:colOff>
      <xdr:row>76</xdr:row>
      <xdr:rowOff>85230</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2857500" y="130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101757</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673428" y="127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160565</xdr:rowOff>
    </xdr:from>
    <xdr:to>
      <xdr:col>10</xdr:col>
      <xdr:colOff>165100</xdr:colOff>
      <xdr:row>76</xdr:row>
      <xdr:rowOff>90715</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968500" y="1301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107243</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784428" y="1279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20092</xdr:rowOff>
    </xdr:from>
    <xdr:to>
      <xdr:col>6</xdr:col>
      <xdr:colOff>38100</xdr:colOff>
      <xdr:row>76</xdr:row>
      <xdr:rowOff>121692</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079500" y="130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138218</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895428" y="1282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xmlns=""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xmlns=""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xmlns=""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8096</xdr:rowOff>
    </xdr:from>
    <xdr:to>
      <xdr:col>24</xdr:col>
      <xdr:colOff>63500</xdr:colOff>
      <xdr:row>92</xdr:row>
      <xdr:rowOff>147008</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3797300" y="15781496"/>
          <a:ext cx="838200" cy="1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xmlns=""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72011</xdr:rowOff>
    </xdr:from>
    <xdr:to>
      <xdr:col>19</xdr:col>
      <xdr:colOff>177800</xdr:colOff>
      <xdr:row>92</xdr:row>
      <xdr:rowOff>147008</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2908300" y="15845411"/>
          <a:ext cx="889000" cy="7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xmlns=""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72011</xdr:rowOff>
    </xdr:from>
    <xdr:to>
      <xdr:col>15</xdr:col>
      <xdr:colOff>50800</xdr:colOff>
      <xdr:row>93</xdr:row>
      <xdr:rowOff>149698</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019300" y="15845411"/>
          <a:ext cx="889000" cy="24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130183</xdr:rowOff>
    </xdr:from>
    <xdr:to>
      <xdr:col>10</xdr:col>
      <xdr:colOff>114300</xdr:colOff>
      <xdr:row>93</xdr:row>
      <xdr:rowOff>149698</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1130300" y="16075033"/>
          <a:ext cx="889000" cy="1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128746</xdr:rowOff>
    </xdr:from>
    <xdr:to>
      <xdr:col>24</xdr:col>
      <xdr:colOff>114300</xdr:colOff>
      <xdr:row>92</xdr:row>
      <xdr:rowOff>58896</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4584700" y="157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151623</xdr:rowOff>
    </xdr:from>
    <xdr:ext cx="599010" cy="259045"/>
    <xdr:sp macro="" textlink="">
      <xdr:nvSpPr>
        <xdr:cNvPr id="250" name="扶助費該当値テキスト">
          <a:extLst>
            <a:ext uri="{FF2B5EF4-FFF2-40B4-BE49-F238E27FC236}">
              <a16:creationId xmlns:a16="http://schemas.microsoft.com/office/drawing/2014/main" xmlns="" id="{00000000-0008-0000-0600-0000FA000000}"/>
            </a:ext>
          </a:extLst>
        </xdr:cNvPr>
        <xdr:cNvSpPr txBox="1"/>
      </xdr:nvSpPr>
      <xdr:spPr>
        <a:xfrm>
          <a:off x="4686300" y="1558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96208</xdr:rowOff>
    </xdr:from>
    <xdr:to>
      <xdr:col>20</xdr:col>
      <xdr:colOff>38100</xdr:colOff>
      <xdr:row>93</xdr:row>
      <xdr:rowOff>26358</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3746500" y="158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42885</xdr:rowOff>
    </xdr:from>
    <xdr:ext cx="59901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497795" y="1564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21211</xdr:rowOff>
    </xdr:from>
    <xdr:to>
      <xdr:col>15</xdr:col>
      <xdr:colOff>101600</xdr:colOff>
      <xdr:row>92</xdr:row>
      <xdr:rowOff>122811</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2857500" y="1579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139338</xdr:rowOff>
    </xdr:from>
    <xdr:ext cx="59901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608795" y="15569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98898</xdr:rowOff>
    </xdr:from>
    <xdr:to>
      <xdr:col>10</xdr:col>
      <xdr:colOff>165100</xdr:colOff>
      <xdr:row>94</xdr:row>
      <xdr:rowOff>29048</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968500" y="1604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45575</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1719795" y="1581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79383</xdr:rowOff>
    </xdr:from>
    <xdr:to>
      <xdr:col>6</xdr:col>
      <xdr:colOff>38100</xdr:colOff>
      <xdr:row>94</xdr:row>
      <xdr:rowOff>9533</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079500" y="1602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26060</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830795" y="1579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xmlns=""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144866</xdr:rowOff>
    </xdr:from>
    <xdr:to>
      <xdr:col>54</xdr:col>
      <xdr:colOff>189865</xdr:colOff>
      <xdr:row>38</xdr:row>
      <xdr:rowOff>54112</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flipV="1">
          <a:off x="10475595" y="5631266"/>
          <a:ext cx="1270" cy="93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57939</xdr:rowOff>
    </xdr:from>
    <xdr:ext cx="534377" cy="259045"/>
    <xdr:sp macro="" textlink="">
      <xdr:nvSpPr>
        <xdr:cNvPr id="283" name="補助費等最小値テキスト">
          <a:extLst>
            <a:ext uri="{FF2B5EF4-FFF2-40B4-BE49-F238E27FC236}">
              <a16:creationId xmlns:a16="http://schemas.microsoft.com/office/drawing/2014/main" xmlns="" id="{00000000-0008-0000-0600-00001B010000}"/>
            </a:ext>
          </a:extLst>
        </xdr:cNvPr>
        <xdr:cNvSpPr txBox="1"/>
      </xdr:nvSpPr>
      <xdr:spPr>
        <a:xfrm>
          <a:off x="10528300" y="657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54112</xdr:rowOff>
    </xdr:from>
    <xdr:to>
      <xdr:col>55</xdr:col>
      <xdr:colOff>88900</xdr:colOff>
      <xdr:row>38</xdr:row>
      <xdr:rowOff>54112</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10388600" y="65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91543</xdr:rowOff>
    </xdr:from>
    <xdr:ext cx="599010" cy="259045"/>
    <xdr:sp macro="" textlink="">
      <xdr:nvSpPr>
        <xdr:cNvPr id="285" name="補助費等最大値テキスト">
          <a:extLst>
            <a:ext uri="{FF2B5EF4-FFF2-40B4-BE49-F238E27FC236}">
              <a16:creationId xmlns:a16="http://schemas.microsoft.com/office/drawing/2014/main" xmlns="" id="{00000000-0008-0000-0600-00001D010000}"/>
            </a:ext>
          </a:extLst>
        </xdr:cNvPr>
        <xdr:cNvSpPr txBox="1"/>
      </xdr:nvSpPr>
      <xdr:spPr>
        <a:xfrm>
          <a:off x="10528300" y="540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144866</xdr:rowOff>
    </xdr:from>
    <xdr:to>
      <xdr:col>55</xdr:col>
      <xdr:colOff>88900</xdr:colOff>
      <xdr:row>32</xdr:row>
      <xdr:rowOff>144866</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5631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155473</xdr:rowOff>
    </xdr:from>
    <xdr:to>
      <xdr:col>55</xdr:col>
      <xdr:colOff>0</xdr:colOff>
      <xdr:row>35</xdr:row>
      <xdr:rowOff>1831</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9639300" y="5984773"/>
          <a:ext cx="8382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130009</xdr:rowOff>
    </xdr:from>
    <xdr:ext cx="534377" cy="259045"/>
    <xdr:sp macro="" textlink="">
      <xdr:nvSpPr>
        <xdr:cNvPr id="288" name="補助費等平均値テキスト">
          <a:extLst>
            <a:ext uri="{FF2B5EF4-FFF2-40B4-BE49-F238E27FC236}">
              <a16:creationId xmlns:a16="http://schemas.microsoft.com/office/drawing/2014/main" xmlns="" id="{00000000-0008-0000-0600-000020010000}"/>
            </a:ext>
          </a:extLst>
        </xdr:cNvPr>
        <xdr:cNvSpPr txBox="1"/>
      </xdr:nvSpPr>
      <xdr:spPr>
        <a:xfrm>
          <a:off x="10528300" y="630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151582</xdr:rowOff>
    </xdr:from>
    <xdr:to>
      <xdr:col>55</xdr:col>
      <xdr:colOff>50800</xdr:colOff>
      <xdr:row>37</xdr:row>
      <xdr:rowOff>81732</xdr:rowOff>
    </xdr:to>
    <xdr:sp macro="" textlink="">
      <xdr:nvSpPr>
        <xdr:cNvPr id="289" name="フローチャート: 判断 288">
          <a:extLst>
            <a:ext uri="{FF2B5EF4-FFF2-40B4-BE49-F238E27FC236}">
              <a16:creationId xmlns:a16="http://schemas.microsoft.com/office/drawing/2014/main" xmlns="" id="{00000000-0008-0000-0600-000021010000}"/>
            </a:ext>
          </a:extLst>
        </xdr:cNvPr>
        <xdr:cNvSpPr/>
      </xdr:nvSpPr>
      <xdr:spPr>
        <a:xfrm>
          <a:off x="104267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155473</xdr:rowOff>
    </xdr:from>
    <xdr:to>
      <xdr:col>50</xdr:col>
      <xdr:colOff>114300</xdr:colOff>
      <xdr:row>35</xdr:row>
      <xdr:rowOff>30071</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8750300" y="5984773"/>
          <a:ext cx="889000" cy="4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139230</xdr:rowOff>
    </xdr:from>
    <xdr:to>
      <xdr:col>50</xdr:col>
      <xdr:colOff>165100</xdr:colOff>
      <xdr:row>37</xdr:row>
      <xdr:rowOff>69380</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9588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60507</xdr:rowOff>
    </xdr:from>
    <xdr:ext cx="534377" cy="259045"/>
    <xdr:sp macro="" textlink="">
      <xdr:nvSpPr>
        <xdr:cNvPr id="292" name="テキスト ボックス 291">
          <a:extLst>
            <a:ext uri="{FF2B5EF4-FFF2-40B4-BE49-F238E27FC236}">
              <a16:creationId xmlns:a16="http://schemas.microsoft.com/office/drawing/2014/main" xmlns="" id="{00000000-0008-0000-0600-000024010000}"/>
            </a:ext>
          </a:extLst>
        </xdr:cNvPr>
        <xdr:cNvSpPr txBox="1"/>
      </xdr:nvSpPr>
      <xdr:spPr>
        <a:xfrm>
          <a:off x="9372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104816</xdr:rowOff>
    </xdr:from>
    <xdr:to>
      <xdr:col>45</xdr:col>
      <xdr:colOff>177800</xdr:colOff>
      <xdr:row>35</xdr:row>
      <xdr:rowOff>30071</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7861300" y="5248316"/>
          <a:ext cx="889000" cy="78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165900</xdr:rowOff>
    </xdr:from>
    <xdr:to>
      <xdr:col>46</xdr:col>
      <xdr:colOff>38100</xdr:colOff>
      <xdr:row>37</xdr:row>
      <xdr:rowOff>96050</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8699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87177</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8483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104816</xdr:rowOff>
    </xdr:from>
    <xdr:to>
      <xdr:col>41</xdr:col>
      <xdr:colOff>50800</xdr:colOff>
      <xdr:row>36</xdr:row>
      <xdr:rowOff>67782</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6972300" y="5248316"/>
          <a:ext cx="889000" cy="9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89479</xdr:rowOff>
    </xdr:from>
    <xdr:to>
      <xdr:col>41</xdr:col>
      <xdr:colOff>101600</xdr:colOff>
      <xdr:row>33</xdr:row>
      <xdr:rowOff>19629</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7810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7561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46152</xdr:rowOff>
    </xdr:from>
    <xdr:to>
      <xdr:col>36</xdr:col>
      <xdr:colOff>165100</xdr:colOff>
      <xdr:row>37</xdr:row>
      <xdr:rowOff>147752</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6921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138878</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6705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122481</xdr:rowOff>
    </xdr:from>
    <xdr:to>
      <xdr:col>55</xdr:col>
      <xdr:colOff>50800</xdr:colOff>
      <xdr:row>35</xdr:row>
      <xdr:rowOff>52631</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10426700" y="59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145358</xdr:rowOff>
    </xdr:from>
    <xdr:ext cx="534377" cy="259045"/>
    <xdr:sp macro="" textlink="">
      <xdr:nvSpPr>
        <xdr:cNvPr id="307" name="補助費等該当値テキスト">
          <a:extLst>
            <a:ext uri="{FF2B5EF4-FFF2-40B4-BE49-F238E27FC236}">
              <a16:creationId xmlns:a16="http://schemas.microsoft.com/office/drawing/2014/main" xmlns="" id="{00000000-0008-0000-0600-000033010000}"/>
            </a:ext>
          </a:extLst>
        </xdr:cNvPr>
        <xdr:cNvSpPr txBox="1"/>
      </xdr:nvSpPr>
      <xdr:spPr>
        <a:xfrm>
          <a:off x="10528300" y="580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104673</xdr:rowOff>
    </xdr:from>
    <xdr:to>
      <xdr:col>50</xdr:col>
      <xdr:colOff>165100</xdr:colOff>
      <xdr:row>35</xdr:row>
      <xdr:rowOff>34823</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9588500" y="59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51350</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372111" y="570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150721</xdr:rowOff>
    </xdr:from>
    <xdr:to>
      <xdr:col>46</xdr:col>
      <xdr:colOff>38100</xdr:colOff>
      <xdr:row>35</xdr:row>
      <xdr:rowOff>80871</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8699500" y="59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97398</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483111" y="57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54016</xdr:rowOff>
    </xdr:from>
    <xdr:to>
      <xdr:col>41</xdr:col>
      <xdr:colOff>101600</xdr:colOff>
      <xdr:row>30</xdr:row>
      <xdr:rowOff>155616</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7810500" y="51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693</xdr:rowOff>
    </xdr:from>
    <xdr:ext cx="59901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561795" y="497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16982</xdr:rowOff>
    </xdr:from>
    <xdr:to>
      <xdr:col>36</xdr:col>
      <xdr:colOff>165100</xdr:colOff>
      <xdr:row>36</xdr:row>
      <xdr:rowOff>118582</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6921500" y="61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135109</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6705111" y="596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xmlns=""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0" name="普通建設事業費最小値テキスト">
          <a:extLst>
            <a:ext uri="{FF2B5EF4-FFF2-40B4-BE49-F238E27FC236}">
              <a16:creationId xmlns:a16="http://schemas.microsoft.com/office/drawing/2014/main" xmlns="" id="{00000000-0008-0000-0600-000054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2" name="普通建設事業費最大値テキスト">
          <a:extLst>
            <a:ext uri="{FF2B5EF4-FFF2-40B4-BE49-F238E27FC236}">
              <a16:creationId xmlns:a16="http://schemas.microsoft.com/office/drawing/2014/main" xmlns="" id="{00000000-0008-0000-0600-000056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155651</xdr:rowOff>
    </xdr:from>
    <xdr:to>
      <xdr:col>55</xdr:col>
      <xdr:colOff>0</xdr:colOff>
      <xdr:row>55</xdr:row>
      <xdr:rowOff>87249</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9639300" y="9242501"/>
          <a:ext cx="838200" cy="2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5" name="普通建設事業費平均値テキスト">
          <a:extLst>
            <a:ext uri="{FF2B5EF4-FFF2-40B4-BE49-F238E27FC236}">
              <a16:creationId xmlns:a16="http://schemas.microsoft.com/office/drawing/2014/main" xmlns="" id="{00000000-0008-0000-0600-000059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155651</xdr:rowOff>
    </xdr:from>
    <xdr:to>
      <xdr:col>50</xdr:col>
      <xdr:colOff>114300</xdr:colOff>
      <xdr:row>55</xdr:row>
      <xdr:rowOff>127762</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8750300" y="9242501"/>
          <a:ext cx="889000" cy="3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120638</xdr:rowOff>
    </xdr:from>
    <xdr:to>
      <xdr:col>45</xdr:col>
      <xdr:colOff>177800</xdr:colOff>
      <xdr:row>55</xdr:row>
      <xdr:rowOff>127762</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7861300" y="9550388"/>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166205</xdr:rowOff>
    </xdr:from>
    <xdr:to>
      <xdr:col>41</xdr:col>
      <xdr:colOff>50800</xdr:colOff>
      <xdr:row>55</xdr:row>
      <xdr:rowOff>120638</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6972300" y="9424505"/>
          <a:ext cx="889000" cy="12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36449</xdr:rowOff>
    </xdr:from>
    <xdr:to>
      <xdr:col>55</xdr:col>
      <xdr:colOff>50800</xdr:colOff>
      <xdr:row>55</xdr:row>
      <xdr:rowOff>138049</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10426700" y="946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59326</xdr:rowOff>
    </xdr:from>
    <xdr:ext cx="534377" cy="259045"/>
    <xdr:sp macro="" textlink="">
      <xdr:nvSpPr>
        <xdr:cNvPr id="364" name="普通建設事業費該当値テキスト">
          <a:extLst>
            <a:ext uri="{FF2B5EF4-FFF2-40B4-BE49-F238E27FC236}">
              <a16:creationId xmlns:a16="http://schemas.microsoft.com/office/drawing/2014/main" xmlns="" id="{00000000-0008-0000-0600-00006C010000}"/>
            </a:ext>
          </a:extLst>
        </xdr:cNvPr>
        <xdr:cNvSpPr txBox="1"/>
      </xdr:nvSpPr>
      <xdr:spPr>
        <a:xfrm>
          <a:off x="10528300" y="931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104851</xdr:rowOff>
    </xdr:from>
    <xdr:to>
      <xdr:col>50</xdr:col>
      <xdr:colOff>165100</xdr:colOff>
      <xdr:row>54</xdr:row>
      <xdr:rowOff>35001</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9588500" y="919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51528</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372111" y="896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76962</xdr:rowOff>
    </xdr:from>
    <xdr:to>
      <xdr:col>46</xdr:col>
      <xdr:colOff>38100</xdr:colOff>
      <xdr:row>56</xdr:row>
      <xdr:rowOff>7112</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8699500" y="95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23639</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483111" y="92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69838</xdr:rowOff>
    </xdr:from>
    <xdr:to>
      <xdr:col>41</xdr:col>
      <xdr:colOff>101600</xdr:colOff>
      <xdr:row>55</xdr:row>
      <xdr:rowOff>171438</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7810500" y="94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16515</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594111" y="92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115405</xdr:rowOff>
    </xdr:from>
    <xdr:to>
      <xdr:col>36</xdr:col>
      <xdr:colOff>165100</xdr:colOff>
      <xdr:row>55</xdr:row>
      <xdr:rowOff>45555</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6921500" y="93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62082</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05111" y="91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xmlns=""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xmlns=""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7" name="普通建設事業費 （ うち新規整備　）最大値テキスト">
          <a:extLst>
            <a:ext uri="{FF2B5EF4-FFF2-40B4-BE49-F238E27FC236}">
              <a16:creationId xmlns:a16="http://schemas.microsoft.com/office/drawing/2014/main" xmlns="" id="{00000000-0008-0000-0600-00008D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2152</xdr:rowOff>
    </xdr:from>
    <xdr:to>
      <xdr:col>55</xdr:col>
      <xdr:colOff>0</xdr:colOff>
      <xdr:row>78</xdr:row>
      <xdr:rowOff>28921</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9639300" y="13375252"/>
          <a:ext cx="8382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0" name="普通建設事業費 （ うち新規整備　）平均値テキスト">
          <a:extLst>
            <a:ext uri="{FF2B5EF4-FFF2-40B4-BE49-F238E27FC236}">
              <a16:creationId xmlns:a16="http://schemas.microsoft.com/office/drawing/2014/main" xmlns="" id="{00000000-0008-0000-0600-000090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28921</xdr:rowOff>
    </xdr:from>
    <xdr:to>
      <xdr:col>50</xdr:col>
      <xdr:colOff>114300</xdr:colOff>
      <xdr:row>78</xdr:row>
      <xdr:rowOff>53015</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8750300" y="13402021"/>
          <a:ext cx="8890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53015</xdr:rowOff>
    </xdr:from>
    <xdr:to>
      <xdr:col>45</xdr:col>
      <xdr:colOff>177800</xdr:colOff>
      <xdr:row>78</xdr:row>
      <xdr:rowOff>73451</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7861300" y="13426115"/>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63553</xdr:rowOff>
    </xdr:from>
    <xdr:to>
      <xdr:col>41</xdr:col>
      <xdr:colOff>50800</xdr:colOff>
      <xdr:row>78</xdr:row>
      <xdr:rowOff>73451</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6972300" y="13436653"/>
          <a:ext cx="8890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122802</xdr:rowOff>
    </xdr:from>
    <xdr:to>
      <xdr:col>55</xdr:col>
      <xdr:colOff>50800</xdr:colOff>
      <xdr:row>78</xdr:row>
      <xdr:rowOff>52952</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10426700" y="133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101229</xdr:rowOff>
    </xdr:from>
    <xdr:ext cx="469744" cy="259045"/>
    <xdr:sp macro="" textlink="">
      <xdr:nvSpPr>
        <xdr:cNvPr id="419" name="普通建設事業費 （ うち新規整備　）該当値テキスト">
          <a:extLst>
            <a:ext uri="{FF2B5EF4-FFF2-40B4-BE49-F238E27FC236}">
              <a16:creationId xmlns:a16="http://schemas.microsoft.com/office/drawing/2014/main" xmlns="" id="{00000000-0008-0000-0600-0000A3010000}"/>
            </a:ext>
          </a:extLst>
        </xdr:cNvPr>
        <xdr:cNvSpPr txBox="1"/>
      </xdr:nvSpPr>
      <xdr:spPr>
        <a:xfrm>
          <a:off x="10528300" y="1330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149571</xdr:rowOff>
    </xdr:from>
    <xdr:to>
      <xdr:col>50</xdr:col>
      <xdr:colOff>165100</xdr:colOff>
      <xdr:row>78</xdr:row>
      <xdr:rowOff>79721</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9588500" y="1335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70848</xdr:rowOff>
    </xdr:from>
    <xdr:ext cx="469744"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04428" y="134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2215</xdr:rowOff>
    </xdr:from>
    <xdr:to>
      <xdr:col>46</xdr:col>
      <xdr:colOff>38100</xdr:colOff>
      <xdr:row>78</xdr:row>
      <xdr:rowOff>103815</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8699500" y="133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94942</xdr:rowOff>
    </xdr:from>
    <xdr:ext cx="469744"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515428" y="134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22651</xdr:rowOff>
    </xdr:from>
    <xdr:to>
      <xdr:col>41</xdr:col>
      <xdr:colOff>101600</xdr:colOff>
      <xdr:row>78</xdr:row>
      <xdr:rowOff>124251</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7810500" y="133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115378</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26428" y="1348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12753</xdr:rowOff>
    </xdr:from>
    <xdr:to>
      <xdr:col>36</xdr:col>
      <xdr:colOff>165100</xdr:colOff>
      <xdr:row>78</xdr:row>
      <xdr:rowOff>114353</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6921500" y="1338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105480</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37428" y="1347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xmlns=""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2" name="普通建設事業費 （ うち更新整備　）最小値テキスト">
          <a:extLst>
            <a:ext uri="{FF2B5EF4-FFF2-40B4-BE49-F238E27FC236}">
              <a16:creationId xmlns:a16="http://schemas.microsoft.com/office/drawing/2014/main" xmlns="" id="{00000000-0008-0000-0600-0000C4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4" name="普通建設事業費 （ うち更新整備　）最大値テキスト">
          <a:extLst>
            <a:ext uri="{FF2B5EF4-FFF2-40B4-BE49-F238E27FC236}">
              <a16:creationId xmlns:a16="http://schemas.microsoft.com/office/drawing/2014/main" xmlns="" id="{00000000-0008-0000-0600-0000C6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50660</xdr:rowOff>
    </xdr:from>
    <xdr:to>
      <xdr:col>55</xdr:col>
      <xdr:colOff>0</xdr:colOff>
      <xdr:row>94</xdr:row>
      <xdr:rowOff>117774</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9639300" y="15824060"/>
          <a:ext cx="838200" cy="4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7" name="普通建設事業費 （ うち更新整備　）平均値テキスト">
          <a:extLst>
            <a:ext uri="{FF2B5EF4-FFF2-40B4-BE49-F238E27FC236}">
              <a16:creationId xmlns:a16="http://schemas.microsoft.com/office/drawing/2014/main" xmlns="" id="{00000000-0008-0000-0600-0000C9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50660</xdr:rowOff>
    </xdr:from>
    <xdr:to>
      <xdr:col>50</xdr:col>
      <xdr:colOff>114300</xdr:colOff>
      <xdr:row>94</xdr:row>
      <xdr:rowOff>141739</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8750300" y="15824060"/>
          <a:ext cx="889000" cy="43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141739</xdr:rowOff>
    </xdr:from>
    <xdr:to>
      <xdr:col>45</xdr:col>
      <xdr:colOff>177800</xdr:colOff>
      <xdr:row>94</xdr:row>
      <xdr:rowOff>166084</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7861300" y="16258039"/>
          <a:ext cx="889000" cy="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133775</xdr:rowOff>
    </xdr:from>
    <xdr:to>
      <xdr:col>41</xdr:col>
      <xdr:colOff>50800</xdr:colOff>
      <xdr:row>94</xdr:row>
      <xdr:rowOff>166084</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6972300" y="16250075"/>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66974</xdr:rowOff>
    </xdr:from>
    <xdr:to>
      <xdr:col>55</xdr:col>
      <xdr:colOff>50800</xdr:colOff>
      <xdr:row>94</xdr:row>
      <xdr:rowOff>168574</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10426700" y="161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89851</xdr:rowOff>
    </xdr:from>
    <xdr:ext cx="534377" cy="259045"/>
    <xdr:sp macro="" textlink="">
      <xdr:nvSpPr>
        <xdr:cNvPr id="476" name="普通建設事業費 （ うち更新整備　）該当値テキスト">
          <a:extLst>
            <a:ext uri="{FF2B5EF4-FFF2-40B4-BE49-F238E27FC236}">
              <a16:creationId xmlns:a16="http://schemas.microsoft.com/office/drawing/2014/main" xmlns="" id="{00000000-0008-0000-0600-0000DC010000}"/>
            </a:ext>
          </a:extLst>
        </xdr:cNvPr>
        <xdr:cNvSpPr txBox="1"/>
      </xdr:nvSpPr>
      <xdr:spPr>
        <a:xfrm>
          <a:off x="10528300" y="1603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171310</xdr:rowOff>
    </xdr:from>
    <xdr:to>
      <xdr:col>50</xdr:col>
      <xdr:colOff>165100</xdr:colOff>
      <xdr:row>92</xdr:row>
      <xdr:rowOff>101460</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9588500" y="157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117987</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372111" y="155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90939</xdr:rowOff>
    </xdr:from>
    <xdr:to>
      <xdr:col>46</xdr:col>
      <xdr:colOff>38100</xdr:colOff>
      <xdr:row>95</xdr:row>
      <xdr:rowOff>21089</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8699500" y="162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37616</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483111" y="159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115284</xdr:rowOff>
    </xdr:from>
    <xdr:to>
      <xdr:col>41</xdr:col>
      <xdr:colOff>101600</xdr:colOff>
      <xdr:row>95</xdr:row>
      <xdr:rowOff>45434</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7810500" y="1623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61961</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594111" y="1600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82975</xdr:rowOff>
    </xdr:from>
    <xdr:to>
      <xdr:col>36</xdr:col>
      <xdr:colOff>165100</xdr:colOff>
      <xdr:row>95</xdr:row>
      <xdr:rowOff>13125</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6921500" y="161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29652</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05111" y="159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5261</xdr:rowOff>
    </xdr:from>
    <xdr:to>
      <xdr:col>85</xdr:col>
      <xdr:colOff>127000</xdr:colOff>
      <xdr:row>37</xdr:row>
      <xdr:rowOff>89408</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5481300" y="6348911"/>
          <a:ext cx="838200" cy="8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5261</xdr:rowOff>
    </xdr:from>
    <xdr:to>
      <xdr:col>81</xdr:col>
      <xdr:colOff>50800</xdr:colOff>
      <xdr:row>38</xdr:row>
      <xdr:rowOff>68181</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4592300" y="6348911"/>
          <a:ext cx="889000" cy="23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64388</xdr:rowOff>
    </xdr:from>
    <xdr:ext cx="378565"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92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68181</xdr:rowOff>
    </xdr:from>
    <xdr:to>
      <xdr:col>76</xdr:col>
      <xdr:colOff>114300</xdr:colOff>
      <xdr:row>38</xdr:row>
      <xdr:rowOff>136326</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3703300" y="6583281"/>
          <a:ext cx="889000" cy="6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64170</xdr:rowOff>
    </xdr:from>
    <xdr:ext cx="378565"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403017" y="675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78631</xdr:rowOff>
    </xdr:from>
    <xdr:to>
      <xdr:col>71</xdr:col>
      <xdr:colOff>177800</xdr:colOff>
      <xdr:row>38</xdr:row>
      <xdr:rowOff>136326</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2814300" y="6250831"/>
          <a:ext cx="889000" cy="40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28029</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68428" y="67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38608</xdr:rowOff>
    </xdr:from>
    <xdr:to>
      <xdr:col>85</xdr:col>
      <xdr:colOff>177800</xdr:colOff>
      <xdr:row>37</xdr:row>
      <xdr:rowOff>140208</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61485</xdr:rowOff>
    </xdr:from>
    <xdr:ext cx="469744"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623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125911</xdr:rowOff>
    </xdr:from>
    <xdr:to>
      <xdr:col>81</xdr:col>
      <xdr:colOff>101600</xdr:colOff>
      <xdr:row>37</xdr:row>
      <xdr:rowOff>56061</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62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72588</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46428" y="60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17381</xdr:rowOff>
    </xdr:from>
    <xdr:to>
      <xdr:col>76</xdr:col>
      <xdr:colOff>165100</xdr:colOff>
      <xdr:row>38</xdr:row>
      <xdr:rowOff>118981</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135508</xdr:rowOff>
    </xdr:from>
    <xdr:ext cx="469744"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357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85526</xdr:rowOff>
    </xdr:from>
    <xdr:to>
      <xdr:col>72</xdr:col>
      <xdr:colOff>38100</xdr:colOff>
      <xdr:row>39</xdr:row>
      <xdr:rowOff>15676</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660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32202</xdr:rowOff>
    </xdr:from>
    <xdr:ext cx="469744"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468428" y="637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27831</xdr:rowOff>
    </xdr:from>
    <xdr:to>
      <xdr:col>67</xdr:col>
      <xdr:colOff>101600</xdr:colOff>
      <xdr:row>36</xdr:row>
      <xdr:rowOff>129431</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20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145958</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579428" y="597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xmlns=""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7" name="公債費最小値テキスト">
          <a:extLst>
            <a:ext uri="{FF2B5EF4-FFF2-40B4-BE49-F238E27FC236}">
              <a16:creationId xmlns:a16="http://schemas.microsoft.com/office/drawing/2014/main" xmlns="" id="{00000000-0008-0000-0600-000069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19" name="公債費最大値テキスト">
          <a:extLst>
            <a:ext uri="{FF2B5EF4-FFF2-40B4-BE49-F238E27FC236}">
              <a16:creationId xmlns:a16="http://schemas.microsoft.com/office/drawing/2014/main" xmlns="" id="{00000000-0008-0000-0600-00006B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166180</xdr:rowOff>
    </xdr:from>
    <xdr:to>
      <xdr:col>85</xdr:col>
      <xdr:colOff>127000</xdr:colOff>
      <xdr:row>73</xdr:row>
      <xdr:rowOff>33896</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5481300" y="12510580"/>
          <a:ext cx="838200" cy="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2" name="公債費平均値テキスト">
          <a:extLst>
            <a:ext uri="{FF2B5EF4-FFF2-40B4-BE49-F238E27FC236}">
              <a16:creationId xmlns:a16="http://schemas.microsoft.com/office/drawing/2014/main" xmlns="" id="{00000000-0008-0000-0600-00006E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166180</xdr:rowOff>
    </xdr:from>
    <xdr:to>
      <xdr:col>81</xdr:col>
      <xdr:colOff>50800</xdr:colOff>
      <xdr:row>73</xdr:row>
      <xdr:rowOff>18447</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4592300" y="12510580"/>
          <a:ext cx="889000" cy="2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18447</xdr:rowOff>
    </xdr:from>
    <xdr:to>
      <xdr:col>76</xdr:col>
      <xdr:colOff>114300</xdr:colOff>
      <xdr:row>73</xdr:row>
      <xdr:rowOff>43993</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3703300" y="12534297"/>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43993</xdr:rowOff>
    </xdr:from>
    <xdr:to>
      <xdr:col>71</xdr:col>
      <xdr:colOff>177800</xdr:colOff>
      <xdr:row>73</xdr:row>
      <xdr:rowOff>54584</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2814300" y="12559843"/>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154546</xdr:rowOff>
    </xdr:from>
    <xdr:to>
      <xdr:col>85</xdr:col>
      <xdr:colOff>177800</xdr:colOff>
      <xdr:row>73</xdr:row>
      <xdr:rowOff>84696</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6268700" y="124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5973</xdr:rowOff>
    </xdr:from>
    <xdr:ext cx="534377" cy="259045"/>
    <xdr:sp macro="" textlink="">
      <xdr:nvSpPr>
        <xdr:cNvPr id="641" name="公債費該当値テキスト">
          <a:extLst>
            <a:ext uri="{FF2B5EF4-FFF2-40B4-BE49-F238E27FC236}">
              <a16:creationId xmlns:a16="http://schemas.microsoft.com/office/drawing/2014/main" xmlns="" id="{00000000-0008-0000-0600-000081020000}"/>
            </a:ext>
          </a:extLst>
        </xdr:cNvPr>
        <xdr:cNvSpPr txBox="1"/>
      </xdr:nvSpPr>
      <xdr:spPr>
        <a:xfrm>
          <a:off x="16370300" y="1235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115380</xdr:rowOff>
    </xdr:from>
    <xdr:to>
      <xdr:col>81</xdr:col>
      <xdr:colOff>101600</xdr:colOff>
      <xdr:row>73</xdr:row>
      <xdr:rowOff>45530</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5430500" y="124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62057</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14111" y="1223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139097</xdr:rowOff>
    </xdr:from>
    <xdr:to>
      <xdr:col>76</xdr:col>
      <xdr:colOff>165100</xdr:colOff>
      <xdr:row>73</xdr:row>
      <xdr:rowOff>69247</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4541500" y="124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85774</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325111" y="1225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164643</xdr:rowOff>
    </xdr:from>
    <xdr:to>
      <xdr:col>72</xdr:col>
      <xdr:colOff>38100</xdr:colOff>
      <xdr:row>73</xdr:row>
      <xdr:rowOff>94793</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3652500" y="125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111320</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436111" y="122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3784</xdr:rowOff>
    </xdr:from>
    <xdr:to>
      <xdr:col>67</xdr:col>
      <xdr:colOff>101600</xdr:colOff>
      <xdr:row>73</xdr:row>
      <xdr:rowOff>105384</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2763500" y="125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121911</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547111" y="1229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4" name="積立金最小値テキスト">
          <a:extLst>
            <a:ext uri="{FF2B5EF4-FFF2-40B4-BE49-F238E27FC236}">
              <a16:creationId xmlns:a16="http://schemas.microsoft.com/office/drawing/2014/main" xmlns="" id="{00000000-0008-0000-0600-0000A2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6" name="積立金最大値テキスト">
          <a:extLst>
            <a:ext uri="{FF2B5EF4-FFF2-40B4-BE49-F238E27FC236}">
              <a16:creationId xmlns:a16="http://schemas.microsoft.com/office/drawing/2014/main" xmlns="" id="{00000000-0008-0000-0600-0000A4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66632</xdr:rowOff>
    </xdr:from>
    <xdr:to>
      <xdr:col>85</xdr:col>
      <xdr:colOff>127000</xdr:colOff>
      <xdr:row>95</xdr:row>
      <xdr:rowOff>109288</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5481300" y="16354382"/>
          <a:ext cx="838200" cy="4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79" name="積立金平均値テキスト">
          <a:extLst>
            <a:ext uri="{FF2B5EF4-FFF2-40B4-BE49-F238E27FC236}">
              <a16:creationId xmlns:a16="http://schemas.microsoft.com/office/drawing/2014/main" xmlns="" id="{00000000-0008-0000-0600-0000A7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109288</xdr:rowOff>
    </xdr:from>
    <xdr:to>
      <xdr:col>81</xdr:col>
      <xdr:colOff>50800</xdr:colOff>
      <xdr:row>96</xdr:row>
      <xdr:rowOff>121510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4592300" y="16397038"/>
          <a:ext cx="889000" cy="18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121510</xdr:rowOff>
    </xdr:from>
    <xdr:to>
      <xdr:col>76</xdr:col>
      <xdr:colOff>114300</xdr:colOff>
      <xdr:row>97</xdr:row>
      <xdr:rowOff>76211</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3703300" y="16580710"/>
          <a:ext cx="889000" cy="12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76211</xdr:rowOff>
    </xdr:from>
    <xdr:to>
      <xdr:col>71</xdr:col>
      <xdr:colOff>177800</xdr:colOff>
      <xdr:row>98</xdr:row>
      <xdr:rowOff>79212</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2814300" y="16706861"/>
          <a:ext cx="889000" cy="17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547111" y="169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15832</xdr:rowOff>
    </xdr:from>
    <xdr:to>
      <xdr:col>85</xdr:col>
      <xdr:colOff>177800</xdr:colOff>
      <xdr:row>95</xdr:row>
      <xdr:rowOff>117432</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6268700" y="163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38709</xdr:rowOff>
    </xdr:from>
    <xdr:ext cx="534377" cy="259045"/>
    <xdr:sp macro="" textlink="">
      <xdr:nvSpPr>
        <xdr:cNvPr id="698" name="積立金該当値テキスト">
          <a:extLst>
            <a:ext uri="{FF2B5EF4-FFF2-40B4-BE49-F238E27FC236}">
              <a16:creationId xmlns:a16="http://schemas.microsoft.com/office/drawing/2014/main" xmlns="" id="{00000000-0008-0000-0600-0000BA020000}"/>
            </a:ext>
          </a:extLst>
        </xdr:cNvPr>
        <xdr:cNvSpPr txBox="1"/>
      </xdr:nvSpPr>
      <xdr:spPr>
        <a:xfrm>
          <a:off x="16370300" y="161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58488</xdr:rowOff>
    </xdr:from>
    <xdr:to>
      <xdr:col>81</xdr:col>
      <xdr:colOff>101600</xdr:colOff>
      <xdr:row>95</xdr:row>
      <xdr:rowOff>160088</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5430500" y="1634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5165</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5214111" y="1612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70710</xdr:rowOff>
    </xdr:from>
    <xdr:to>
      <xdr:col>76</xdr:col>
      <xdr:colOff>165100</xdr:colOff>
      <xdr:row>97</xdr:row>
      <xdr:rowOff>860</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4541500" y="165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17387</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325111" y="1630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25411</xdr:rowOff>
    </xdr:from>
    <xdr:to>
      <xdr:col>72</xdr:col>
      <xdr:colOff>38100</xdr:colOff>
      <xdr:row>97</xdr:row>
      <xdr:rowOff>127011</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3652500" y="166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143538</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436111" y="164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28412</xdr:rowOff>
    </xdr:from>
    <xdr:to>
      <xdr:col>67</xdr:col>
      <xdr:colOff>101600</xdr:colOff>
      <xdr:row>98</xdr:row>
      <xdr:rowOff>130012</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2763500" y="168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146539</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547111" y="166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xmlns=""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xmlns=""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5" name="投資及び出資金最大値テキスト">
          <a:extLst>
            <a:ext uri="{FF2B5EF4-FFF2-40B4-BE49-F238E27FC236}">
              <a16:creationId xmlns:a16="http://schemas.microsoft.com/office/drawing/2014/main" xmlns="" id="{00000000-0008-0000-0600-0000DF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38" name="投資及び出資金平均値テキスト">
          <a:extLst>
            <a:ext uri="{FF2B5EF4-FFF2-40B4-BE49-F238E27FC236}">
              <a16:creationId xmlns:a16="http://schemas.microsoft.com/office/drawing/2014/main" xmlns="" id="{00000000-0008-0000-0600-0000E2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54628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0434300" y="6398278"/>
          <a:ext cx="889000" cy="38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108022</xdr:rowOff>
    </xdr:from>
    <xdr:to>
      <xdr:col>107</xdr:col>
      <xdr:colOff>50800</xdr:colOff>
      <xdr:row>37</xdr:row>
      <xdr:rowOff>54628</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9545300" y="6280222"/>
          <a:ext cx="889000" cy="11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108022</xdr:rowOff>
    </xdr:from>
    <xdr:to>
      <xdr:col>102</xdr:col>
      <xdr:colOff>114300</xdr:colOff>
      <xdr:row>36</xdr:row>
      <xdr:rowOff>152110</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flipV="1">
          <a:off x="18656300" y="628022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310428" y="665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9851</xdr:rowOff>
    </xdr:from>
    <xdr:ext cx="378565"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67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xmlns=""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3828</xdr:rowOff>
    </xdr:from>
    <xdr:to>
      <xdr:col>107</xdr:col>
      <xdr:colOff>101600</xdr:colOff>
      <xdr:row>37</xdr:row>
      <xdr:rowOff>105428</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0383500" y="63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121955</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0199428" y="612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57222</xdr:rowOff>
    </xdr:from>
    <xdr:to>
      <xdr:col>102</xdr:col>
      <xdr:colOff>165100</xdr:colOff>
      <xdr:row>36</xdr:row>
      <xdr:rowOff>158822</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19494500" y="622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3899</xdr:rowOff>
    </xdr:from>
    <xdr:ext cx="469744"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9310428" y="600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101310</xdr:rowOff>
    </xdr:from>
    <xdr:to>
      <xdr:col>98</xdr:col>
      <xdr:colOff>38100</xdr:colOff>
      <xdr:row>37</xdr:row>
      <xdr:rowOff>31460</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8605500" y="62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47987</xdr:rowOff>
    </xdr:from>
    <xdr:ext cx="469744"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421428" y="604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xmlns=""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xmlns=""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2" name="貸付金最大値テキスト">
          <a:extLst>
            <a:ext uri="{FF2B5EF4-FFF2-40B4-BE49-F238E27FC236}">
              <a16:creationId xmlns:a16="http://schemas.microsoft.com/office/drawing/2014/main" xmlns="" id="{00000000-0008-0000-0600-000018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12712</xdr:rowOff>
    </xdr:from>
    <xdr:to>
      <xdr:col>116</xdr:col>
      <xdr:colOff>63500</xdr:colOff>
      <xdr:row>59</xdr:row>
      <xdr:rowOff>16808</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1323300" y="10128262"/>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5" name="貸付金平均値テキスト">
          <a:extLst>
            <a:ext uri="{FF2B5EF4-FFF2-40B4-BE49-F238E27FC236}">
              <a16:creationId xmlns:a16="http://schemas.microsoft.com/office/drawing/2014/main" xmlns="" id="{00000000-0008-0000-0600-00001B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2045</xdr:rowOff>
    </xdr:from>
    <xdr:to>
      <xdr:col>111</xdr:col>
      <xdr:colOff>177800</xdr:colOff>
      <xdr:row>59</xdr:row>
      <xdr:rowOff>12712</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0434300" y="10117595"/>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128632</xdr:rowOff>
    </xdr:from>
    <xdr:to>
      <xdr:col>107</xdr:col>
      <xdr:colOff>50800</xdr:colOff>
      <xdr:row>59</xdr:row>
      <xdr:rowOff>2045</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9545300" y="10072732"/>
          <a:ext cx="8890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128632</xdr:rowOff>
    </xdr:from>
    <xdr:to>
      <xdr:col>102</xdr:col>
      <xdr:colOff>114300</xdr:colOff>
      <xdr:row>59</xdr:row>
      <xdr:rowOff>33630</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flipV="1">
          <a:off x="18656300" y="10072732"/>
          <a:ext cx="889000" cy="7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137458</xdr:rowOff>
    </xdr:from>
    <xdr:to>
      <xdr:col>116</xdr:col>
      <xdr:colOff>114300</xdr:colOff>
      <xdr:row>59</xdr:row>
      <xdr:rowOff>67608</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2110700" y="100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4" name="貸付金該当値テキスト">
          <a:extLst>
            <a:ext uri="{FF2B5EF4-FFF2-40B4-BE49-F238E27FC236}">
              <a16:creationId xmlns:a16="http://schemas.microsoft.com/office/drawing/2014/main" xmlns="" id="{00000000-0008-0000-0600-00002E030000}"/>
            </a:ext>
          </a:extLst>
        </xdr:cNvPr>
        <xdr:cNvSpPr txBox="1"/>
      </xdr:nvSpPr>
      <xdr:spPr>
        <a:xfrm>
          <a:off x="22212300" y="100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133362</xdr:rowOff>
    </xdr:from>
    <xdr:to>
      <xdr:col>112</xdr:col>
      <xdr:colOff>38100</xdr:colOff>
      <xdr:row>59</xdr:row>
      <xdr:rowOff>63512</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1272500" y="100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54639</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088428" y="1017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122695</xdr:rowOff>
    </xdr:from>
    <xdr:to>
      <xdr:col>107</xdr:col>
      <xdr:colOff>101600</xdr:colOff>
      <xdr:row>59</xdr:row>
      <xdr:rowOff>52845</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0383500" y="100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43972</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199428" y="1015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77832</xdr:rowOff>
    </xdr:from>
    <xdr:to>
      <xdr:col>102</xdr:col>
      <xdr:colOff>165100</xdr:colOff>
      <xdr:row>59</xdr:row>
      <xdr:rowOff>7982</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9494500" y="1002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170559</xdr:rowOff>
    </xdr:from>
    <xdr:ext cx="469744"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310428" y="1011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154280</xdr:rowOff>
    </xdr:from>
    <xdr:to>
      <xdr:col>98</xdr:col>
      <xdr:colOff>38100</xdr:colOff>
      <xdr:row>59</xdr:row>
      <xdr:rowOff>84430</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8605500" y="100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75557</xdr:rowOff>
    </xdr:from>
    <xdr:ext cx="378565"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467017" y="101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82245</xdr:rowOff>
    </xdr:from>
    <xdr:to>
      <xdr:col>116</xdr:col>
      <xdr:colOff>63500</xdr:colOff>
      <xdr:row>72</xdr:row>
      <xdr:rowOff>120803</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1323300" y="12426645"/>
          <a:ext cx="8382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120803</xdr:rowOff>
    </xdr:from>
    <xdr:to>
      <xdr:col>111</xdr:col>
      <xdr:colOff>177800</xdr:colOff>
      <xdr:row>72</xdr:row>
      <xdr:rowOff>149682</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0434300" y="12465203"/>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149682</xdr:rowOff>
    </xdr:from>
    <xdr:to>
      <xdr:col>107</xdr:col>
      <xdr:colOff>50800</xdr:colOff>
      <xdr:row>73</xdr:row>
      <xdr:rowOff>28524</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9545300" y="1249408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28524</xdr:rowOff>
    </xdr:from>
    <xdr:to>
      <xdr:col>102</xdr:col>
      <xdr:colOff>114300</xdr:colOff>
      <xdr:row>73</xdr:row>
      <xdr:rowOff>54280</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flipV="1">
          <a:off x="18656300" y="12544374"/>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31445</xdr:rowOff>
    </xdr:from>
    <xdr:to>
      <xdr:col>116</xdr:col>
      <xdr:colOff>114300</xdr:colOff>
      <xdr:row>72</xdr:row>
      <xdr:rowOff>133045</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23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54322</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222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70003</xdr:rowOff>
    </xdr:from>
    <xdr:to>
      <xdr:col>112</xdr:col>
      <xdr:colOff>38100</xdr:colOff>
      <xdr:row>73</xdr:row>
      <xdr:rowOff>153</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24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16680</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21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98882</xdr:rowOff>
    </xdr:from>
    <xdr:to>
      <xdr:col>107</xdr:col>
      <xdr:colOff>101600</xdr:colOff>
      <xdr:row>73</xdr:row>
      <xdr:rowOff>29032</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24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45559</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22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149174</xdr:rowOff>
    </xdr:from>
    <xdr:to>
      <xdr:col>102</xdr:col>
      <xdr:colOff>165100</xdr:colOff>
      <xdr:row>73</xdr:row>
      <xdr:rowOff>79324</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24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95851</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226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3480</xdr:rowOff>
    </xdr:from>
    <xdr:to>
      <xdr:col>98</xdr:col>
      <xdr:colOff>38100</xdr:colOff>
      <xdr:row>73</xdr:row>
      <xdr:rowOff>105080</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25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121607</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22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〇人件費：住民一人当たりの歳出決算額は住民一人当たり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65,032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円、類似団体内順位は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位となっており、いずれも前年度から上昇している。これは、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職員数の増による職員給の増が主な要因となっている。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今後も費用対効果がより高い施策の実施、職員配置を含めた行財政改革実施計画の確実な実施など、適正な定員管理のもと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人件費の抑制を図る。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〇扶助費：住民一人当たりの歳出決算額は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212,271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円、類似団体内順位は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位となっており、いずれも前年度から上昇している。これは、物価高騰対策として実施したクーポン券発行事業や各種給付金事業の増が主な要因となっている。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今後は幼稚園、保育所の給付事業関連経費の増加が予想されることから、適正な給付のあり方を検討するなど、費用の適正化を行う必要がある。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〇普通建設事業費：住民一人当たりの歳出決算額について、新規整備関連では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円と増加しているが、更新整備関連では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41,151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円、全体として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50,630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いずれも前年度より減少している。特に更新整備関連経費が大きく減少しているが、これは体育館等建設事業や幸袋交流センター整備事業等の減が主な要因となっている。今後も事業費の適正化や事業実施年度の平準化を図る必要が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〇積立金：住民一人当たりの歳出決算額は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87,089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円と増加しており、類似団体内順位は前年度に引き続き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位となっている。これは、ふるさと応援寄附金受け入れ増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124,962
123,227
213.96
90,780,148
88,472,792
2,056,239
34,315,420
67,064,747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13970</xdr:rowOff>
    </xdr:from>
    <xdr:to>
      <xdr:col>24</xdr:col>
      <xdr:colOff>63500</xdr:colOff>
      <xdr:row>34</xdr:row>
      <xdr:rowOff>30734</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843270"/>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23114</xdr:rowOff>
    </xdr:from>
    <xdr:to>
      <xdr:col>19</xdr:col>
      <xdr:colOff>177800</xdr:colOff>
      <xdr:row>34</xdr:row>
      <xdr:rowOff>30734</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585241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14732</xdr:rowOff>
    </xdr:from>
    <xdr:to>
      <xdr:col>15</xdr:col>
      <xdr:colOff>50800</xdr:colOff>
      <xdr:row>34</xdr:row>
      <xdr:rowOff>23114</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84403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7874</xdr:rowOff>
    </xdr:from>
    <xdr:to>
      <xdr:col>10</xdr:col>
      <xdr:colOff>114300</xdr:colOff>
      <xdr:row>34</xdr:row>
      <xdr:rowOff>14732</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58371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134620</xdr:rowOff>
    </xdr:from>
    <xdr:to>
      <xdr:col>24</xdr:col>
      <xdr:colOff>114300</xdr:colOff>
      <xdr:row>34</xdr:row>
      <xdr:rowOff>64770</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157497</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6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151384</xdr:rowOff>
    </xdr:from>
    <xdr:to>
      <xdr:col>20</xdr:col>
      <xdr:colOff>38100</xdr:colOff>
      <xdr:row>34</xdr:row>
      <xdr:rowOff>81534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80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98061</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58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143764</xdr:rowOff>
    </xdr:from>
    <xdr:to>
      <xdr:col>15</xdr:col>
      <xdr:colOff>101600</xdr:colOff>
      <xdr:row>34</xdr:row>
      <xdr:rowOff>73914</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135382</xdr:rowOff>
    </xdr:from>
    <xdr:to>
      <xdr:col>10</xdr:col>
      <xdr:colOff>165100</xdr:colOff>
      <xdr:row>34</xdr:row>
      <xdr:rowOff>65532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7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82059</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56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128524</xdr:rowOff>
    </xdr:from>
    <xdr:to>
      <xdr:col>6</xdr:col>
      <xdr:colOff>38100</xdr:colOff>
      <xdr:row>34</xdr:row>
      <xdr:rowOff>58674</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7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75201</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56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xmlns=""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xmlns=""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123158</xdr:rowOff>
    </xdr:from>
    <xdr:to>
      <xdr:col>24</xdr:col>
      <xdr:colOff>63500</xdr:colOff>
      <xdr:row>53</xdr:row>
      <xdr:rowOff>166222</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3797300" y="9210008"/>
          <a:ext cx="838200" cy="4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xmlns=""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166222</xdr:rowOff>
    </xdr:from>
    <xdr:to>
      <xdr:col>19</xdr:col>
      <xdr:colOff>177800</xdr:colOff>
      <xdr:row>54</xdr:row>
      <xdr:rowOff>155401</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2908300" y="9253072"/>
          <a:ext cx="889000" cy="16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30475</xdr:rowOff>
    </xdr:from>
    <xdr:to>
      <xdr:col>15</xdr:col>
      <xdr:colOff>50800</xdr:colOff>
      <xdr:row>54</xdr:row>
      <xdr:rowOff>155401</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2019300" y="9117325"/>
          <a:ext cx="889000" cy="29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30475</xdr:rowOff>
    </xdr:from>
    <xdr:to>
      <xdr:col>10</xdr:col>
      <xdr:colOff>114300</xdr:colOff>
      <xdr:row>56</xdr:row>
      <xdr:rowOff>53828</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flipV="1">
          <a:off x="1130300" y="9117325"/>
          <a:ext cx="889000" cy="5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115397</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863111" y="98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72358</xdr:rowOff>
    </xdr:from>
    <xdr:to>
      <xdr:col>24</xdr:col>
      <xdr:colOff>114300</xdr:colOff>
      <xdr:row>54</xdr:row>
      <xdr:rowOff>2508</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4584700" y="91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95235</xdr:rowOff>
    </xdr:from>
    <xdr:ext cx="599010" cy="259045"/>
    <xdr:sp macro="" textlink="">
      <xdr:nvSpPr>
        <xdr:cNvPr id="136" name="総務費該当値テキスト">
          <a:extLst>
            <a:ext uri="{FF2B5EF4-FFF2-40B4-BE49-F238E27FC236}">
              <a16:creationId xmlns:a16="http://schemas.microsoft.com/office/drawing/2014/main" xmlns="" id="{00000000-0008-0000-0700-000088000000}"/>
            </a:ext>
          </a:extLst>
        </xdr:cNvPr>
        <xdr:cNvSpPr txBox="1"/>
      </xdr:nvSpPr>
      <xdr:spPr>
        <a:xfrm>
          <a:off x="4686300" y="901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115422</xdr:rowOff>
    </xdr:from>
    <xdr:to>
      <xdr:col>20</xdr:col>
      <xdr:colOff>38100</xdr:colOff>
      <xdr:row>54</xdr:row>
      <xdr:rowOff>45572</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3746500" y="92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62099</xdr:rowOff>
    </xdr:from>
    <xdr:ext cx="59901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497795" y="897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104601</xdr:rowOff>
    </xdr:from>
    <xdr:to>
      <xdr:col>15</xdr:col>
      <xdr:colOff>101600</xdr:colOff>
      <xdr:row>55</xdr:row>
      <xdr:rowOff>34751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2857500" y="93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51278</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2608795" y="91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151125</xdr:rowOff>
    </xdr:from>
    <xdr:to>
      <xdr:col>10</xdr:col>
      <xdr:colOff>165100</xdr:colOff>
      <xdr:row>53</xdr:row>
      <xdr:rowOff>81275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968500" y="90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97802</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1719795" y="884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3028</xdr:rowOff>
    </xdr:from>
    <xdr:to>
      <xdr:col>6</xdr:col>
      <xdr:colOff>38100</xdr:colOff>
      <xdr:row>56</xdr:row>
      <xdr:rowOff>104628</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079500" y="96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121155</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863111" y="937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158004</xdr:rowOff>
    </xdr:from>
    <xdr:to>
      <xdr:col>24</xdr:col>
      <xdr:colOff>63500</xdr:colOff>
      <xdr:row>74</xdr:row>
      <xdr:rowOff>23670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2502404"/>
          <a:ext cx="838200" cy="20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115019</xdr:rowOff>
    </xdr:from>
    <xdr:to>
      <xdr:col>19</xdr:col>
      <xdr:colOff>177800</xdr:colOff>
      <xdr:row>74</xdr:row>
      <xdr:rowOff>23670</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2908300" y="12630869"/>
          <a:ext cx="889000" cy="8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115019</xdr:rowOff>
    </xdr:from>
    <xdr:to>
      <xdr:col>15</xdr:col>
      <xdr:colOff>50800</xdr:colOff>
      <xdr:row>75</xdr:row>
      <xdr:rowOff>25834</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2630869"/>
          <a:ext cx="889000" cy="25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25834</xdr:rowOff>
    </xdr:from>
    <xdr:to>
      <xdr:col>10</xdr:col>
      <xdr:colOff>114300</xdr:colOff>
      <xdr:row>75</xdr:row>
      <xdr:rowOff>47627</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2884584"/>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107204</xdr:rowOff>
    </xdr:from>
    <xdr:to>
      <xdr:col>24</xdr:col>
      <xdr:colOff>114300</xdr:colOff>
      <xdr:row>73</xdr:row>
      <xdr:rowOff>37354</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245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130081</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230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144320</xdr:rowOff>
    </xdr:from>
    <xdr:to>
      <xdr:col>20</xdr:col>
      <xdr:colOff>38100</xdr:colOff>
      <xdr:row>74</xdr:row>
      <xdr:rowOff>74470</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26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90997</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243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64219</xdr:rowOff>
    </xdr:from>
    <xdr:to>
      <xdr:col>15</xdr:col>
      <xdr:colOff>101600</xdr:colOff>
      <xdr:row>73</xdr:row>
      <xdr:rowOff>165819</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258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10896</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235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146484</xdr:rowOff>
    </xdr:from>
    <xdr:to>
      <xdr:col>10</xdr:col>
      <xdr:colOff>165100</xdr:colOff>
      <xdr:row>75</xdr:row>
      <xdr:rowOff>76634</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283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93161</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260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168277</xdr:rowOff>
    </xdr:from>
    <xdr:to>
      <xdr:col>6</xdr:col>
      <xdr:colOff>38100</xdr:colOff>
      <xdr:row>75</xdr:row>
      <xdr:rowOff>98427</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28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114954</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263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158184</xdr:rowOff>
    </xdr:from>
    <xdr:to>
      <xdr:col>24</xdr:col>
      <xdr:colOff>63500</xdr:colOff>
      <xdr:row>94</xdr:row>
      <xdr:rowOff>27032</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3797300" y="16103034"/>
          <a:ext cx="838200" cy="4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126050</xdr:rowOff>
    </xdr:from>
    <xdr:to>
      <xdr:col>19</xdr:col>
      <xdr:colOff>177800</xdr:colOff>
      <xdr:row>93</xdr:row>
      <xdr:rowOff>158184</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908300" y="16070900"/>
          <a:ext cx="889000" cy="3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126050</xdr:rowOff>
    </xdr:from>
    <xdr:to>
      <xdr:col>15</xdr:col>
      <xdr:colOff>50800</xdr:colOff>
      <xdr:row>94</xdr:row>
      <xdr:rowOff>116284</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019300" y="16070900"/>
          <a:ext cx="889000" cy="1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116284</xdr:rowOff>
    </xdr:from>
    <xdr:to>
      <xdr:col>10</xdr:col>
      <xdr:colOff>114300</xdr:colOff>
      <xdr:row>95</xdr:row>
      <xdr:rowOff>132646</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1130300" y="16232584"/>
          <a:ext cx="889000" cy="18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147682</xdr:rowOff>
    </xdr:from>
    <xdr:to>
      <xdr:col>24</xdr:col>
      <xdr:colOff>114300</xdr:colOff>
      <xdr:row>94</xdr:row>
      <xdr:rowOff>77832</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609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170559</xdr:rowOff>
    </xdr:from>
    <xdr:ext cx="534377"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594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107384</xdr:rowOff>
    </xdr:from>
    <xdr:to>
      <xdr:col>20</xdr:col>
      <xdr:colOff>38100</xdr:colOff>
      <xdr:row>94</xdr:row>
      <xdr:rowOff>37534</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0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54061</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530111" y="158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75250</xdr:rowOff>
    </xdr:from>
    <xdr:to>
      <xdr:col>15</xdr:col>
      <xdr:colOff>101600</xdr:colOff>
      <xdr:row>94</xdr:row>
      <xdr:rowOff>5400</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02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21927</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41111" y="1579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65484</xdr:rowOff>
    </xdr:from>
    <xdr:to>
      <xdr:col>10</xdr:col>
      <xdr:colOff>165100</xdr:colOff>
      <xdr:row>94</xdr:row>
      <xdr:rowOff>167084</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1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12161</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52111" y="1595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81846</xdr:rowOff>
    </xdr:from>
    <xdr:to>
      <xdr:col>6</xdr:col>
      <xdr:colOff>38100</xdr:colOff>
      <xdr:row>96</xdr:row>
      <xdr:rowOff>11996</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3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28523</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1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71120</xdr:rowOff>
    </xdr:from>
    <xdr:to>
      <xdr:col>55</xdr:col>
      <xdr:colOff>0</xdr:colOff>
      <xdr:row>39</xdr:row>
      <xdr:rowOff>36449</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9639300" y="6586220"/>
          <a:ext cx="8382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28067</xdr:rowOff>
    </xdr:from>
    <xdr:to>
      <xdr:col>50</xdr:col>
      <xdr:colOff>114300</xdr:colOff>
      <xdr:row>38</xdr:row>
      <xdr:rowOff>71120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8750300" y="6543167"/>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28067</xdr:rowOff>
    </xdr:from>
    <xdr:to>
      <xdr:col>45</xdr:col>
      <xdr:colOff>177800</xdr:colOff>
      <xdr:row>38</xdr:row>
      <xdr:rowOff>73025</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7861300" y="6543167"/>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73025</xdr:rowOff>
    </xdr:from>
    <xdr:to>
      <xdr:col>41</xdr:col>
      <xdr:colOff>50800</xdr:colOff>
      <xdr:row>39</xdr:row>
      <xdr:rowOff>36830</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6972300" y="658812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157099</xdr:rowOff>
    </xdr:from>
    <xdr:to>
      <xdr:col>55</xdr:col>
      <xdr:colOff>50800</xdr:colOff>
      <xdr:row>39</xdr:row>
      <xdr:rowOff>87249</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72026</xdr:rowOff>
    </xdr:from>
    <xdr:ext cx="313932"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65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20320</xdr:rowOff>
    </xdr:from>
    <xdr:to>
      <xdr:col>50</xdr:col>
      <xdr:colOff>165100</xdr:colOff>
      <xdr:row>38</xdr:row>
      <xdr:rowOff>121920</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113047</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50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148717</xdr:rowOff>
    </xdr:from>
    <xdr:to>
      <xdr:col>46</xdr:col>
      <xdr:colOff>38100</xdr:colOff>
      <xdr:row>38</xdr:row>
      <xdr:rowOff>78867</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69994</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61017" y="658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22225</xdr:rowOff>
    </xdr:from>
    <xdr:to>
      <xdr:col>41</xdr:col>
      <xdr:colOff>101600</xdr:colOff>
      <xdr:row>38</xdr:row>
      <xdr:rowOff>123825</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114952</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72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157480</xdr:rowOff>
    </xdr:from>
    <xdr:to>
      <xdr:col>36</xdr:col>
      <xdr:colOff>165100</xdr:colOff>
      <xdr:row>39</xdr:row>
      <xdr:rowOff>87630</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78757</xdr:rowOff>
    </xdr:from>
    <xdr:ext cx="313932"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815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64079</xdr:rowOff>
    </xdr:from>
    <xdr:to>
      <xdr:col>55</xdr:col>
      <xdr:colOff>0</xdr:colOff>
      <xdr:row>56</xdr:row>
      <xdr:rowOff>100198</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9639300" y="9665279"/>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100198</xdr:rowOff>
    </xdr:from>
    <xdr:to>
      <xdr:col>50</xdr:col>
      <xdr:colOff>114300</xdr:colOff>
      <xdr:row>56</xdr:row>
      <xdr:rowOff>116703</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8750300" y="9701398"/>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116703</xdr:rowOff>
    </xdr:from>
    <xdr:to>
      <xdr:col>45</xdr:col>
      <xdr:colOff>177800</xdr:colOff>
      <xdr:row>56</xdr:row>
      <xdr:rowOff>133345</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7861300" y="9717903"/>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130921</xdr:rowOff>
    </xdr:from>
    <xdr:to>
      <xdr:col>41</xdr:col>
      <xdr:colOff>50800</xdr:colOff>
      <xdr:row>56</xdr:row>
      <xdr:rowOff>133345</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6972300" y="9732121"/>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13279</xdr:rowOff>
    </xdr:from>
    <xdr:to>
      <xdr:col>55</xdr:col>
      <xdr:colOff>50800</xdr:colOff>
      <xdr:row>56</xdr:row>
      <xdr:rowOff>114879</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96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36156</xdr:rowOff>
    </xdr:from>
    <xdr:ext cx="469744"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46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49398</xdr:rowOff>
    </xdr:from>
    <xdr:to>
      <xdr:col>50</xdr:col>
      <xdr:colOff>165100</xdr:colOff>
      <xdr:row>56</xdr:row>
      <xdr:rowOff>150998</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965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167525</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404428" y="942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65903</xdr:rowOff>
    </xdr:from>
    <xdr:to>
      <xdr:col>46</xdr:col>
      <xdr:colOff>38100</xdr:colOff>
      <xdr:row>56</xdr:row>
      <xdr:rowOff>167503</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9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12580</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15428" y="944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82545</xdr:rowOff>
    </xdr:from>
    <xdr:to>
      <xdr:col>41</xdr:col>
      <xdr:colOff>101600</xdr:colOff>
      <xdr:row>57</xdr:row>
      <xdr:rowOff>12695</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96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29222</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626428" y="945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80121</xdr:rowOff>
    </xdr:from>
    <xdr:to>
      <xdr:col>36</xdr:col>
      <xdr:colOff>165100</xdr:colOff>
      <xdr:row>57</xdr:row>
      <xdr:rowOff>10271</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96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26798</xdr:rowOff>
    </xdr:from>
    <xdr:ext cx="469744"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37428" y="945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xmlns=""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xmlns=""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xmlns=""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107029</xdr:rowOff>
    </xdr:from>
    <xdr:to>
      <xdr:col>55</xdr:col>
      <xdr:colOff>0</xdr:colOff>
      <xdr:row>78</xdr:row>
      <xdr:rowOff>11074</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9639300" y="13308679"/>
          <a:ext cx="838200" cy="7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4" name="商工費平均値テキスト">
          <a:extLst>
            <a:ext uri="{FF2B5EF4-FFF2-40B4-BE49-F238E27FC236}">
              <a16:creationId xmlns:a16="http://schemas.microsoft.com/office/drawing/2014/main" xmlns="" id="{00000000-0008-0000-0700-000094010000}"/>
            </a:ext>
          </a:extLst>
        </xdr:cNvPr>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3397</xdr:rowOff>
    </xdr:from>
    <xdr:to>
      <xdr:col>50</xdr:col>
      <xdr:colOff>114300</xdr:colOff>
      <xdr:row>77</xdr:row>
      <xdr:rowOff>107029</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8750300" y="13205047"/>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48451</xdr:rowOff>
    </xdr:from>
    <xdr:to>
      <xdr:col>45</xdr:col>
      <xdr:colOff>177800</xdr:colOff>
      <xdr:row>77</xdr:row>
      <xdr:rowOff>3397</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7861300" y="12907201"/>
          <a:ext cx="889000" cy="29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48451</xdr:rowOff>
    </xdr:from>
    <xdr:to>
      <xdr:col>41</xdr:col>
      <xdr:colOff>50800</xdr:colOff>
      <xdr:row>77</xdr:row>
      <xdr:rowOff>152101</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6972300" y="12907201"/>
          <a:ext cx="889000" cy="44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131724</xdr:rowOff>
    </xdr:from>
    <xdr:to>
      <xdr:col>55</xdr:col>
      <xdr:colOff>50800</xdr:colOff>
      <xdr:row>78</xdr:row>
      <xdr:rowOff>61874</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10426700" y="133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154601</xdr:rowOff>
    </xdr:from>
    <xdr:ext cx="534377" cy="259045"/>
    <xdr:sp macro="" textlink="">
      <xdr:nvSpPr>
        <xdr:cNvPr id="423" name="商工費該当値テキスト">
          <a:extLst>
            <a:ext uri="{FF2B5EF4-FFF2-40B4-BE49-F238E27FC236}">
              <a16:creationId xmlns:a16="http://schemas.microsoft.com/office/drawing/2014/main" xmlns="" id="{00000000-0008-0000-0700-0000A7010000}"/>
            </a:ext>
          </a:extLst>
        </xdr:cNvPr>
        <xdr:cNvSpPr txBox="1"/>
      </xdr:nvSpPr>
      <xdr:spPr>
        <a:xfrm>
          <a:off x="10528300" y="1318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56229</xdr:rowOff>
    </xdr:from>
    <xdr:to>
      <xdr:col>50</xdr:col>
      <xdr:colOff>165100</xdr:colOff>
      <xdr:row>77</xdr:row>
      <xdr:rowOff>157829</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9588500" y="132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2906</xdr:rowOff>
    </xdr:from>
    <xdr:ext cx="534377"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9372111" y="130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124047</xdr:rowOff>
    </xdr:from>
    <xdr:to>
      <xdr:col>46</xdr:col>
      <xdr:colOff>38100</xdr:colOff>
      <xdr:row>77</xdr:row>
      <xdr:rowOff>54197</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8699500" y="131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70724</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483111" y="1292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169101</xdr:rowOff>
    </xdr:from>
    <xdr:to>
      <xdr:col>41</xdr:col>
      <xdr:colOff>101600</xdr:colOff>
      <xdr:row>75</xdr:row>
      <xdr:rowOff>99251</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7810500" y="1285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115778</xdr:rowOff>
    </xdr:from>
    <xdr:ext cx="534377"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594111" y="12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101301</xdr:rowOff>
    </xdr:from>
    <xdr:to>
      <xdr:col>36</xdr:col>
      <xdr:colOff>165100</xdr:colOff>
      <xdr:row>78</xdr:row>
      <xdr:rowOff>31451</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6921500" y="133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47978</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05111" y="130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xmlns=""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xmlns=""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117463</xdr:rowOff>
    </xdr:from>
    <xdr:to>
      <xdr:col>55</xdr:col>
      <xdr:colOff>0</xdr:colOff>
      <xdr:row>96</xdr:row>
      <xdr:rowOff>128663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9639300" y="16576663"/>
          <a:ext cx="838200" cy="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xmlns=""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128663</xdr:rowOff>
    </xdr:from>
    <xdr:to>
      <xdr:col>50</xdr:col>
      <xdr:colOff>114300</xdr:colOff>
      <xdr:row>96</xdr:row>
      <xdr:rowOff>161277</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8750300" y="16587863"/>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161277</xdr:rowOff>
    </xdr:from>
    <xdr:to>
      <xdr:col>45</xdr:col>
      <xdr:colOff>177800</xdr:colOff>
      <xdr:row>97</xdr:row>
      <xdr:rowOff>63436</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7861300" y="16620477"/>
          <a:ext cx="8890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63436</xdr:rowOff>
    </xdr:from>
    <xdr:to>
      <xdr:col>41</xdr:col>
      <xdr:colOff>50800</xdr:colOff>
      <xdr:row>97</xdr:row>
      <xdr:rowOff>73458</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6972300" y="16694086"/>
          <a:ext cx="889000" cy="1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66663</xdr:rowOff>
    </xdr:from>
    <xdr:to>
      <xdr:col>55</xdr:col>
      <xdr:colOff>50800</xdr:colOff>
      <xdr:row>96</xdr:row>
      <xdr:rowOff>168263</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10426700" y="165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45090</xdr:rowOff>
    </xdr:from>
    <xdr:ext cx="534377" cy="259045"/>
    <xdr:sp macro="" textlink="">
      <xdr:nvSpPr>
        <xdr:cNvPr id="480" name="土木費該当値テキスト">
          <a:extLst>
            <a:ext uri="{FF2B5EF4-FFF2-40B4-BE49-F238E27FC236}">
              <a16:creationId xmlns:a16="http://schemas.microsoft.com/office/drawing/2014/main" xmlns="" id="{00000000-0008-0000-0700-0000E0010000}"/>
            </a:ext>
          </a:extLst>
        </xdr:cNvPr>
        <xdr:cNvSpPr txBox="1"/>
      </xdr:nvSpPr>
      <xdr:spPr>
        <a:xfrm>
          <a:off x="10528300" y="1650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77863</xdr:rowOff>
    </xdr:from>
    <xdr:to>
      <xdr:col>50</xdr:col>
      <xdr:colOff>165100</xdr:colOff>
      <xdr:row>97</xdr:row>
      <xdr:rowOff>8013</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9588500" y="1653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170590</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372111" y="1662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110477</xdr:rowOff>
    </xdr:from>
    <xdr:to>
      <xdr:col>46</xdr:col>
      <xdr:colOff>38100</xdr:colOff>
      <xdr:row>97</xdr:row>
      <xdr:rowOff>40627</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8699500" y="165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31754</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8483111" y="166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12636</xdr:rowOff>
    </xdr:from>
    <xdr:to>
      <xdr:col>41</xdr:col>
      <xdr:colOff>101600</xdr:colOff>
      <xdr:row>97</xdr:row>
      <xdr:rowOff>114236</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7810500" y="166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105363</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594111" y="167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22658</xdr:rowOff>
    </xdr:from>
    <xdr:to>
      <xdr:col>36</xdr:col>
      <xdr:colOff>165100</xdr:colOff>
      <xdr:row>97</xdr:row>
      <xdr:rowOff>124258</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6921500" y="166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115385</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05111" y="1674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117856</xdr:rowOff>
    </xdr:from>
    <xdr:to>
      <xdr:col>85</xdr:col>
      <xdr:colOff>127000</xdr:colOff>
      <xdr:row>34</xdr:row>
      <xdr:rowOff>130683</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5481300" y="5947156"/>
          <a:ext cx="8382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117856</xdr:rowOff>
    </xdr:from>
    <xdr:to>
      <xdr:col>81</xdr:col>
      <xdr:colOff>50800</xdr:colOff>
      <xdr:row>34</xdr:row>
      <xdr:rowOff>138938</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5947156"/>
          <a:ext cx="8890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138938</xdr:rowOff>
    </xdr:from>
    <xdr:to>
      <xdr:col>76</xdr:col>
      <xdr:colOff>114300</xdr:colOff>
      <xdr:row>36</xdr:row>
      <xdr:rowOff>90170</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3703300" y="5968238"/>
          <a:ext cx="889000" cy="29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90170</xdr:rowOff>
    </xdr:from>
    <xdr:to>
      <xdr:col>71</xdr:col>
      <xdr:colOff>177800</xdr:colOff>
      <xdr:row>36</xdr:row>
      <xdr:rowOff>115316</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2814300" y="626237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79883</xdr:rowOff>
    </xdr:from>
    <xdr:to>
      <xdr:col>85</xdr:col>
      <xdr:colOff>177800</xdr:colOff>
      <xdr:row>35</xdr:row>
      <xdr:rowOff>10033</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59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102760</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576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67056</xdr:rowOff>
    </xdr:from>
    <xdr:to>
      <xdr:col>81</xdr:col>
      <xdr:colOff>101600</xdr:colOff>
      <xdr:row>34</xdr:row>
      <xdr:rowOff>168656</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13733</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567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88138</xdr:rowOff>
    </xdr:from>
    <xdr:to>
      <xdr:col>76</xdr:col>
      <xdr:colOff>165100</xdr:colOff>
      <xdr:row>35</xdr:row>
      <xdr:rowOff>18288</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34815</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569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39370</xdr:rowOff>
    </xdr:from>
    <xdr:to>
      <xdr:col>72</xdr:col>
      <xdr:colOff>38100</xdr:colOff>
      <xdr:row>36</xdr:row>
      <xdr:rowOff>140970</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132097</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30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64516</xdr:rowOff>
    </xdr:from>
    <xdr:to>
      <xdr:col>67</xdr:col>
      <xdr:colOff>101600</xdr:colOff>
      <xdr:row>36</xdr:row>
      <xdr:rowOff>166116</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157243</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3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70053</xdr:rowOff>
    </xdr:from>
    <xdr:to>
      <xdr:col>85</xdr:col>
      <xdr:colOff>127000</xdr:colOff>
      <xdr:row>56</xdr:row>
      <xdr:rowOff>70606</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5481300" y="9156903"/>
          <a:ext cx="838200" cy="51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70053</xdr:rowOff>
    </xdr:from>
    <xdr:to>
      <xdr:col>81</xdr:col>
      <xdr:colOff>50800</xdr:colOff>
      <xdr:row>56</xdr:row>
      <xdr:rowOff>127336</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4592300" y="9156903"/>
          <a:ext cx="889000" cy="57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103333</xdr:rowOff>
    </xdr:from>
    <xdr:to>
      <xdr:col>76</xdr:col>
      <xdr:colOff>114300</xdr:colOff>
      <xdr:row>56</xdr:row>
      <xdr:rowOff>127336</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3703300" y="9361633"/>
          <a:ext cx="889000" cy="3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103333</xdr:rowOff>
    </xdr:from>
    <xdr:to>
      <xdr:col>71</xdr:col>
      <xdr:colOff>177800</xdr:colOff>
      <xdr:row>55</xdr:row>
      <xdr:rowOff>154787</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2814300" y="9361633"/>
          <a:ext cx="889000" cy="22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19806</xdr:rowOff>
    </xdr:from>
    <xdr:to>
      <xdr:col>85</xdr:col>
      <xdr:colOff>177800</xdr:colOff>
      <xdr:row>56</xdr:row>
      <xdr:rowOff>121406</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62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169683</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5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19253</xdr:rowOff>
    </xdr:from>
    <xdr:to>
      <xdr:col>81</xdr:col>
      <xdr:colOff>101600</xdr:colOff>
      <xdr:row>53</xdr:row>
      <xdr:rowOff>120853</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10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137380</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88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76536</xdr:rowOff>
    </xdr:from>
    <xdr:to>
      <xdr:col>76</xdr:col>
      <xdr:colOff>165100</xdr:colOff>
      <xdr:row>57</xdr:row>
      <xdr:rowOff>6686</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67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169263</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977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52533</xdr:rowOff>
    </xdr:from>
    <xdr:to>
      <xdr:col>72</xdr:col>
      <xdr:colOff>38100</xdr:colOff>
      <xdr:row>54</xdr:row>
      <xdr:rowOff>154133</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3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170660</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08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103987</xdr:rowOff>
    </xdr:from>
    <xdr:to>
      <xdr:col>67</xdr:col>
      <xdr:colOff>101600</xdr:colOff>
      <xdr:row>56</xdr:row>
      <xdr:rowOff>34137</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5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50664</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3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xmlns=""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xmlns=""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xmlns=""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5262</xdr:rowOff>
    </xdr:from>
    <xdr:to>
      <xdr:col>85</xdr:col>
      <xdr:colOff>127000</xdr:colOff>
      <xdr:row>77</xdr:row>
      <xdr:rowOff>89408</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5481300" y="13206912"/>
          <a:ext cx="838200" cy="8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a16="http://schemas.microsoft.com/office/drawing/2014/main" xmlns=""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5262</xdr:rowOff>
    </xdr:from>
    <xdr:to>
      <xdr:col>81</xdr:col>
      <xdr:colOff>50800</xdr:colOff>
      <xdr:row>78</xdr:row>
      <xdr:rowOff>68180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4592300" y="13206912"/>
          <a:ext cx="889000" cy="23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64388</xdr:rowOff>
    </xdr:from>
    <xdr:ext cx="378565"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92017" y="13608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68180</xdr:rowOff>
    </xdr:from>
    <xdr:to>
      <xdr:col>76</xdr:col>
      <xdr:colOff>114300</xdr:colOff>
      <xdr:row>78</xdr:row>
      <xdr:rowOff>136325</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flipV="1">
          <a:off x="13703300" y="13441280"/>
          <a:ext cx="889000" cy="6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64171</xdr:rowOff>
    </xdr:from>
    <xdr:ext cx="378565"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403017" y="1360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78631</xdr:rowOff>
    </xdr:from>
    <xdr:to>
      <xdr:col>71</xdr:col>
      <xdr:colOff>177800</xdr:colOff>
      <xdr:row>78</xdr:row>
      <xdr:rowOff>136325</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2814300" y="13108831"/>
          <a:ext cx="889000" cy="40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27920</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468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38608</xdr:rowOff>
    </xdr:from>
    <xdr:to>
      <xdr:col>85</xdr:col>
      <xdr:colOff>177800</xdr:colOff>
      <xdr:row>77</xdr:row>
      <xdr:rowOff>140208</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6268700" y="1324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61485</xdr:rowOff>
    </xdr:from>
    <xdr:ext cx="469744" cy="259045"/>
    <xdr:sp macro="" textlink="">
      <xdr:nvSpPr>
        <xdr:cNvPr id="655" name="災害復旧費該当値テキスト">
          <a:extLst>
            <a:ext uri="{FF2B5EF4-FFF2-40B4-BE49-F238E27FC236}">
              <a16:creationId xmlns:a16="http://schemas.microsoft.com/office/drawing/2014/main" xmlns="" id="{00000000-0008-0000-0700-00008F020000}"/>
            </a:ext>
          </a:extLst>
        </xdr:cNvPr>
        <xdr:cNvSpPr txBox="1"/>
      </xdr:nvSpPr>
      <xdr:spPr>
        <a:xfrm>
          <a:off x="16370300" y="130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125912</xdr:rowOff>
    </xdr:from>
    <xdr:to>
      <xdr:col>81</xdr:col>
      <xdr:colOff>101600</xdr:colOff>
      <xdr:row>77</xdr:row>
      <xdr:rowOff>56062</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5430500" y="131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72589</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246428" y="1293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17380</xdr:rowOff>
    </xdr:from>
    <xdr:to>
      <xdr:col>76</xdr:col>
      <xdr:colOff>165100</xdr:colOff>
      <xdr:row>78</xdr:row>
      <xdr:rowOff>118980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4541500" y="133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135507</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357428" y="131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85525</xdr:rowOff>
    </xdr:from>
    <xdr:to>
      <xdr:col>72</xdr:col>
      <xdr:colOff>38100</xdr:colOff>
      <xdr:row>79</xdr:row>
      <xdr:rowOff>15675</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3652500" y="1345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32202</xdr:rowOff>
    </xdr:from>
    <xdr:ext cx="469744"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468428" y="1323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27831</xdr:rowOff>
    </xdr:from>
    <xdr:to>
      <xdr:col>67</xdr:col>
      <xdr:colOff>101600</xdr:colOff>
      <xdr:row>76</xdr:row>
      <xdr:rowOff>129431</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2763500" y="130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145958</xdr:rowOff>
    </xdr:from>
    <xdr:ext cx="469744"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579428" y="1283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xmlns=""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xmlns=""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xmlns=""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166179</xdr:rowOff>
    </xdr:from>
    <xdr:to>
      <xdr:col>85</xdr:col>
      <xdr:colOff>127000</xdr:colOff>
      <xdr:row>93</xdr:row>
      <xdr:rowOff>33896</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5481300" y="15939579"/>
          <a:ext cx="8382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xmlns=""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166179</xdr:rowOff>
    </xdr:from>
    <xdr:to>
      <xdr:col>81</xdr:col>
      <xdr:colOff>50800</xdr:colOff>
      <xdr:row>93</xdr:row>
      <xdr:rowOff>18447</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4592300" y="15939579"/>
          <a:ext cx="889000" cy="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18447</xdr:rowOff>
    </xdr:from>
    <xdr:to>
      <xdr:col>76</xdr:col>
      <xdr:colOff>114300</xdr:colOff>
      <xdr:row>93</xdr:row>
      <xdr:rowOff>43993</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3703300" y="15963297"/>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43993</xdr:rowOff>
    </xdr:from>
    <xdr:to>
      <xdr:col>71</xdr:col>
      <xdr:colOff>177800</xdr:colOff>
      <xdr:row>93</xdr:row>
      <xdr:rowOff>54584</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2814300" y="15988843"/>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154546</xdr:rowOff>
    </xdr:from>
    <xdr:to>
      <xdr:col>85</xdr:col>
      <xdr:colOff>177800</xdr:colOff>
      <xdr:row>93</xdr:row>
      <xdr:rowOff>84696</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6268700" y="159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5973</xdr:rowOff>
    </xdr:from>
    <xdr:ext cx="534377" cy="259045"/>
    <xdr:sp macro="" textlink="">
      <xdr:nvSpPr>
        <xdr:cNvPr id="712" name="公債費該当値テキスト">
          <a:extLst>
            <a:ext uri="{FF2B5EF4-FFF2-40B4-BE49-F238E27FC236}">
              <a16:creationId xmlns:a16="http://schemas.microsoft.com/office/drawing/2014/main" xmlns="" id="{00000000-0008-0000-0700-0000C8020000}"/>
            </a:ext>
          </a:extLst>
        </xdr:cNvPr>
        <xdr:cNvSpPr txBox="1"/>
      </xdr:nvSpPr>
      <xdr:spPr>
        <a:xfrm>
          <a:off x="16370300" y="157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115379</xdr:rowOff>
    </xdr:from>
    <xdr:to>
      <xdr:col>81</xdr:col>
      <xdr:colOff>101600</xdr:colOff>
      <xdr:row>93</xdr:row>
      <xdr:rowOff>45529</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5430500" y="1588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62056</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214111" y="1566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139097</xdr:rowOff>
    </xdr:from>
    <xdr:to>
      <xdr:col>76</xdr:col>
      <xdr:colOff>165100</xdr:colOff>
      <xdr:row>93</xdr:row>
      <xdr:rowOff>69247</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4541500" y="159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85774</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4325111" y="1568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164643</xdr:rowOff>
    </xdr:from>
    <xdr:to>
      <xdr:col>72</xdr:col>
      <xdr:colOff>38100</xdr:colOff>
      <xdr:row>93</xdr:row>
      <xdr:rowOff>94793</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3652500" y="159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111320</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3436111" y="157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3784</xdr:rowOff>
    </xdr:from>
    <xdr:to>
      <xdr:col>67</xdr:col>
      <xdr:colOff>101600</xdr:colOff>
      <xdr:row>93</xdr:row>
      <xdr:rowOff>105384</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2763500" y="1594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121911</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547111" y="1572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xmlns=""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xmlns=""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xmlns=""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xmlns=""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xmlns=""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xmlns=""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xmlns=""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xmlns=""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xmlns=""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xmlns=""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xmlns=""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xmlns=""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〇総務費：住民一人当たりの歳出決算額は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191,118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円と増加しており、類似団体内順位は前年度に引き続き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位となっている。これは、ふるさと納税関連経費（寄附事業、基金積立金）や穂波庁舎改修事業などの増が主な要因となっている。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〇民生費：住民一人当たりの歳出決算額は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292,598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円、類似団体内順位は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位となっており、いずれも前年度から上昇している。これは、物価高騰対策として実施したクーポン券発行事業や各種給付金事業、保育所や児童館等の施設整備関連経費の増が主な要因となっている。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〇教育費：住民一人当たりの歳出決算額は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45,627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円、類似団体内順位は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位となっており、いずれも前年度から大きく下降している。これは、体育館等建設事業や市民公園テニスコート施設整備事業等の大型の施設整備関連経費の減が主な要因となっている。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住民一人当たりの歳出決算額は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54,554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と減少しており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、類似団体内順位は前年度に引き続き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緊急防災・減災事業債、旧市町村合併特例事業債等の償還完了に伴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う、減となったことが主な要因となっている。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①標準財政規模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34,315,420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千円、②財政調整基金残高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7,232,644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千円、③実質収支額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2,056,239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千円、④実質単年度収支△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1,290,984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endParaRPr lang="ja-JP" altLang="ja-JP" sz="11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→②/①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③</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は、ふるさと納税寄附金や基金繰入金等の影響により増、歳出は、公債費や普通建設事業費等の影響により減となっている。収支状況は、実質収支は黒字となったが、実質単年度収支字は赤字となっている。実質単年度収支字は、昨年度と比較し回復しているが、これは減債基金、ふるさと応援基金の繰入金の増が主な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今後は、「飯塚市行政経営戦略推進ビジョン」に基づき、定住人口の増加（減少の抑制）を目指していくとともに、財政収支の均衡がとれた健全で持続可能な財政基盤の構築を図っていく必要がある。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赤字の会計である小型自動車競走事業特別会計においては、長年、景気低迷の影響等により収益金が減少していたが、業績改善の手法として、平成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年度に包括的民間委託を導入してからは徐々に業績が回復しており、令和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年度末時点で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百万円となっていた累積赤字が、令和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年度末には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百万円に縮小し、年間で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百万円の赤字解消（＝単年度黒字）を行った。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次年度以降も包括的民間委託による経営改善を図りつつ、ミッドナイトレース開催などの売り上げ増加に向けた取り組みを実施するとともに、令和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年度から実施している大規模な施設の老朽化対策のための財源確保をするなど、持続的な経営の健全化を図ることとしている。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90780148</v>
      </c>
      <c r="BO4" s="485"/>
      <c r="BP4" s="485"/>
      <c r="BQ4" s="485"/>
      <c r="BR4" s="485"/>
      <c r="BS4" s="485"/>
      <c r="BT4" s="485"/>
      <c r="BU4" s="486"/>
      <c r="BV4" s="484">
        <v>90321568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v>
      </c>
      <c r="CU4" s="625"/>
      <c r="CV4" s="625"/>
      <c r="CW4" s="625"/>
      <c r="CX4" s="625"/>
      <c r="CY4" s="625"/>
      <c r="CZ4" s="625"/>
      <c r="DA4" s="626"/>
      <c r="DB4" s="624">
        <v>4.0999999999999996</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88472792</v>
      </c>
      <c r="BO5" s="456"/>
      <c r="BP5" s="456"/>
      <c r="BQ5" s="456"/>
      <c r="BR5" s="456"/>
      <c r="BS5" s="456"/>
      <c r="BT5" s="456"/>
      <c r="BU5" s="457"/>
      <c r="BV5" s="455">
        <v>88659474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97.8</v>
      </c>
      <c r="CU5" s="453"/>
      <c r="CV5" s="453"/>
      <c r="CW5" s="453"/>
      <c r="CX5" s="453"/>
      <c r="CY5" s="453"/>
      <c r="CZ5" s="453"/>
      <c r="DA5" s="454"/>
      <c r="DB5" s="452">
        <v>94.6</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2307356</v>
      </c>
      <c r="BO6" s="456"/>
      <c r="BP6" s="456"/>
      <c r="BQ6" s="456"/>
      <c r="BR6" s="456"/>
      <c r="BS6" s="456"/>
      <c r="BT6" s="456"/>
      <c r="BU6" s="457"/>
      <c r="BV6" s="455">
        <v>1662094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98.5</v>
      </c>
      <c r="CU6" s="599"/>
      <c r="CV6" s="599"/>
      <c r="CW6" s="599"/>
      <c r="CX6" s="599"/>
      <c r="CY6" s="599"/>
      <c r="CZ6" s="599"/>
      <c r="DA6" s="600"/>
      <c r="DB6" s="598">
        <v>96.1</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251117</v>
      </c>
      <c r="BO7" s="456"/>
      <c r="BP7" s="456"/>
      <c r="BQ7" s="456"/>
      <c r="BR7" s="456"/>
      <c r="BS7" s="456"/>
      <c r="BT7" s="456"/>
      <c r="BU7" s="457"/>
      <c r="BV7" s="455">
        <v>256453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34315420</v>
      </c>
      <c r="CU7" s="456"/>
      <c r="CV7" s="456"/>
      <c r="CW7" s="456"/>
      <c r="CX7" s="456"/>
      <c r="CY7" s="456"/>
      <c r="CZ7" s="456"/>
      <c r="DA7" s="457"/>
      <c r="DB7" s="455">
        <v>34272890</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2056239</v>
      </c>
      <c r="BO8" s="456"/>
      <c r="BP8" s="456"/>
      <c r="BQ8" s="456"/>
      <c r="BR8" s="456"/>
      <c r="BS8" s="456"/>
      <c r="BT8" s="456"/>
      <c r="BU8" s="457"/>
      <c r="BV8" s="455">
        <v>1405641</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0.49</v>
      </c>
      <c r="CU8" s="559"/>
      <c r="CV8" s="559"/>
      <c r="CW8" s="559"/>
      <c r="CX8" s="559"/>
      <c r="CY8" s="559"/>
      <c r="CZ8" s="559"/>
      <c r="DA8" s="560"/>
      <c r="DB8" s="558">
        <v>0.5</v>
      </c>
      <c r="DC8" s="559"/>
      <c r="DD8" s="559"/>
      <c r="DE8" s="559"/>
      <c r="DF8" s="559"/>
      <c r="DG8" s="559"/>
      <c r="DH8" s="559"/>
      <c r="DI8" s="560"/>
    </row>
    <row r="9" spans="1:119" ht="18.75" customHeight="1" thickBot="1">
      <c r="A9" s="181"/>
      <c r="B9" s="587" t="s">
        <v>106</v>
      </c>
      <c r="C9" s="588"/>
      <c r="D9" s="588"/>
      <c r="E9" s="588"/>
      <c r="F9" s="588"/>
      <c r="G9" s="588"/>
      <c r="H9" s="588"/>
      <c r="I9" s="588"/>
      <c r="J9" s="588"/>
      <c r="K9" s="506"/>
      <c r="L9" s="589" t="s">
        <v>107</v>
      </c>
      <c r="M9" s="590"/>
      <c r="N9" s="590"/>
      <c r="O9" s="590"/>
      <c r="P9" s="590"/>
      <c r="Q9" s="591"/>
      <c r="R9" s="592">
        <v>126364</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650598</v>
      </c>
      <c r="BO9" s="456"/>
      <c r="BP9" s="456"/>
      <c r="BQ9" s="456"/>
      <c r="BR9" s="456"/>
      <c r="BS9" s="456"/>
      <c r="BT9" s="456"/>
      <c r="BU9" s="457"/>
      <c r="BV9" s="455">
        <v>-1972395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11.8</v>
      </c>
      <c r="CU9" s="453"/>
      <c r="CV9" s="453"/>
      <c r="CW9" s="453"/>
      <c r="CX9" s="453"/>
      <c r="CY9" s="453"/>
      <c r="CZ9" s="453"/>
      <c r="DA9" s="454"/>
      <c r="DB9" s="452">
        <v>13.1</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112</v>
      </c>
      <c r="M10" s="412"/>
      <c r="N10" s="412"/>
      <c r="O10" s="412"/>
      <c r="P10" s="412"/>
      <c r="Q10" s="413"/>
      <c r="R10" s="408">
        <v>129146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58418</v>
      </c>
      <c r="BO10" s="456"/>
      <c r="BP10" s="456"/>
      <c r="BQ10" s="456"/>
      <c r="BR10" s="456"/>
      <c r="BS10" s="456"/>
      <c r="BT10" s="456"/>
      <c r="BU10" s="457"/>
      <c r="BV10" s="455">
        <v>58742</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124962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2000000</v>
      </c>
      <c r="BO12" s="456"/>
      <c r="BP12" s="456"/>
      <c r="BQ12" s="456"/>
      <c r="BR12" s="456"/>
      <c r="BS12" s="456"/>
      <c r="BT12" s="456"/>
      <c r="BU12" s="457"/>
      <c r="BV12" s="455">
        <v>1000000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123227</v>
      </c>
      <c r="S13" s="543"/>
      <c r="T13" s="543"/>
      <c r="U13" s="543"/>
      <c r="V13" s="544"/>
      <c r="W13" s="545" t="s">
        <v>131</v>
      </c>
      <c r="X13" s="441"/>
      <c r="Y13" s="441"/>
      <c r="Z13" s="441"/>
      <c r="AA13" s="441"/>
      <c r="AB13" s="442"/>
      <c r="AC13" s="408">
        <v>1033</v>
      </c>
      <c r="AD13" s="409"/>
      <c r="AE13" s="409"/>
      <c r="AF13" s="409"/>
      <c r="AG13" s="410"/>
      <c r="AH13" s="408">
        <v>1210</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-1290984</v>
      </c>
      <c r="BO13" s="456"/>
      <c r="BP13" s="456"/>
      <c r="BQ13" s="456"/>
      <c r="BR13" s="456"/>
      <c r="BS13" s="456"/>
      <c r="BT13" s="456"/>
      <c r="BU13" s="457"/>
      <c r="BV13" s="455">
        <v>-2913653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7.1</v>
      </c>
      <c r="CU13" s="453"/>
      <c r="CV13" s="453"/>
      <c r="CW13" s="453"/>
      <c r="CX13" s="453"/>
      <c r="CY13" s="453"/>
      <c r="CZ13" s="453"/>
      <c r="DA13" s="454"/>
      <c r="DB13" s="452">
        <v>6.8</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125753</v>
      </c>
      <c r="S14" s="543"/>
      <c r="T14" s="543"/>
      <c r="U14" s="543"/>
      <c r="V14" s="544"/>
      <c r="W14" s="546"/>
      <c r="X14" s="444"/>
      <c r="Y14" s="444"/>
      <c r="Z14" s="444"/>
      <c r="AA14" s="444"/>
      <c r="AB14" s="445"/>
      <c r="AC14" s="535">
        <v>1.9</v>
      </c>
      <c r="AD14" s="536"/>
      <c r="AE14" s="536"/>
      <c r="AF14" s="536"/>
      <c r="AG14" s="537"/>
      <c r="AH14" s="535">
        <v>2.2999999999999998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124211</v>
      </c>
      <c r="S15" s="543"/>
      <c r="T15" s="543"/>
      <c r="U15" s="543"/>
      <c r="V15" s="544"/>
      <c r="W15" s="545" t="s">
        <v>137</v>
      </c>
      <c r="X15" s="441"/>
      <c r="Y15" s="441"/>
      <c r="Z15" s="441"/>
      <c r="AA15" s="441"/>
      <c r="AB15" s="442"/>
      <c r="AC15" s="408">
        <v>11941</v>
      </c>
      <c r="AD15" s="409"/>
      <c r="AE15" s="409"/>
      <c r="AF15" s="409"/>
      <c r="AG15" s="410"/>
      <c r="AH15" s="408">
        <v>12166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15165365</v>
      </c>
      <c r="BO15" s="485"/>
      <c r="BP15" s="485"/>
      <c r="BQ15" s="485"/>
      <c r="BR15" s="485"/>
      <c r="BS15" s="485"/>
      <c r="BT15" s="485"/>
      <c r="BU15" s="486"/>
      <c r="BV15" s="484">
        <v>14580635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22.5</v>
      </c>
      <c r="AD16" s="536"/>
      <c r="AE16" s="536"/>
      <c r="AF16" s="536"/>
      <c r="AG16" s="537"/>
      <c r="AH16" s="535">
        <v>22.9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30138727</v>
      </c>
      <c r="BO16" s="456"/>
      <c r="BP16" s="456"/>
      <c r="BQ16" s="456"/>
      <c r="BR16" s="456"/>
      <c r="BS16" s="456"/>
      <c r="BT16" s="456"/>
      <c r="BU16" s="457"/>
      <c r="BV16" s="455">
        <v>29918223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40205</v>
      </c>
      <c r="AD17" s="409"/>
      <c r="AE17" s="409"/>
      <c r="AF17" s="409"/>
      <c r="AG17" s="410"/>
      <c r="AH17" s="408">
        <v>39812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19109232</v>
      </c>
      <c r="BO17" s="456"/>
      <c r="BP17" s="456"/>
      <c r="BQ17" s="456"/>
      <c r="BR17" s="456"/>
      <c r="BS17" s="456"/>
      <c r="BT17" s="456"/>
      <c r="BU17" s="457"/>
      <c r="BV17" s="455">
        <v>18395503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213.96</v>
      </c>
      <c r="M18" s="508"/>
      <c r="N18" s="508"/>
      <c r="O18" s="508"/>
      <c r="P18" s="508"/>
      <c r="Q18" s="508"/>
      <c r="R18" s="509"/>
      <c r="S18" s="509"/>
      <c r="T18" s="509"/>
      <c r="U18" s="509"/>
      <c r="V18" s="510"/>
      <c r="W18" s="526"/>
      <c r="X18" s="527"/>
      <c r="Y18" s="527"/>
      <c r="Z18" s="527"/>
      <c r="AA18" s="527"/>
      <c r="AB18" s="551"/>
      <c r="AC18" s="425">
        <v>75.599999999999994</v>
      </c>
      <c r="AD18" s="426"/>
      <c r="AE18" s="426"/>
      <c r="AF18" s="426"/>
      <c r="AG18" s="511"/>
      <c r="AH18" s="425">
        <v>74.900000000000006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33780705</v>
      </c>
      <c r="BO18" s="456"/>
      <c r="BP18" s="456"/>
      <c r="BQ18" s="456"/>
      <c r="BR18" s="456"/>
      <c r="BS18" s="456"/>
      <c r="BT18" s="456"/>
      <c r="BU18" s="457"/>
      <c r="BV18" s="455">
        <v>33004290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591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54353780</v>
      </c>
      <c r="BO19" s="456"/>
      <c r="BP19" s="456"/>
      <c r="BQ19" s="456"/>
      <c r="BR19" s="456"/>
      <c r="BS19" s="456"/>
      <c r="BT19" s="456"/>
      <c r="BU19" s="457"/>
      <c r="BV19" s="455">
        <v>51490261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55762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67064747</v>
      </c>
      <c r="BO22" s="485"/>
      <c r="BP22" s="485"/>
      <c r="BQ22" s="485"/>
      <c r="BR22" s="485"/>
      <c r="BS22" s="485"/>
      <c r="BT22" s="485"/>
      <c r="BU22" s="486"/>
      <c r="BV22" s="484">
        <v>70212849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53084700</v>
      </c>
      <c r="BO23" s="456"/>
      <c r="BP23" s="456"/>
      <c r="BQ23" s="456"/>
      <c r="BR23" s="456"/>
      <c r="BS23" s="456"/>
      <c r="BT23" s="456"/>
      <c r="BU23" s="457"/>
      <c r="BV23" s="455">
        <v>55944296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9820</v>
      </c>
      <c r="R24" s="409"/>
      <c r="S24" s="409"/>
      <c r="T24" s="409"/>
      <c r="U24" s="409"/>
      <c r="V24" s="410"/>
      <c r="W24" s="498"/>
      <c r="X24" s="435"/>
      <c r="Y24" s="436"/>
      <c r="Z24" s="411" t="s">
        <v>162</v>
      </c>
      <c r="AA24" s="412"/>
      <c r="AB24" s="412"/>
      <c r="AC24" s="412"/>
      <c r="AD24" s="412"/>
      <c r="AE24" s="412"/>
      <c r="AF24" s="412"/>
      <c r="AG24" s="413"/>
      <c r="AH24" s="408">
        <v>778</v>
      </c>
      <c r="AI24" s="409"/>
      <c r="AJ24" s="409"/>
      <c r="AK24" s="409"/>
      <c r="AL24" s="410"/>
      <c r="AM24" s="408">
        <v>2442142</v>
      </c>
      <c r="AN24" s="409"/>
      <c r="AO24" s="409"/>
      <c r="AP24" s="409"/>
      <c r="AQ24" s="409"/>
      <c r="AR24" s="410"/>
      <c r="AS24" s="408">
        <v>3139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47446066</v>
      </c>
      <c r="BO24" s="456"/>
      <c r="BP24" s="456"/>
      <c r="BQ24" s="456"/>
      <c r="BR24" s="456"/>
      <c r="BS24" s="456"/>
      <c r="BT24" s="456"/>
      <c r="BU24" s="457"/>
      <c r="BV24" s="455">
        <v>48799724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2</v>
      </c>
      <c r="M25" s="409"/>
      <c r="N25" s="409"/>
      <c r="O25" s="409"/>
      <c r="P25" s="410"/>
      <c r="Q25" s="408">
        <v>8000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5968131</v>
      </c>
      <c r="BO25" s="485"/>
      <c r="BP25" s="485"/>
      <c r="BQ25" s="485"/>
      <c r="BR25" s="485"/>
      <c r="BS25" s="485"/>
      <c r="BT25" s="485"/>
      <c r="BU25" s="486"/>
      <c r="BV25" s="484">
        <v>5428379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7010</v>
      </c>
      <c r="R26" s="409"/>
      <c r="S26" s="409"/>
      <c r="T26" s="409"/>
      <c r="U26" s="409"/>
      <c r="V26" s="410"/>
      <c r="W26" s="498"/>
      <c r="X26" s="435"/>
      <c r="Y26" s="436"/>
      <c r="Z26" s="411" t="s">
        <v>168</v>
      </c>
      <c r="AA26" s="466"/>
      <c r="AB26" s="466"/>
      <c r="AC26" s="466"/>
      <c r="AD26" s="466"/>
      <c r="AE26" s="466"/>
      <c r="AF26" s="466"/>
      <c r="AG26" s="467"/>
      <c r="AH26" s="408">
        <v>50</v>
      </c>
      <c r="AI26" s="409"/>
      <c r="AJ26" s="409"/>
      <c r="AK26" s="409"/>
      <c r="AL26" s="410"/>
      <c r="AM26" s="408">
        <v>162000</v>
      </c>
      <c r="AN26" s="409"/>
      <c r="AO26" s="409"/>
      <c r="AP26" s="409"/>
      <c r="AQ26" s="409"/>
      <c r="AR26" s="410"/>
      <c r="AS26" s="408">
        <v>3240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5760</v>
      </c>
      <c r="R27" s="409"/>
      <c r="S27" s="409"/>
      <c r="T27" s="409"/>
      <c r="U27" s="409"/>
      <c r="V27" s="410"/>
      <c r="W27" s="498"/>
      <c r="X27" s="435"/>
      <c r="Y27" s="436"/>
      <c r="Z27" s="411" t="s">
        <v>171</v>
      </c>
      <c r="AA27" s="412"/>
      <c r="AB27" s="412"/>
      <c r="AC27" s="412"/>
      <c r="AD27" s="412"/>
      <c r="AE27" s="412"/>
      <c r="AF27" s="412"/>
      <c r="AG27" s="413"/>
      <c r="AH27" s="408">
        <v>10</v>
      </c>
      <c r="AI27" s="409"/>
      <c r="AJ27" s="409"/>
      <c r="AK27" s="409"/>
      <c r="AL27" s="410"/>
      <c r="AM27" s="408">
        <v>28360</v>
      </c>
      <c r="AN27" s="409"/>
      <c r="AO27" s="409"/>
      <c r="AP27" s="409"/>
      <c r="AQ27" s="409"/>
      <c r="AR27" s="410"/>
      <c r="AS27" s="408">
        <v>2836</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1916145</v>
      </c>
      <c r="BO27" s="490"/>
      <c r="BP27" s="490"/>
      <c r="BQ27" s="490"/>
      <c r="BR27" s="490"/>
      <c r="BS27" s="490"/>
      <c r="BT27" s="490"/>
      <c r="BU27" s="491"/>
      <c r="BV27" s="489">
        <v>1915816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4960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7232644</v>
      </c>
      <c r="BO28" s="485"/>
      <c r="BP28" s="485"/>
      <c r="BQ28" s="485"/>
      <c r="BR28" s="485"/>
      <c r="BS28" s="485"/>
      <c r="BT28" s="485"/>
      <c r="BU28" s="486"/>
      <c r="BV28" s="484">
        <v>8998459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26</v>
      </c>
      <c r="M29" s="409"/>
      <c r="N29" s="409"/>
      <c r="O29" s="409"/>
      <c r="P29" s="410"/>
      <c r="Q29" s="408">
        <v>4600</v>
      </c>
      <c r="R29" s="409"/>
      <c r="S29" s="409"/>
      <c r="T29" s="409"/>
      <c r="U29" s="409"/>
      <c r="V29" s="410"/>
      <c r="W29" s="499"/>
      <c r="X29" s="500"/>
      <c r="Y29" s="501"/>
      <c r="Z29" s="411" t="s">
        <v>177</v>
      </c>
      <c r="AA29" s="412"/>
      <c r="AB29" s="412"/>
      <c r="AC29" s="412"/>
      <c r="AD29" s="412"/>
      <c r="AE29" s="412"/>
      <c r="AF29" s="412"/>
      <c r="AG29" s="413"/>
      <c r="AH29" s="408">
        <v>788</v>
      </c>
      <c r="AI29" s="409"/>
      <c r="AJ29" s="409"/>
      <c r="AK29" s="409"/>
      <c r="AL29" s="410"/>
      <c r="AM29" s="408">
        <v>2470502</v>
      </c>
      <c r="AN29" s="409"/>
      <c r="AO29" s="409"/>
      <c r="AP29" s="409"/>
      <c r="AQ29" s="409"/>
      <c r="AR29" s="410"/>
      <c r="AS29" s="408">
        <v>3135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7715772</v>
      </c>
      <c r="BO29" s="456"/>
      <c r="BP29" s="456"/>
      <c r="BQ29" s="456"/>
      <c r="BR29" s="456"/>
      <c r="BS29" s="456"/>
      <c r="BT29" s="456"/>
      <c r="BU29" s="457"/>
      <c r="BV29" s="455">
        <v>8255476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13274197</v>
      </c>
      <c r="BO30" s="490"/>
      <c r="BP30" s="490"/>
      <c r="BQ30" s="490"/>
      <c r="BR30" s="490"/>
      <c r="BS30" s="490"/>
      <c r="BT30" s="490"/>
      <c r="BU30" s="491"/>
      <c r="BV30" s="489">
        <v>11567345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f>IF(BG34="","",MAX(C34:D43,U34:V43,AM34:AN43)+1)</f>
        <v>12</v>
      </c>
      <c r="BF34" s="403"/>
      <c r="BG34" s="404" t="str">
        <f>IF('各会計、関係団体の財政状況及び健全化判断比率'!B37="","",'各会計、関係団体の財政状況及び健全化判断比率'!B37)</f>
        <v>地方卸売市場事業特別会計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15</v>
      </c>
      <c r="BX34" s="403"/>
      <c r="BY34" s="404" t="str">
        <f>IF('各会計、関係団体の財政状況及び健全化判断比率'!B68="","",'各会計、関係団体の財政状況及び健全化判断比率'!B68)</f>
        <v>飯塚地区消防組合（一般会計）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23</v>
      </c>
      <c r="CP34" s="403"/>
      <c r="CQ34" s="404" t="str">
        <f>IF('各会計、関係団体の財政状況及び健全化判断比率'!BS7="","",'各会計、関係団体の財政状況及び健全化判断比率'!BS7)</f>
        <v>飯塚市教育文化振興事業団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f>IF(E35="","",C34+1)</f>
        <v>2</v>
      </c>
      <c r="D35" s="403"/>
      <c r="E35" s="404" t="str">
        <f>IF('各会計、関係団体の財政状況及び健全化判断比率'!B8="","",'各会計、関係団体の財政状況及び健全化判断比率'!B8)</f>
        <v>汚水処理事業特別会計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IF('各会計、関係団体の財政状況及び健全化判断比率'!B34="","",'各会計、関係団体の財政状況及び健全化判断比率'!B34)</f>
        <v>工業用水道事業会計</v>
      </c>
      <c r="AP35" s="404"/>
      <c r="AQ35" s="404"/>
      <c r="AR35" s="404"/>
      <c r="AS35" s="404"/>
      <c r="AT35" s="404"/>
      <c r="AU35" s="404"/>
      <c r="AV35" s="404"/>
      <c r="AW35" s="404"/>
      <c r="AX35" s="404"/>
      <c r="AY35" s="404"/>
      <c r="AZ35" s="404"/>
      <c r="BA35" s="404"/>
      <c r="BB35" s="404"/>
      <c r="BC35" s="404"/>
      <c r="BD35" s="181"/>
      <c r="BE35" s="403">
        <f t="shared" ref="BE35:BE43" si="1">IF(BG35="","",BE34+1)</f>
        <v>13</v>
      </c>
      <c r="BF35" s="403"/>
      <c r="BG35" s="404" t="str">
        <f>IF('各会計、関係団体の財政状況及び健全化判断比率'!B38="","",'各会計、関係団体の財政状況及び健全化判断比率'!B38)</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16</v>
      </c>
      <c r="BX35" s="403"/>
      <c r="BY35" s="404" t="str">
        <f>IF('各会計、関係団体の財政状況及び健全化判断比率'!B69="","",'各会計、関係団体の財政状況及び健全化判断比率'!B69)</f>
        <v>ふくおか県央環境広域施設組合（一般会計）</v>
      </c>
      <c r="BZ35" s="404"/>
      <c r="CA35" s="404"/>
      <c r="CB35" s="404"/>
      <c r="CC35" s="404"/>
      <c r="CD35" s="404"/>
      <c r="CE35" s="404"/>
      <c r="CF35" s="404"/>
      <c r="CG35" s="404"/>
      <c r="CH35" s="404"/>
      <c r="CI35" s="404"/>
      <c r="CJ35" s="404"/>
      <c r="CK35" s="404"/>
      <c r="CL35" s="404"/>
      <c r="CM35" s="404"/>
      <c r="CN35" s="181"/>
      <c r="CO35" s="403">
        <f t="shared" ref="CO35:CO43" si="3">IF(CQ35="","",CO34+1)</f>
        <v>24</v>
      </c>
      <c r="CP35" s="403"/>
      <c r="CQ35" s="404" t="str">
        <f>IF('各会計、関係団体の財政状況及び健全化判断比率'!BS8="","",'各会計、関係団体の財政状況及び健全化判断比率'!BS8)</f>
        <v>福岡ソフトウェアセンター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IF('各会計、関係団体の財政状況及び健全化判断比率'!B35="","",'各会計、関係団体の財政状況及び健全化判断比率'!B35)</f>
        <v>飯塚市立病院事業会計</v>
      </c>
      <c r="AP36" s="404"/>
      <c r="AQ36" s="404"/>
      <c r="AR36" s="404"/>
      <c r="AS36" s="404"/>
      <c r="AT36" s="404"/>
      <c r="AU36" s="404"/>
      <c r="AV36" s="404"/>
      <c r="AW36" s="404"/>
      <c r="AX36" s="404"/>
      <c r="AY36" s="404"/>
      <c r="AZ36" s="404"/>
      <c r="BA36" s="404"/>
      <c r="BB36" s="404"/>
      <c r="BC36" s="404"/>
      <c r="BD36" s="181"/>
      <c r="BE36" s="403">
        <f t="shared" si="1"/>
        <v>14</v>
      </c>
      <c r="BF36" s="403"/>
      <c r="BG36" s="404" t="str">
        <f>IF('各会計、関係団体の財政状況及び健全化判断比率'!B39="","",'各会計、関係団体の財政状況及び健全化判断比率'!B39)</f>
        <v>工業用地造成事業特別会計</v>
      </c>
      <c r="BH36" s="404"/>
      <c r="BI36" s="404"/>
      <c r="BJ36" s="404"/>
      <c r="BK36" s="404"/>
      <c r="BL36" s="404"/>
      <c r="BM36" s="404"/>
      <c r="BN36" s="404"/>
      <c r="BO36" s="404"/>
      <c r="BP36" s="404"/>
      <c r="BQ36" s="404"/>
      <c r="BR36" s="404"/>
      <c r="BS36" s="404"/>
      <c r="BT36" s="404"/>
      <c r="BU36" s="404"/>
      <c r="BV36" s="181"/>
      <c r="BW36" s="403">
        <f t="shared" si="2"/>
        <v>17</v>
      </c>
      <c r="BX36" s="403"/>
      <c r="BY36" s="404" t="str">
        <f>IF('各会計、関係団体の財政状況及び健全化判断比率'!B70="","",'各会計、関係団体の財政状況及び健全化判断比率'!B70)</f>
        <v>福岡県市町村職員退職手当組合（一般会計）</v>
      </c>
      <c r="BZ36" s="404"/>
      <c r="CA36" s="404"/>
      <c r="CB36" s="404"/>
      <c r="CC36" s="404"/>
      <c r="CD36" s="404"/>
      <c r="CE36" s="404"/>
      <c r="CF36" s="404"/>
      <c r="CG36" s="404"/>
      <c r="CH36" s="404"/>
      <c r="CI36" s="404"/>
      <c r="CJ36" s="404"/>
      <c r="CK36" s="404"/>
      <c r="CL36" s="404"/>
      <c r="CM36" s="404"/>
      <c r="CN36" s="181"/>
      <c r="CO36" s="403">
        <f t="shared" si="3"/>
        <v>25</v>
      </c>
      <c r="CP36" s="403"/>
      <c r="CQ36" s="404" t="str">
        <f>IF('各会計、関係団体の財政状況及び健全化判断比率'!BS9="","",'各会計、関係団体の財政状況及び健全化判断比率'!BS9)</f>
        <v>サンビレッジ茜</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小型自動車競走事業特別会計</v>
      </c>
      <c r="X37" s="404"/>
      <c r="Y37" s="404"/>
      <c r="Z37" s="404"/>
      <c r="AA37" s="404"/>
      <c r="AB37" s="404"/>
      <c r="AC37" s="404"/>
      <c r="AD37" s="404"/>
      <c r="AE37" s="404"/>
      <c r="AF37" s="404"/>
      <c r="AG37" s="404"/>
      <c r="AH37" s="404"/>
      <c r="AI37" s="404"/>
      <c r="AJ37" s="404"/>
      <c r="AK37" s="404"/>
      <c r="AL37" s="181"/>
      <c r="AM37" s="403">
        <f t="shared" si="0"/>
        <v>11</v>
      </c>
      <c r="AN37" s="403"/>
      <c r="AO37" s="404" t="str">
        <f>IF('各会計、関係団体の財政状況及び健全化判断比率'!B36="","",'各会計、関係団体の財政状況及び健全化判断比率'!B36)</f>
        <v>下水道事業会計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18</v>
      </c>
      <c r="BX37" s="403"/>
      <c r="BY37" s="404" t="str">
        <f>IF('各会計、関係団体の財政状況及び健全化判断比率'!B71="","",'各会計、関係団体の財政状況及び健全化判断比率'!B71)</f>
        <v>福岡県市町村職員退職手当組合（基金特別会計）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7</v>
      </c>
      <c r="V38" s="403"/>
      <c r="W38" s="404" t="str">
        <f>IF('各会計、関係団体の財政状況及び健全化判断比率'!B32="","",'各会計、関係団体の財政状況及び健全化判断比率'!B32)</f>
        <v>駐車場事業特別会計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19</v>
      </c>
      <c r="BX38" s="403"/>
      <c r="BY38" s="404" t="str">
        <f>IF('各会計、関係団体の財政状況及び健全化判断比率'!B72="","",'各会計、関係団体の財政状況及び健全化判断比率'!B72)</f>
        <v>福岡県自治振興組合（一般会計）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20</v>
      </c>
      <c r="BX39" s="403"/>
      <c r="BY39" s="404" t="str">
        <f>IF('各会計、関係団体の財政状況及び健全化判断比率'!B73="","",'各会計、関係団体の財政状況及び健全化判断比率'!B73)</f>
        <v>福岡県自治振興組合（公文書館事業特別会計）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21</v>
      </c>
      <c r="BX40" s="403"/>
      <c r="BY40" s="404" t="str">
        <f>IF('各会計、関係団体の財政状況及び健全化判断比率'!B74="","",'各会計、関係団体の財政状況及び健全化判断比率'!B74)</f>
        <v>福岡県後期高齢者医療広域連合（一般会計）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22</v>
      </c>
      <c r="BX41" s="403"/>
      <c r="BY41" s="404" t="str">
        <f>IF('各会計、関係団体の財政状況及び健全化判断比率'!B75="","",'各会計、関係団体の財政状況及び健全化判断比率'!B75)</f>
        <v>福岡県後期高齢者医療広域連合（後期高齢者医療特別会計）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oCXBkalGyAaSwGtSNflKaIsa/TLhbLkf8hE02OcyQ/6z70Qz87dWfMFz1ds7BNchXAFuDEdZZ/RexGQms+vZNw==" saltValue="pDI3ngBE8uHLk6xH4lg86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c r="A34" s="22"/>
      <c r="B34" s="31"/>
      <c r="C34" s="1187" t="s">
        <v>542</v>
      </c>
      <c r="D34" s="1187"/>
      <c r="E34" s="1188"/>
      <c r="F34" s="32" t="s">
        <v>543</v>
      </c>
      <c r="G34" s="33" t="s">
        <v>544</v>
      </c>
      <c r="H34" s="33" t="s">
        <v>545</v>
      </c>
      <c r="I34" s="33" t="s">
        <v>546</v>
      </c>
      <c r="J34" s="34" t="s">
        <v>547</v>
      </c>
      <c r="K34" s="22"/>
      <c r="L34" s="22"/>
      <c r="M34" s="22"/>
      <c r="N34" s="22"/>
      <c r="O34" s="22"/>
      <c r="P34" s="22"/>
    </row>
    <row r="35" spans="1:16" ht="39" customHeight="1">
      <c r="A35" s="22"/>
      <c r="B35" s="35"/>
      <c r="C35" s="1181" t="s">
        <v>548</v>
      </c>
      <c r="D35" s="1182"/>
      <c r="E35" s="1183"/>
      <c r="F35" s="36">
        <v>4.22</v>
      </c>
      <c r="G35" s="37">
        <v>4.33</v>
      </c>
      <c r="H35" s="37">
        <v>3.88</v>
      </c>
      <c r="I35" s="37">
        <v>4.92</v>
      </c>
      <c r="J35" s="38">
        <v>7.13</v>
      </c>
      <c r="K35" s="22"/>
      <c r="L35" s="22"/>
      <c r="M35" s="22"/>
      <c r="N35" s="22"/>
      <c r="O35" s="22"/>
      <c r="P35" s="22"/>
    </row>
    <row r="36" spans="1:16" ht="39" customHeight="1">
      <c r="A36" s="22"/>
      <c r="B36" s="35"/>
      <c r="C36" s="1181" t="s">
        <v>549</v>
      </c>
      <c r="D36" s="1182"/>
      <c r="E36" s="1183"/>
      <c r="F36" s="36">
        <v>3.03</v>
      </c>
      <c r="G36" s="37">
        <v>3.29</v>
      </c>
      <c r="H36" s="37">
        <v>9.8000000000000007</v>
      </c>
      <c r="I36" s="37">
        <v>4.0999999999999996</v>
      </c>
      <c r="J36" s="38">
        <v>5.99</v>
      </c>
      <c r="K36" s="22"/>
      <c r="L36" s="22"/>
      <c r="M36" s="22"/>
      <c r="N36" s="22"/>
      <c r="O36" s="22"/>
      <c r="P36" s="22"/>
    </row>
    <row r="37" spans="1:16" ht="39" customHeight="1">
      <c r="A37" s="22"/>
      <c r="B37" s="35"/>
      <c r="C37" s="1181" t="s">
        <v>550</v>
      </c>
      <c r="D37" s="1182"/>
      <c r="E37" s="1183"/>
      <c r="F37" s="36">
        <v>2.79</v>
      </c>
      <c r="G37" s="37">
        <v>3.09</v>
      </c>
      <c r="H37" s="37">
        <v>3.16</v>
      </c>
      <c r="I37" s="37">
        <v>3.14</v>
      </c>
      <c r="J37" s="38">
        <v>3.67</v>
      </c>
      <c r="K37" s="22"/>
      <c r="L37" s="22"/>
      <c r="M37" s="22"/>
      <c r="N37" s="22"/>
      <c r="O37" s="22"/>
      <c r="P37" s="22"/>
    </row>
    <row r="38" spans="1:16" ht="39" customHeight="1">
      <c r="A38" s="22"/>
      <c r="B38" s="35"/>
      <c r="C38" s="1181" t="s">
        <v>551</v>
      </c>
      <c r="D38" s="1182"/>
      <c r="E38" s="1183"/>
      <c r="F38" s="36">
        <v>0.15</v>
      </c>
      <c r="G38" s="37">
        <v>0.16</v>
      </c>
      <c r="H38" s="37">
        <v>1.02</v>
      </c>
      <c r="I38" s="37">
        <v>1.28</v>
      </c>
      <c r="J38" s="38">
        <v>1.25</v>
      </c>
      <c r="K38" s="22"/>
      <c r="L38" s="22"/>
      <c r="M38" s="22"/>
      <c r="N38" s="22"/>
      <c r="O38" s="22"/>
      <c r="P38" s="22"/>
    </row>
    <row r="39" spans="1:16" ht="39" customHeight="1">
      <c r="A39" s="22"/>
      <c r="B39" s="35"/>
      <c r="C39" s="1181" t="s">
        <v>552</v>
      </c>
      <c r="D39" s="1182"/>
      <c r="E39" s="1183"/>
      <c r="F39" s="36">
        <v>0.28000000000000003</v>
      </c>
      <c r="G39" s="37">
        <v>0.38</v>
      </c>
      <c r="H39" s="37">
        <v>0.64</v>
      </c>
      <c r="I39" s="37">
        <v>0.62</v>
      </c>
      <c r="J39" s="38">
        <v>0.45</v>
      </c>
      <c r="K39" s="22"/>
      <c r="L39" s="22"/>
      <c r="M39" s="22"/>
      <c r="N39" s="22"/>
      <c r="O39" s="22"/>
      <c r="P39" s="22"/>
    </row>
    <row r="40" spans="1:16" ht="39" customHeight="1">
      <c r="A40" s="22"/>
      <c r="B40" s="35"/>
      <c r="C40" s="1181" t="s">
        <v>553</v>
      </c>
      <c r="D40" s="1182"/>
      <c r="E40" s="1183"/>
      <c r="F40" s="36">
        <v>0.09</v>
      </c>
      <c r="G40" s="37">
        <v>7.0000000000000007E-2</v>
      </c>
      <c r="H40" s="37">
        <v>0.1</v>
      </c>
      <c r="I40" s="37">
        <v>0.14000000000000001</v>
      </c>
      <c r="J40" s="38">
        <v>0.2</v>
      </c>
      <c r="K40" s="22"/>
      <c r="L40" s="22"/>
      <c r="M40" s="22"/>
      <c r="N40" s="22"/>
      <c r="O40" s="22"/>
      <c r="P40" s="22"/>
    </row>
    <row r="41" spans="1:16" ht="39" customHeight="1">
      <c r="A41" s="22"/>
      <c r="B41" s="35"/>
      <c r="C41" s="1181" t="s">
        <v>554</v>
      </c>
      <c r="D41" s="1182"/>
      <c r="E41" s="1183"/>
      <c r="F41" s="36">
        <v>0.14000000000000001</v>
      </c>
      <c r="G41" s="37">
        <v>0.13</v>
      </c>
      <c r="H41" s="37">
        <v>0.14000000000000001</v>
      </c>
      <c r="I41" s="37">
        <v>0.15</v>
      </c>
      <c r="J41" s="38">
        <v>0.17</v>
      </c>
      <c r="K41" s="22"/>
      <c r="L41" s="22"/>
      <c r="M41" s="22"/>
      <c r="N41" s="22"/>
      <c r="O41" s="22"/>
      <c r="P41" s="22"/>
    </row>
    <row r="42" spans="1:16" ht="39" customHeight="1">
      <c r="A42" s="22"/>
      <c r="B42" s="39"/>
      <c r="C42" s="1181" t="s">
        <v>555</v>
      </c>
      <c r="D42" s="1182"/>
      <c r="E42" s="1183"/>
      <c r="F42" s="36" t="s">
        <v>495</v>
      </c>
      <c r="G42" s="37" t="s">
        <v>495</v>
      </c>
      <c r="H42" s="37" t="s">
        <v>495</v>
      </c>
      <c r="I42" s="37" t="s">
        <v>495</v>
      </c>
      <c r="J42" s="38" t="s">
        <v>495</v>
      </c>
      <c r="K42" s="22"/>
      <c r="L42" s="22"/>
      <c r="M42" s="22"/>
      <c r="N42" s="22"/>
      <c r="O42" s="22"/>
      <c r="P42" s="22"/>
    </row>
    <row r="43" spans="1:16" ht="39" customHeight="1" thickBot="1">
      <c r="A43" s="22"/>
      <c r="B43" s="40"/>
      <c r="C43" s="1184" t="s">
        <v>556</v>
      </c>
      <c r="D43" s="1185"/>
      <c r="E43" s="1186"/>
      <c r="F43" s="41">
        <v>0.46</v>
      </c>
      <c r="G43" s="42">
        <v>0.77</v>
      </c>
      <c r="H43" s="42">
        <v>0.86</v>
      </c>
      <c r="I43" s="42">
        <v>0.09</v>
      </c>
      <c r="J43" s="43">
        <v>0.14000000000000001</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pTUarbl06eCyef5g1gTWoZdvz1VqAGmuL97qgg6XLGxQdwzt7cMo8P3ejg2cfw9fG4N6Wq50gPIAmzRLefAIpQ==" saltValue="PxG/civjgw2UJPKa99M3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P55" sqref="P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c r="A45" s="48"/>
      <c r="B45" s="1212" t="s">
        <v>9</v>
      </c>
      <c r="C45" s="1213"/>
      <c r="D45" s="58"/>
      <c r="E45" s="1218" t="s">
        <v>10</v>
      </c>
      <c r="F45" s="1218"/>
      <c r="G45" s="1218"/>
      <c r="H45" s="1218"/>
      <c r="I45" s="1218"/>
      <c r="J45" s="1219"/>
      <c r="K45" s="59">
        <v>6869</v>
      </c>
      <c r="L45" s="60">
        <v>6901</v>
      </c>
      <c r="M45" s="60">
        <v>7005</v>
      </c>
      <c r="N45" s="60">
        <v>7130</v>
      </c>
      <c r="O45" s="61">
        <v>6821</v>
      </c>
      <c r="P45" s="48"/>
      <c r="Q45" s="48"/>
      <c r="R45" s="48"/>
      <c r="S45" s="48"/>
      <c r="T45" s="48"/>
      <c r="U45" s="48"/>
    </row>
    <row r="46" spans="1:21" ht="30.75" customHeight="1">
      <c r="A46" s="48"/>
      <c r="B46" s="1214"/>
      <c r="C46" s="1215"/>
      <c r="D46" s="62"/>
      <c r="E46" s="1191" t="s">
        <v>11</v>
      </c>
      <c r="F46" s="1191"/>
      <c r="G46" s="1191"/>
      <c r="H46" s="1191"/>
      <c r="I46" s="1191"/>
      <c r="J46" s="1192"/>
      <c r="K46" s="63" t="s">
        <v>495</v>
      </c>
      <c r="L46" s="64" t="s">
        <v>495</v>
      </c>
      <c r="M46" s="64" t="s">
        <v>495</v>
      </c>
      <c r="N46" s="64" t="s">
        <v>495</v>
      </c>
      <c r="O46" s="65" t="s">
        <v>495</v>
      </c>
      <c r="P46" s="48"/>
      <c r="Q46" s="48"/>
      <c r="R46" s="48"/>
      <c r="S46" s="48"/>
      <c r="T46" s="48"/>
      <c r="U46" s="48"/>
    </row>
    <row r="47" spans="1:21" ht="30.75" customHeight="1">
      <c r="A47" s="48"/>
      <c r="B47" s="1214"/>
      <c r="C47" s="1215"/>
      <c r="D47" s="62"/>
      <c r="E47" s="1191" t="s">
        <v>12</v>
      </c>
      <c r="F47" s="1191"/>
      <c r="G47" s="1191"/>
      <c r="H47" s="1191"/>
      <c r="I47" s="1191"/>
      <c r="J47" s="1192"/>
      <c r="K47" s="63" t="s">
        <v>495</v>
      </c>
      <c r="L47" s="64" t="s">
        <v>495</v>
      </c>
      <c r="M47" s="64" t="s">
        <v>495</v>
      </c>
      <c r="N47" s="64" t="s">
        <v>495</v>
      </c>
      <c r="O47" s="65" t="s">
        <v>495</v>
      </c>
      <c r="P47" s="48"/>
      <c r="Q47" s="48"/>
      <c r="R47" s="48"/>
      <c r="S47" s="48"/>
      <c r="T47" s="48"/>
      <c r="U47" s="48"/>
    </row>
    <row r="48" spans="1:21" ht="30.75" customHeight="1">
      <c r="A48" s="48"/>
      <c r="B48" s="1214"/>
      <c r="C48" s="1215"/>
      <c r="D48" s="62"/>
      <c r="E48" s="1191" t="s">
        <v>13</v>
      </c>
      <c r="F48" s="1191"/>
      <c r="G48" s="1191"/>
      <c r="H48" s="1191"/>
      <c r="I48" s="1191"/>
      <c r="J48" s="1192"/>
      <c r="K48" s="63">
        <v>510</v>
      </c>
      <c r="L48" s="64">
        <v>478</v>
      </c>
      <c r="M48" s="64">
        <v>518</v>
      </c>
      <c r="N48" s="64">
        <v>614</v>
      </c>
      <c r="O48" s="65">
        <v>585</v>
      </c>
      <c r="P48" s="48"/>
      <c r="Q48" s="48"/>
      <c r="R48" s="48"/>
      <c r="S48" s="48"/>
      <c r="T48" s="48"/>
      <c r="U48" s="48"/>
    </row>
    <row r="49" spans="1:21" ht="30.75" customHeight="1">
      <c r="A49" s="48"/>
      <c r="B49" s="1214"/>
      <c r="C49" s="1215"/>
      <c r="D49" s="62"/>
      <c r="E49" s="1191" t="s">
        <v>14</v>
      </c>
      <c r="F49" s="1191"/>
      <c r="G49" s="1191"/>
      <c r="H49" s="1191"/>
      <c r="I49" s="1191"/>
      <c r="J49" s="1192"/>
      <c r="K49" s="63">
        <v>17</v>
      </c>
      <c r="L49" s="64">
        <v>40</v>
      </c>
      <c r="M49" s="64">
        <v>88</v>
      </c>
      <c r="N49" s="64">
        <v>114</v>
      </c>
      <c r="O49" s="65">
        <v>116</v>
      </c>
      <c r="P49" s="48"/>
      <c r="Q49" s="48"/>
      <c r="R49" s="48"/>
      <c r="S49" s="48"/>
      <c r="T49" s="48"/>
      <c r="U49" s="48"/>
    </row>
    <row r="50" spans="1:21" ht="30.75" customHeight="1">
      <c r="A50" s="48"/>
      <c r="B50" s="1214"/>
      <c r="C50" s="1215"/>
      <c r="D50" s="62"/>
      <c r="E50" s="1191" t="s">
        <v>15</v>
      </c>
      <c r="F50" s="1191"/>
      <c r="G50" s="1191"/>
      <c r="H50" s="1191"/>
      <c r="I50" s="1191"/>
      <c r="J50" s="1192"/>
      <c r="K50" s="63">
        <v>60</v>
      </c>
      <c r="L50" s="64">
        <v>35</v>
      </c>
      <c r="M50" s="64">
        <v>2</v>
      </c>
      <c r="N50" s="64">
        <v>1</v>
      </c>
      <c r="O50" s="65">
        <v>1</v>
      </c>
      <c r="P50" s="48"/>
      <c r="Q50" s="48"/>
      <c r="R50" s="48"/>
      <c r="S50" s="48"/>
      <c r="T50" s="48"/>
      <c r="U50" s="48"/>
    </row>
    <row r="51" spans="1:21" ht="30.75" customHeight="1">
      <c r="A51" s="48"/>
      <c r="B51" s="1216"/>
      <c r="C51" s="1217"/>
      <c r="D51" s="66"/>
      <c r="E51" s="1191" t="s">
        <v>16</v>
      </c>
      <c r="F51" s="1191"/>
      <c r="G51" s="1191"/>
      <c r="H51" s="1191"/>
      <c r="I51" s="1191"/>
      <c r="J51" s="1192"/>
      <c r="K51" s="63">
        <v>0</v>
      </c>
      <c r="L51" s="64">
        <v>0</v>
      </c>
      <c r="M51" s="64" t="s">
        <v>495</v>
      </c>
      <c r="N51" s="64" t="s">
        <v>495</v>
      </c>
      <c r="O51" s="65" t="s">
        <v>495</v>
      </c>
      <c r="P51" s="48"/>
      <c r="Q51" s="48"/>
      <c r="R51" s="48"/>
      <c r="S51" s="48"/>
      <c r="T51" s="48"/>
      <c r="U51" s="48"/>
    </row>
    <row r="52" spans="1:21" ht="30.75" customHeight="1">
      <c r="A52" s="48"/>
      <c r="B52" s="1189" t="s">
        <v>17</v>
      </c>
      <c r="C52" s="1190"/>
      <c r="D52" s="66"/>
      <c r="E52" s="1191" t="s">
        <v>18</v>
      </c>
      <c r="F52" s="1191"/>
      <c r="G52" s="1191"/>
      <c r="H52" s="1191"/>
      <c r="I52" s="1191"/>
      <c r="J52" s="1192"/>
      <c r="K52" s="63">
        <v>5660</v>
      </c>
      <c r="L52" s="64">
        <v>5721</v>
      </c>
      <c r="M52" s="64">
        <v>5702</v>
      </c>
      <c r="N52" s="64">
        <v>5589</v>
      </c>
      <c r="O52" s="65">
        <v>5409</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1796</v>
      </c>
      <c r="L53" s="69">
        <v>1733</v>
      </c>
      <c r="M53" s="69">
        <v>1911</v>
      </c>
      <c r="N53" s="69">
        <v>2270</v>
      </c>
      <c r="O53" s="70">
        <v>2114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557</v>
      </c>
      <c r="L57" s="81" t="s">
        <v>558</v>
      </c>
      <c r="M57" s="81" t="s">
        <v>559</v>
      </c>
      <c r="N57" s="81" t="s">
        <v>560</v>
      </c>
      <c r="O57" s="82" t="s">
        <v>561</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Kt6gDQliahdtK+VIo4EPYSp9yIBcteoCiOymlfY00qgRQotICUpzjHOvkIjaZQaRvMaXqwFbUQzVDHKYZKDQw==" saltValue="1M4B8BjKLzBIadPoh6uI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533</v>
      </c>
      <c r="J40" s="103" t="s">
        <v>534</v>
      </c>
      <c r="K40" s="103" t="s">
        <v>535</v>
      </c>
      <c r="L40" s="103" t="s">
        <v>536</v>
      </c>
      <c r="M40" s="104" t="s">
        <v>537</v>
      </c>
    </row>
    <row r="41" spans="2:13" ht="27.75" customHeight="1">
      <c r="B41" s="1232" t="s">
        <v>30</v>
      </c>
      <c r="C41" s="1233"/>
      <c r="D41" s="105"/>
      <c r="E41" s="1234" t="s">
        <v>31</v>
      </c>
      <c r="F41" s="1234"/>
      <c r="G41" s="1234"/>
      <c r="H41" s="1235"/>
      <c r="I41" s="355">
        <v>75475</v>
      </c>
      <c r="J41" s="356">
        <v>73620</v>
      </c>
      <c r="K41" s="356">
        <v>72290</v>
      </c>
      <c r="L41" s="356">
        <v>70220</v>
      </c>
      <c r="M41" s="357">
        <v>67068</v>
      </c>
    </row>
    <row r="42" spans="2:13" ht="27.75" customHeight="1">
      <c r="B42" s="1222"/>
      <c r="C42" s="1223"/>
      <c r="D42" s="106"/>
      <c r="E42" s="1226" t="s">
        <v>32</v>
      </c>
      <c r="F42" s="1226"/>
      <c r="G42" s="1226"/>
      <c r="H42" s="1227"/>
      <c r="I42" s="358" t="s">
        <v>495</v>
      </c>
      <c r="J42" s="359" t="s">
        <v>495</v>
      </c>
      <c r="K42" s="359" t="s">
        <v>495</v>
      </c>
      <c r="L42" s="359" t="s">
        <v>495</v>
      </c>
      <c r="M42" s="360" t="s">
        <v>495</v>
      </c>
    </row>
    <row r="43" spans="2:13" ht="27.75" customHeight="1">
      <c r="B43" s="1222"/>
      <c r="C43" s="1223"/>
      <c r="D43" s="106"/>
      <c r="E43" s="1226" t="s">
        <v>33</v>
      </c>
      <c r="F43" s="1226"/>
      <c r="G43" s="1226"/>
      <c r="H43" s="1227"/>
      <c r="I43" s="358">
        <v>8157</v>
      </c>
      <c r="J43" s="359">
        <v>8137</v>
      </c>
      <c r="K43" s="359">
        <v>8821</v>
      </c>
      <c r="L43" s="359">
        <v>8331</v>
      </c>
      <c r="M43" s="360">
        <v>8608</v>
      </c>
    </row>
    <row r="44" spans="2:13" ht="27.75" customHeight="1">
      <c r="B44" s="1222"/>
      <c r="C44" s="1223"/>
      <c r="D44" s="106"/>
      <c r="E44" s="1226" t="s">
        <v>34</v>
      </c>
      <c r="F44" s="1226"/>
      <c r="G44" s="1226"/>
      <c r="H44" s="1227"/>
      <c r="I44" s="358">
        <v>32</v>
      </c>
      <c r="J44" s="359" t="s">
        <v>495</v>
      </c>
      <c r="K44" s="359" t="s">
        <v>495</v>
      </c>
      <c r="L44" s="359">
        <v>71</v>
      </c>
      <c r="M44" s="360">
        <v>71</v>
      </c>
    </row>
    <row r="45" spans="2:13" ht="27.75" customHeight="1">
      <c r="B45" s="1222"/>
      <c r="C45" s="1223"/>
      <c r="D45" s="106"/>
      <c r="E45" s="1226" t="s">
        <v>35</v>
      </c>
      <c r="F45" s="1226"/>
      <c r="G45" s="1226"/>
      <c r="H45" s="1227"/>
      <c r="I45" s="358">
        <v>7854</v>
      </c>
      <c r="J45" s="359">
        <v>6911</v>
      </c>
      <c r="K45" s="359">
        <v>6410</v>
      </c>
      <c r="L45" s="359">
        <v>6097</v>
      </c>
      <c r="M45" s="360">
        <v>5744</v>
      </c>
    </row>
    <row r="46" spans="2:13" ht="27.75" customHeight="1">
      <c r="B46" s="1222"/>
      <c r="C46" s="1223"/>
      <c r="D46" s="107"/>
      <c r="E46" s="1226" t="s">
        <v>36</v>
      </c>
      <c r="F46" s="1226"/>
      <c r="G46" s="1226"/>
      <c r="H46" s="1227"/>
      <c r="I46" s="358" t="s">
        <v>495</v>
      </c>
      <c r="J46" s="359" t="s">
        <v>495</v>
      </c>
      <c r="K46" s="359" t="s">
        <v>495</v>
      </c>
      <c r="L46" s="359" t="s">
        <v>495</v>
      </c>
      <c r="M46" s="360" t="s">
        <v>495</v>
      </c>
    </row>
    <row r="47" spans="2:13" ht="27.75" customHeight="1">
      <c r="B47" s="1222"/>
      <c r="C47" s="1223"/>
      <c r="D47" s="108"/>
      <c r="E47" s="1236" t="s">
        <v>37</v>
      </c>
      <c r="F47" s="1237"/>
      <c r="G47" s="1237"/>
      <c r="H47" s="1238"/>
      <c r="I47" s="358" t="s">
        <v>495</v>
      </c>
      <c r="J47" s="359" t="s">
        <v>495</v>
      </c>
      <c r="K47" s="359" t="s">
        <v>495</v>
      </c>
      <c r="L47" s="359" t="s">
        <v>495</v>
      </c>
      <c r="M47" s="360" t="s">
        <v>495</v>
      </c>
    </row>
    <row r="48" spans="2:13" ht="27.75" customHeight="1">
      <c r="B48" s="1222"/>
      <c r="C48" s="1223"/>
      <c r="D48" s="106"/>
      <c r="E48" s="1226" t="s">
        <v>38</v>
      </c>
      <c r="F48" s="1226"/>
      <c r="G48" s="1226"/>
      <c r="H48" s="1227"/>
      <c r="I48" s="358" t="s">
        <v>495</v>
      </c>
      <c r="J48" s="359" t="s">
        <v>495</v>
      </c>
      <c r="K48" s="359" t="s">
        <v>495</v>
      </c>
      <c r="L48" s="359" t="s">
        <v>495</v>
      </c>
      <c r="M48" s="360" t="s">
        <v>495</v>
      </c>
    </row>
    <row r="49" spans="2:13" ht="27.75" customHeight="1">
      <c r="B49" s="1224"/>
      <c r="C49" s="1225"/>
      <c r="D49" s="106"/>
      <c r="E49" s="1226" t="s">
        <v>39</v>
      </c>
      <c r="F49" s="1226"/>
      <c r="G49" s="1226"/>
      <c r="H49" s="1227"/>
      <c r="I49" s="358" t="s">
        <v>495</v>
      </c>
      <c r="J49" s="359" t="s">
        <v>495</v>
      </c>
      <c r="K49" s="359" t="s">
        <v>495</v>
      </c>
      <c r="L49" s="359" t="s">
        <v>495</v>
      </c>
      <c r="M49" s="360" t="s">
        <v>495</v>
      </c>
    </row>
    <row r="50" spans="2:13" ht="27.75" customHeight="1">
      <c r="B50" s="1220" t="s">
        <v>40</v>
      </c>
      <c r="C50" s="1221"/>
      <c r="D50" s="109"/>
      <c r="E50" s="1226" t="s">
        <v>41</v>
      </c>
      <c r="F50" s="1226"/>
      <c r="G50" s="1226"/>
      <c r="H50" s="1227"/>
      <c r="I50" s="358">
        <v>23549</v>
      </c>
      <c r="J50" s="359">
        <v>23436</v>
      </c>
      <c r="K50" s="359">
        <v>25985</v>
      </c>
      <c r="L50" s="359">
        <v>29115</v>
      </c>
      <c r="M50" s="360">
        <v>28927</v>
      </c>
    </row>
    <row r="51" spans="2:13" ht="27.75" customHeight="1">
      <c r="B51" s="1222"/>
      <c r="C51" s="1223"/>
      <c r="D51" s="106"/>
      <c r="E51" s="1226" t="s">
        <v>42</v>
      </c>
      <c r="F51" s="1226"/>
      <c r="G51" s="1226"/>
      <c r="H51" s="1227"/>
      <c r="I51" s="358">
        <v>3523</v>
      </c>
      <c r="J51" s="359">
        <v>3218</v>
      </c>
      <c r="K51" s="359">
        <v>2946</v>
      </c>
      <c r="L51" s="359">
        <v>2632</v>
      </c>
      <c r="M51" s="360">
        <v>2367</v>
      </c>
    </row>
    <row r="52" spans="2:13" ht="27.75" customHeight="1">
      <c r="B52" s="1224"/>
      <c r="C52" s="1225"/>
      <c r="D52" s="106"/>
      <c r="E52" s="1226" t="s">
        <v>43</v>
      </c>
      <c r="F52" s="1226"/>
      <c r="G52" s="1226"/>
      <c r="H52" s="1227"/>
      <c r="I52" s="358">
        <v>59711</v>
      </c>
      <c r="J52" s="359">
        <v>58619</v>
      </c>
      <c r="K52" s="359">
        <v>58110</v>
      </c>
      <c r="L52" s="359">
        <v>55506</v>
      </c>
      <c r="M52" s="360">
        <v>52533</v>
      </c>
    </row>
    <row r="53" spans="2:13" ht="27.75" customHeight="1" thickBot="1">
      <c r="B53" s="1228" t="s">
        <v>19</v>
      </c>
      <c r="C53" s="1229"/>
      <c r="D53" s="110"/>
      <c r="E53" s="1230" t="s">
        <v>44</v>
      </c>
      <c r="F53" s="1230"/>
      <c r="G53" s="1230"/>
      <c r="H53" s="1231"/>
      <c r="I53" s="361">
        <v>4735</v>
      </c>
      <c r="J53" s="362">
        <v>3394</v>
      </c>
      <c r="K53" s="362">
        <v>479</v>
      </c>
      <c r="L53" s="362">
        <v>-2533</v>
      </c>
      <c r="M53" s="363">
        <v>-2335</v>
      </c>
    </row>
    <row r="54" spans="2:13" ht="27.75" customHeight="1">
      <c r="B54" s="111"/>
      <c r="C54" s="112"/>
      <c r="D54" s="112"/>
      <c r="E54" s="113"/>
      <c r="F54" s="113"/>
      <c r="G54" s="113"/>
      <c r="H54" s="113"/>
      <c r="I54" s="114"/>
      <c r="J54" s="114"/>
      <c r="K54" s="114"/>
      <c r="L54" s="114"/>
      <c r="M54" s="114"/>
    </row>
    <row r="55" spans="2:13"/>
  </sheetData>
  <sheetProtection algorithmName="SHA-512" hashValue="82NsNAcyaU9ovBn5ncANeQlSKGC1IcoUXqsqkkGP8A5877B9nYnDghAms7Q2GhuSIQ6oGb39s4Wgh5mnnb7EWw==" saltValue="u4HJc9X9ACBikIrRsmmd5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3" sqref="C63:E63"/>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535</v>
      </c>
      <c r="G54" s="119" t="s">
        <v>536</v>
      </c>
      <c r="H54" s="120" t="s">
        <v>537</v>
      </c>
    </row>
    <row r="55" spans="2:8" ht="52.5" customHeight="1">
      <c r="B55" s="121"/>
      <c r="C55" s="1247" t="s">
        <v>46</v>
      </c>
      <c r="D55" s="1247"/>
      <c r="E55" s="1248"/>
      <c r="F55" s="122">
        <v>9095</v>
      </c>
      <c r="G55" s="122">
        <v>8998</v>
      </c>
      <c r="H55" s="123">
        <v>7233</v>
      </c>
    </row>
    <row r="56" spans="2:8" ht="52.5" customHeight="1">
      <c r="B56" s="124"/>
      <c r="C56" s="1249" t="s">
        <v>47</v>
      </c>
      <c r="D56" s="1249"/>
      <c r="E56" s="1250"/>
      <c r="F56" s="125">
        <v>7361</v>
      </c>
      <c r="G56" s="125">
        <v>8255</v>
      </c>
      <c r="H56" s="126">
        <v>7716</v>
      </c>
    </row>
    <row r="57" spans="2:8" ht="53.25" customHeight="1">
      <c r="B57" s="124"/>
      <c r="C57" s="1251" t="s">
        <v>48</v>
      </c>
      <c r="D57" s="1251"/>
      <c r="E57" s="1252"/>
      <c r="F57" s="127">
        <v>9933</v>
      </c>
      <c r="G57" s="127">
        <v>11567</v>
      </c>
      <c r="H57" s="128">
        <v>13274</v>
      </c>
    </row>
    <row r="58" spans="2:8" ht="45.75" customHeight="1">
      <c r="B58" s="129"/>
      <c r="C58" s="1239" t="s">
        <v>576</v>
      </c>
      <c r="D58" s="1240"/>
      <c r="E58" s="1241"/>
      <c r="F58" s="130">
        <v>2687</v>
      </c>
      <c r="G58" s="130">
        <v>3335</v>
      </c>
      <c r="H58" s="131">
        <v>4715</v>
      </c>
    </row>
    <row r="59" spans="2:8" ht="45.75" customHeight="1">
      <c r="B59" s="129"/>
      <c r="C59" s="1239" t="s">
        <v>577</v>
      </c>
      <c r="D59" s="1240"/>
      <c r="E59" s="1241"/>
      <c r="F59" s="130">
        <v>4000</v>
      </c>
      <c r="G59" s="130">
        <v>4000</v>
      </c>
      <c r="H59" s="131">
        <v>4000</v>
      </c>
    </row>
    <row r="60" spans="2:8" ht="45.75" customHeight="1">
      <c r="B60" s="129"/>
      <c r="C60" s="1239" t="s">
        <v>578</v>
      </c>
      <c r="D60" s="1240"/>
      <c r="E60" s="1241"/>
      <c r="F60" s="130">
        <v>2624</v>
      </c>
      <c r="G60" s="130">
        <v>2600</v>
      </c>
      <c r="H60" s="131">
        <v>2569</v>
      </c>
    </row>
    <row r="61" spans="2:8" ht="45.75" customHeight="1">
      <c r="B61" s="129"/>
      <c r="C61" s="1239" t="s">
        <v>579</v>
      </c>
      <c r="D61" s="1240"/>
      <c r="E61" s="1241"/>
      <c r="F61" s="130" t="s">
        <v>495</v>
      </c>
      <c r="G61" s="130">
        <v>1002</v>
      </c>
      <c r="H61" s="131">
        <v>1362</v>
      </c>
    </row>
    <row r="62" spans="2:8" ht="45.75" customHeight="1" thickBot="1">
      <c r="B62" s="132"/>
      <c r="C62" s="1242" t="s">
        <v>580</v>
      </c>
      <c r="D62" s="1243"/>
      <c r="E62" s="1244"/>
      <c r="F62" s="133">
        <v>275</v>
      </c>
      <c r="G62" s="133">
        <v>276</v>
      </c>
      <c r="H62" s="134">
        <v>270</v>
      </c>
    </row>
    <row r="63" spans="2:8" ht="52.5" customHeight="1" thickBot="1">
      <c r="B63" s="135"/>
      <c r="C63" s="1245" t="s">
        <v>49</v>
      </c>
      <c r="D63" s="1245"/>
      <c r="E63" s="1246"/>
      <c r="F63" s="136">
        <v>26389</v>
      </c>
      <c r="G63" s="136">
        <v>28821</v>
      </c>
      <c r="H63" s="137">
        <v>28223</v>
      </c>
    </row>
    <row r="64" spans="2:8"/>
  </sheetData>
  <sheetProtection algorithmName="SHA-512" hashValue="r1CWT3of5bzXtuEiJZ0lmKNQMDQ5jo2x656/52jZ3G+H6embpGItcorJ6lgDE7+lihb3NfyBOBz7iV63jNG2rg==" saltValue="KEQ9Q0ZdEH2cDRIeRwDj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U21" zoomScaleNormal="100" zoomScaleSheetLayoutView="55" workbookViewId="0">
      <selection activeCell="AN65" sqref="AN65:DC69"/>
    </sheetView>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588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589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6" t="s">
        <v>590</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591</v>
      </c>
    </row>
    <row r="50" spans="1:109">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533</v>
      </c>
      <c r="BQ50" s="1258"/>
      <c r="BR50" s="1258"/>
      <c r="BS50" s="1258"/>
      <c r="BT50" s="1258"/>
      <c r="BU50" s="1258"/>
      <c r="BV50" s="1258"/>
      <c r="BW50" s="1258"/>
      <c r="BX50" s="1258" t="s">
        <v>534</v>
      </c>
      <c r="BY50" s="1258"/>
      <c r="BZ50" s="1258"/>
      <c r="CA50" s="1258"/>
      <c r="CB50" s="1258"/>
      <c r="CC50" s="1258"/>
      <c r="CD50" s="1258"/>
      <c r="CE50" s="1258"/>
      <c r="CF50" s="1258" t="s">
        <v>535</v>
      </c>
      <c r="CG50" s="1258"/>
      <c r="CH50" s="1258"/>
      <c r="CI50" s="1258"/>
      <c r="CJ50" s="1258"/>
      <c r="CK50" s="1258"/>
      <c r="CL50" s="1258"/>
      <c r="CM50" s="1258"/>
      <c r="CN50" s="1258" t="s">
        <v>536</v>
      </c>
      <c r="CO50" s="1258"/>
      <c r="CP50" s="1258"/>
      <c r="CQ50" s="1258"/>
      <c r="CR50" s="1258"/>
      <c r="CS50" s="1258"/>
      <c r="CT50" s="1258"/>
      <c r="CU50" s="1258"/>
      <c r="CV50" s="1258" t="s">
        <v>537</v>
      </c>
      <c r="CW50" s="1258"/>
      <c r="CX50" s="1258"/>
      <c r="CY50" s="1258"/>
      <c r="CZ50" s="1258"/>
      <c r="DA50" s="1258"/>
      <c r="DB50" s="1258"/>
      <c r="DC50" s="1258"/>
    </row>
    <row r="51" spans="1:109" ht="13.5" customHeight="1">
      <c r="B51" s="372"/>
      <c r="G51" s="1261"/>
      <c r="H51" s="1261"/>
      <c r="I51" s="1275"/>
      <c r="J51" s="1275"/>
      <c r="K51" s="1260"/>
      <c r="L51" s="1260"/>
      <c r="M51" s="1260"/>
      <c r="N51" s="1260"/>
      <c r="AM51" s="381"/>
      <c r="AN51" s="1256" t="s">
        <v>592</v>
      </c>
      <c r="AO51" s="1256"/>
      <c r="AP51" s="1256"/>
      <c r="AQ51" s="1256"/>
      <c r="AR51" s="1256"/>
      <c r="AS51" s="1256"/>
      <c r="AT51" s="1256"/>
      <c r="AU51" s="1256"/>
      <c r="AV51" s="1256"/>
      <c r="AW51" s="1256"/>
      <c r="AX51" s="1256"/>
      <c r="AY51" s="1256"/>
      <c r="AZ51" s="1256"/>
      <c r="BA51" s="1256"/>
      <c r="BB51" s="1256" t="s">
        <v>593</v>
      </c>
      <c r="BC51" s="1256"/>
      <c r="BD51" s="1256"/>
      <c r="BE51" s="1256"/>
      <c r="BF51" s="1256"/>
      <c r="BG51" s="1256"/>
      <c r="BH51" s="1256"/>
      <c r="BI51" s="1256"/>
      <c r="BJ51" s="1256"/>
      <c r="BK51" s="1256"/>
      <c r="BL51" s="1256"/>
      <c r="BM51" s="1256"/>
      <c r="BN51" s="1256"/>
      <c r="BO51" s="1256"/>
      <c r="BP51" s="1265"/>
      <c r="BQ51" s="1253"/>
      <c r="BR51" s="1253"/>
      <c r="BS51" s="1253"/>
      <c r="BT51" s="1253"/>
      <c r="BU51" s="1253"/>
      <c r="BV51" s="1253"/>
      <c r="BW51" s="1253"/>
      <c r="BX51" s="1265"/>
      <c r="BY51" s="1253"/>
      <c r="BZ51" s="1253"/>
      <c r="CA51" s="1253"/>
      <c r="CB51" s="1253"/>
      <c r="CC51" s="1253"/>
      <c r="CD51" s="1253"/>
      <c r="CE51" s="1253"/>
      <c r="CF51" s="1253">
        <v>1.6</v>
      </c>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c r="B52" s="372"/>
      <c r="G52" s="1261"/>
      <c r="H52" s="1261"/>
      <c r="I52" s="1275"/>
      <c r="J52" s="1275"/>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594</v>
      </c>
      <c r="BC53" s="1256"/>
      <c r="BD53" s="1256"/>
      <c r="BE53" s="1256"/>
      <c r="BF53" s="1256"/>
      <c r="BG53" s="1256"/>
      <c r="BH53" s="1256"/>
      <c r="BI53" s="1256"/>
      <c r="BJ53" s="1256"/>
      <c r="BK53" s="1256"/>
      <c r="BL53" s="1256"/>
      <c r="BM53" s="1256"/>
      <c r="BN53" s="1256"/>
      <c r="BO53" s="1256"/>
      <c r="BP53" s="1265"/>
      <c r="BQ53" s="1253"/>
      <c r="BR53" s="1253"/>
      <c r="BS53" s="1253"/>
      <c r="BT53" s="1253"/>
      <c r="BU53" s="1253"/>
      <c r="BV53" s="1253"/>
      <c r="BW53" s="1253"/>
      <c r="BX53" s="1265"/>
      <c r="BY53" s="1253"/>
      <c r="BZ53" s="1253"/>
      <c r="CA53" s="1253"/>
      <c r="CB53" s="1253"/>
      <c r="CC53" s="1253"/>
      <c r="CD53" s="1253"/>
      <c r="CE53" s="1253"/>
      <c r="CF53" s="1253">
        <v>95.4</v>
      </c>
      <c r="CG53" s="1253"/>
      <c r="CH53" s="1253"/>
      <c r="CI53" s="1253"/>
      <c r="CJ53" s="1253"/>
      <c r="CK53" s="1253"/>
      <c r="CL53" s="1253"/>
      <c r="CM53" s="1253"/>
      <c r="CN53" s="1253">
        <v>74.099999999999994</v>
      </c>
      <c r="CO53" s="1253"/>
      <c r="CP53" s="1253"/>
      <c r="CQ53" s="1253"/>
      <c r="CR53" s="1253"/>
      <c r="CS53" s="1253"/>
      <c r="CT53" s="1253"/>
      <c r="CU53" s="1253"/>
      <c r="CV53" s="1253">
        <v>74.599999999999994</v>
      </c>
      <c r="CW53" s="1253"/>
      <c r="CX53" s="1253"/>
      <c r="CY53" s="1253"/>
      <c r="CZ53" s="1253"/>
      <c r="DA53" s="1253"/>
      <c r="DB53" s="1253"/>
      <c r="DC53" s="1253"/>
    </row>
    <row r="54" spans="1:109">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59"/>
      <c r="H55" s="1259"/>
      <c r="I55" s="1259"/>
      <c r="J55" s="1259"/>
      <c r="K55" s="1260"/>
      <c r="L55" s="1260"/>
      <c r="M55" s="1260"/>
      <c r="N55" s="1260"/>
      <c r="AN55" s="1258" t="s">
        <v>595</v>
      </c>
      <c r="AO55" s="1258"/>
      <c r="AP55" s="1258"/>
      <c r="AQ55" s="1258"/>
      <c r="AR55" s="1258"/>
      <c r="AS55" s="1258"/>
      <c r="AT55" s="1258"/>
      <c r="AU55" s="1258"/>
      <c r="AV55" s="1258"/>
      <c r="AW55" s="1258"/>
      <c r="AX55" s="1258"/>
      <c r="AY55" s="1258"/>
      <c r="AZ55" s="1258"/>
      <c r="BA55" s="1258"/>
      <c r="BB55" s="1256" t="s">
        <v>596</v>
      </c>
      <c r="BC55" s="1256"/>
      <c r="BD55" s="1256"/>
      <c r="BE55" s="1256"/>
      <c r="BF55" s="1256"/>
      <c r="BG55" s="1256"/>
      <c r="BH55" s="1256"/>
      <c r="BI55" s="1256"/>
      <c r="BJ55" s="1256"/>
      <c r="BK55" s="1256"/>
      <c r="BL55" s="1256"/>
      <c r="BM55" s="1256"/>
      <c r="BN55" s="1256"/>
      <c r="BO55" s="1256"/>
      <c r="BP55" s="1265"/>
      <c r="BQ55" s="1253"/>
      <c r="BR55" s="1253"/>
      <c r="BS55" s="1253"/>
      <c r="BT55" s="1253"/>
      <c r="BU55" s="1253"/>
      <c r="BV55" s="1253"/>
      <c r="BW55" s="1253"/>
      <c r="BX55" s="1265"/>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597</v>
      </c>
      <c r="BC57" s="1256"/>
      <c r="BD57" s="1256"/>
      <c r="BE57" s="1256"/>
      <c r="BF57" s="1256"/>
      <c r="BG57" s="1256"/>
      <c r="BH57" s="1256"/>
      <c r="BI57" s="1256"/>
      <c r="BJ57" s="1256"/>
      <c r="BK57" s="1256"/>
      <c r="BL57" s="1256"/>
      <c r="BM57" s="1256"/>
      <c r="BN57" s="1256"/>
      <c r="BO57" s="1256"/>
      <c r="BP57" s="1265"/>
      <c r="BQ57" s="1253"/>
      <c r="BR57" s="1253"/>
      <c r="BS57" s="1253"/>
      <c r="BT57" s="1253"/>
      <c r="BU57" s="1253"/>
      <c r="BV57" s="1253"/>
      <c r="BW57" s="1253"/>
      <c r="BX57" s="1265"/>
      <c r="BY57" s="1253"/>
      <c r="BZ57" s="1253"/>
      <c r="CA57" s="1253"/>
      <c r="CB57" s="1253"/>
      <c r="CC57" s="1253"/>
      <c r="CD57" s="1253"/>
      <c r="CE57" s="1253"/>
      <c r="CF57" s="1253">
        <v>63.2</v>
      </c>
      <c r="CG57" s="1253"/>
      <c r="CH57" s="1253"/>
      <c r="CI57" s="1253"/>
      <c r="CJ57" s="1253"/>
      <c r="CK57" s="1253"/>
      <c r="CL57" s="1253"/>
      <c r="CM57" s="1253"/>
      <c r="CN57" s="1253">
        <v>64</v>
      </c>
      <c r="CO57" s="1253"/>
      <c r="CP57" s="1253"/>
      <c r="CQ57" s="1253"/>
      <c r="CR57" s="1253"/>
      <c r="CS57" s="1253"/>
      <c r="CT57" s="1253"/>
      <c r="CU57" s="1253"/>
      <c r="CV57" s="1253">
        <v>65.599999999999994</v>
      </c>
      <c r="CW57" s="1253"/>
      <c r="CX57" s="1253"/>
      <c r="CY57" s="1253"/>
      <c r="CZ57" s="1253"/>
      <c r="DA57" s="1253"/>
      <c r="DB57" s="1253"/>
      <c r="DC57" s="1253"/>
      <c r="DD57" s="385"/>
      <c r="DE57" s="384"/>
    </row>
    <row r="58" spans="1:109" s="380" customFormat="1">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598</v>
      </c>
    </row>
    <row r="64" spans="1:109">
      <c r="B64" s="372"/>
      <c r="G64" s="379"/>
      <c r="I64" s="392"/>
      <c r="J64" s="392"/>
      <c r="K64" s="392"/>
      <c r="L64" s="392"/>
      <c r="M64" s="392"/>
      <c r="N64" s="393"/>
      <c r="AM64" s="379"/>
      <c r="AN64" s="379" t="s">
        <v>589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6" t="s">
        <v>599</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591</v>
      </c>
    </row>
    <row r="72" spans="2:107">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533</v>
      </c>
      <c r="BQ72" s="1258"/>
      <c r="BR72" s="1258"/>
      <c r="BS72" s="1258"/>
      <c r="BT72" s="1258"/>
      <c r="BU72" s="1258"/>
      <c r="BV72" s="1258"/>
      <c r="BW72" s="1258"/>
      <c r="BX72" s="1258" t="s">
        <v>534</v>
      </c>
      <c r="BY72" s="1258"/>
      <c r="BZ72" s="1258"/>
      <c r="CA72" s="1258"/>
      <c r="CB72" s="1258"/>
      <c r="CC72" s="1258"/>
      <c r="CD72" s="1258"/>
      <c r="CE72" s="1258"/>
      <c r="CF72" s="1258" t="s">
        <v>535</v>
      </c>
      <c r="CG72" s="1258"/>
      <c r="CH72" s="1258"/>
      <c r="CI72" s="1258"/>
      <c r="CJ72" s="1258"/>
      <c r="CK72" s="1258"/>
      <c r="CL72" s="1258"/>
      <c r="CM72" s="1258"/>
      <c r="CN72" s="1258" t="s">
        <v>536</v>
      </c>
      <c r="CO72" s="1258"/>
      <c r="CP72" s="1258"/>
      <c r="CQ72" s="1258"/>
      <c r="CR72" s="1258"/>
      <c r="CS72" s="1258"/>
      <c r="CT72" s="1258"/>
      <c r="CU72" s="1258"/>
      <c r="CV72" s="1258" t="s">
        <v>537</v>
      </c>
      <c r="CW72" s="1258"/>
      <c r="CX72" s="1258"/>
      <c r="CY72" s="1258"/>
      <c r="CZ72" s="1258"/>
      <c r="DA72" s="1258"/>
      <c r="DB72" s="1258"/>
      <c r="DC72" s="1258"/>
    </row>
    <row r="73" spans="2:107">
      <c r="B73" s="372"/>
      <c r="G73" s="1261"/>
      <c r="H73" s="1261"/>
      <c r="I73" s="1261"/>
      <c r="J73" s="1261"/>
      <c r="K73" s="1257"/>
      <c r="L73" s="1257"/>
      <c r="M73" s="1257"/>
      <c r="N73" s="1257"/>
      <c r="AM73" s="381"/>
      <c r="AN73" s="1256" t="s">
        <v>592</v>
      </c>
      <c r="AO73" s="1256"/>
      <c r="AP73" s="1256"/>
      <c r="AQ73" s="1256"/>
      <c r="AR73" s="1256"/>
      <c r="AS73" s="1256"/>
      <c r="AT73" s="1256"/>
      <c r="AU73" s="1256"/>
      <c r="AV73" s="1256"/>
      <c r="AW73" s="1256"/>
      <c r="AX73" s="1256"/>
      <c r="AY73" s="1256"/>
      <c r="AZ73" s="1256"/>
      <c r="BA73" s="1256"/>
      <c r="BB73" s="1256" t="s">
        <v>593</v>
      </c>
      <c r="BC73" s="1256"/>
      <c r="BD73" s="1256"/>
      <c r="BE73" s="1256"/>
      <c r="BF73" s="1256"/>
      <c r="BG73" s="1256"/>
      <c r="BH73" s="1256"/>
      <c r="BI73" s="1256"/>
      <c r="BJ73" s="1256"/>
      <c r="BK73" s="1256"/>
      <c r="BL73" s="1256"/>
      <c r="BM73" s="1256"/>
      <c r="BN73" s="1256"/>
      <c r="BO73" s="1256"/>
      <c r="BP73" s="1253">
        <v>17.3</v>
      </c>
      <c r="BQ73" s="1253"/>
      <c r="BR73" s="1253"/>
      <c r="BS73" s="1253"/>
      <c r="BT73" s="1253"/>
      <c r="BU73" s="1253"/>
      <c r="BV73" s="1253"/>
      <c r="BW73" s="1253"/>
      <c r="BX73" s="1253">
        <v>12.2</v>
      </c>
      <c r="BY73" s="1253"/>
      <c r="BZ73" s="1253"/>
      <c r="CA73" s="1253"/>
      <c r="CB73" s="1253"/>
      <c r="CC73" s="1253"/>
      <c r="CD73" s="1253"/>
      <c r="CE73" s="1253"/>
      <c r="CF73" s="1253">
        <v>1.6</v>
      </c>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600</v>
      </c>
      <c r="BC75" s="1256"/>
      <c r="BD75" s="1256"/>
      <c r="BE75" s="1256"/>
      <c r="BF75" s="1256"/>
      <c r="BG75" s="1256"/>
      <c r="BH75" s="1256"/>
      <c r="BI75" s="1256"/>
      <c r="BJ75" s="1256"/>
      <c r="BK75" s="1256"/>
      <c r="BL75" s="1256"/>
      <c r="BM75" s="1256"/>
      <c r="BN75" s="1256"/>
      <c r="BO75" s="1256"/>
      <c r="BP75" s="1253">
        <v>5.2</v>
      </c>
      <c r="BQ75" s="1253"/>
      <c r="BR75" s="1253"/>
      <c r="BS75" s="1253"/>
      <c r="BT75" s="1253"/>
      <c r="BU75" s="1253"/>
      <c r="BV75" s="1253"/>
      <c r="BW75" s="1253"/>
      <c r="BX75" s="1253">
        <v>6</v>
      </c>
      <c r="BY75" s="1253"/>
      <c r="BZ75" s="1253"/>
      <c r="CA75" s="1253"/>
      <c r="CB75" s="1253"/>
      <c r="CC75" s="1253"/>
      <c r="CD75" s="1253"/>
      <c r="CE75" s="1253"/>
      <c r="CF75" s="1253">
        <v>6.4</v>
      </c>
      <c r="CG75" s="1253"/>
      <c r="CH75" s="1253"/>
      <c r="CI75" s="1253"/>
      <c r="CJ75" s="1253"/>
      <c r="CK75" s="1253"/>
      <c r="CL75" s="1253"/>
      <c r="CM75" s="1253"/>
      <c r="CN75" s="1253">
        <v>6.8</v>
      </c>
      <c r="CO75" s="1253"/>
      <c r="CP75" s="1253"/>
      <c r="CQ75" s="1253"/>
      <c r="CR75" s="1253"/>
      <c r="CS75" s="1253"/>
      <c r="CT75" s="1253"/>
      <c r="CU75" s="1253"/>
      <c r="CV75" s="1253">
        <v>7.1</v>
      </c>
      <c r="CW75" s="1253"/>
      <c r="CX75" s="1253"/>
      <c r="CY75" s="1253"/>
      <c r="CZ75" s="1253"/>
      <c r="DA75" s="1253"/>
      <c r="DB75" s="1253"/>
      <c r="DC75" s="1253"/>
    </row>
    <row r="76" spans="2:107">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59"/>
      <c r="H77" s="1259"/>
      <c r="I77" s="1259"/>
      <c r="J77" s="1259"/>
      <c r="K77" s="1257"/>
      <c r="L77" s="1257"/>
      <c r="M77" s="1257"/>
      <c r="N77" s="1257"/>
      <c r="AN77" s="1258" t="s">
        <v>595</v>
      </c>
      <c r="AO77" s="1258"/>
      <c r="AP77" s="1258"/>
      <c r="AQ77" s="1258"/>
      <c r="AR77" s="1258"/>
      <c r="AS77" s="1258"/>
      <c r="AT77" s="1258"/>
      <c r="AU77" s="1258"/>
      <c r="AV77" s="1258"/>
      <c r="AW77" s="1258"/>
      <c r="AX77" s="1258"/>
      <c r="AY77" s="1258"/>
      <c r="AZ77" s="1258"/>
      <c r="BA77" s="1258"/>
      <c r="BB77" s="1256" t="s">
        <v>593</v>
      </c>
      <c r="BC77" s="1256"/>
      <c r="BD77" s="1256"/>
      <c r="BE77" s="1256"/>
      <c r="BF77" s="1256"/>
      <c r="BG77" s="1256"/>
      <c r="BH77" s="1256"/>
      <c r="BI77" s="1256"/>
      <c r="BJ77" s="1256"/>
      <c r="BK77" s="1256"/>
      <c r="BL77" s="1256"/>
      <c r="BM77" s="1256"/>
      <c r="BN77" s="1256"/>
      <c r="BO77" s="1256"/>
      <c r="BP77" s="1253">
        <v>5.4</v>
      </c>
      <c r="BQ77" s="1253"/>
      <c r="BR77" s="1253"/>
      <c r="BS77" s="1253"/>
      <c r="BT77" s="1253"/>
      <c r="BU77" s="1253"/>
      <c r="BV77" s="1253"/>
      <c r="BW77" s="1253"/>
      <c r="BX77" s="1253">
        <v>3.9</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600</v>
      </c>
      <c r="BC79" s="1256"/>
      <c r="BD79" s="1256"/>
      <c r="BE79" s="1256"/>
      <c r="BF79" s="1256"/>
      <c r="BG79" s="1256"/>
      <c r="BH79" s="1256"/>
      <c r="BI79" s="1256"/>
      <c r="BJ79" s="1256"/>
      <c r="BK79" s="1256"/>
      <c r="BL79" s="1256"/>
      <c r="BM79" s="1256"/>
      <c r="BN79" s="1256"/>
      <c r="BO79" s="1256"/>
      <c r="BP79" s="1253">
        <v>4.2</v>
      </c>
      <c r="BQ79" s="1253"/>
      <c r="BR79" s="1253"/>
      <c r="BS79" s="1253"/>
      <c r="BT79" s="1253"/>
      <c r="BU79" s="1253"/>
      <c r="BV79" s="1253"/>
      <c r="BW79" s="1253"/>
      <c r="BX79" s="1253">
        <v>4.2</v>
      </c>
      <c r="BY79" s="1253"/>
      <c r="BZ79" s="1253"/>
      <c r="CA79" s="1253"/>
      <c r="CB79" s="1253"/>
      <c r="CC79" s="1253"/>
      <c r="CD79" s="1253"/>
      <c r="CE79" s="1253"/>
      <c r="CF79" s="1253">
        <v>4.5</v>
      </c>
      <c r="CG79" s="1253"/>
      <c r="CH79" s="1253"/>
      <c r="CI79" s="1253"/>
      <c r="CJ79" s="1253"/>
      <c r="CK79" s="1253"/>
      <c r="CL79" s="1253"/>
      <c r="CM79" s="1253"/>
      <c r="CN79" s="1253">
        <v>4.5999999999999996</v>
      </c>
      <c r="CO79" s="1253"/>
      <c r="CP79" s="1253"/>
      <c r="CQ79" s="1253"/>
      <c r="CR79" s="1253"/>
      <c r="CS79" s="1253"/>
      <c r="CT79" s="1253"/>
      <c r="CU79" s="1253"/>
      <c r="CV79" s="1253">
        <v>4.7</v>
      </c>
      <c r="CW79" s="1253"/>
      <c r="CX79" s="1253"/>
      <c r="CY79" s="1253"/>
      <c r="CZ79" s="1253"/>
      <c r="DA79" s="1253"/>
      <c r="DB79" s="1253"/>
      <c r="DC79" s="1253"/>
    </row>
    <row r="80" spans="2:107">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FofbrsOMYJ0IZyPamnNRIWsCDjXzXterGP8LTOu9V4qSxeyYoz3uGQU1kvInySackXKb8nvek7oFAaJA5vMU/Q==" saltValue="c1xcSMxeq98gzcrWMSSi4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70" zoomScaleNormal="70" zoomScaleSheetLayoutView="70" workbookViewId="0">
      <selection activeCell="AN65" sqref="AN65:DC69"/>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601</v>
      </c>
    </row>
  </sheetData>
  <sheetProtection algorithmName="SHA-512" hashValue="7+O5TNktP32lO1VKb89+sCEbzmnEr0Dpmktc1VwvWN+zmWoHwPoXymXxDrj9sObsnCnFVNsaT8Fj4k4+B9Mnog==" saltValue="0ZHqwycB8CZeZ12+qEHXn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1" zoomScale="80" zoomScaleNormal="80" zoomScaleSheetLayoutView="55" workbookViewId="0">
      <selection activeCell="AN65" sqref="AN65:DC69"/>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602</v>
      </c>
    </row>
  </sheetData>
  <sheetProtection algorithmName="SHA-512" hashValue="/SQlV9R5gjq8VDsBpvVwUB6kHNo4loJbnVH/Fk+YODGHDG8mWHHKyKAGa9K7Je9ONrqpg+UlUnyU3f61DhYJNQ==" saltValue="xIzhyT3TQb3bcKR0wGR+D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532</v>
      </c>
      <c r="G2" s="151"/>
      <c r="H2" s="152"/>
    </row>
    <row r="3" spans="1:8">
      <c r="A3" s="148" t="s">
        <v>525</v>
      </c>
      <c r="B3" s="153"/>
      <c r="C3" s="154"/>
      <c r="D3" s="155">
        <v>57913</v>
      </c>
      <c r="E3" s="156"/>
      <c r="F3" s="157">
        <v>42836</v>
      </c>
      <c r="G3" s="158"/>
      <c r="H3" s="159"/>
    </row>
    <row r="4" spans="1:8">
      <c r="A4" s="160"/>
      <c r="B4" s="161"/>
      <c r="C4" s="162"/>
      <c r="D4" s="163">
        <v>37157</v>
      </c>
      <c r="E4" s="164"/>
      <c r="F4" s="165">
        <v>22936</v>
      </c>
      <c r="G4" s="166"/>
      <c r="H4" s="167"/>
    </row>
    <row r="5" spans="1:8">
      <c r="A5" s="148" t="s">
        <v>527</v>
      </c>
      <c r="B5" s="153"/>
      <c r="C5" s="154"/>
      <c r="D5" s="155">
        <v>48001</v>
      </c>
      <c r="E5" s="156"/>
      <c r="F5" s="157">
        <v>44161</v>
      </c>
      <c r="G5" s="158"/>
      <c r="H5" s="159"/>
    </row>
    <row r="6" spans="1:8">
      <c r="A6" s="160"/>
      <c r="B6" s="161"/>
      <c r="C6" s="162"/>
      <c r="D6" s="163">
        <v>28913</v>
      </c>
      <c r="E6" s="164"/>
      <c r="F6" s="165">
        <v>23644</v>
      </c>
      <c r="G6" s="166"/>
      <c r="H6" s="167"/>
    </row>
    <row r="7" spans="1:8">
      <c r="A7" s="148" t="s">
        <v>528</v>
      </c>
      <c r="B7" s="153"/>
      <c r="C7" s="154"/>
      <c r="D7" s="155">
        <v>47440</v>
      </c>
      <c r="E7" s="156"/>
      <c r="F7" s="157">
        <v>43955</v>
      </c>
      <c r="G7" s="158"/>
      <c r="H7" s="159"/>
    </row>
    <row r="8" spans="1:8">
      <c r="A8" s="160"/>
      <c r="B8" s="161"/>
      <c r="C8" s="162"/>
      <c r="D8" s="163">
        <v>33620</v>
      </c>
      <c r="E8" s="164"/>
      <c r="F8" s="165">
        <v>21318</v>
      </c>
      <c r="G8" s="166"/>
      <c r="H8" s="167"/>
    </row>
    <row r="9" spans="1:8">
      <c r="A9" s="148" t="s">
        <v>529</v>
      </c>
      <c r="B9" s="153"/>
      <c r="C9" s="154"/>
      <c r="D9" s="155">
        <v>72244</v>
      </c>
      <c r="E9" s="156"/>
      <c r="F9" s="157">
        <v>41921</v>
      </c>
      <c r="G9" s="158"/>
      <c r="H9" s="159"/>
    </row>
    <row r="10" spans="1:8">
      <c r="A10" s="160"/>
      <c r="B10" s="161"/>
      <c r="C10" s="162"/>
      <c r="D10" s="163">
        <v>46311</v>
      </c>
      <c r="E10" s="164"/>
      <c r="F10" s="165">
        <v>21655</v>
      </c>
      <c r="G10" s="166"/>
      <c r="H10" s="167"/>
    </row>
    <row r="11" spans="1:8">
      <c r="A11" s="148" t="s">
        <v>530</v>
      </c>
      <c r="B11" s="153"/>
      <c r="C11" s="154"/>
      <c r="D11" s="155">
        <v>50630</v>
      </c>
      <c r="E11" s="156"/>
      <c r="F11" s="157">
        <v>44585</v>
      </c>
      <c r="G11" s="158"/>
      <c r="H11" s="159"/>
    </row>
    <row r="12" spans="1:8">
      <c r="A12" s="160"/>
      <c r="B12" s="161"/>
      <c r="C12" s="168"/>
      <c r="D12" s="163">
        <v>40464</v>
      </c>
      <c r="E12" s="164"/>
      <c r="F12" s="165">
        <v>23077</v>
      </c>
      <c r="G12" s="166"/>
      <c r="H12" s="167"/>
    </row>
    <row r="13" spans="1:8">
      <c r="A13" s="148"/>
      <c r="B13" s="153"/>
      <c r="C13" s="169"/>
      <c r="D13" s="170">
        <v>55246</v>
      </c>
      <c r="E13" s="171"/>
      <c r="F13" s="172">
        <v>43492</v>
      </c>
      <c r="G13" s="173"/>
      <c r="H13" s="159"/>
    </row>
    <row r="14" spans="1:8">
      <c r="A14" s="160"/>
      <c r="B14" s="161"/>
      <c r="C14" s="162"/>
      <c r="D14" s="163">
        <v>37293</v>
      </c>
      <c r="E14" s="164"/>
      <c r="F14" s="165">
        <v>22526</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3.05</v>
      </c>
      <c r="C19" s="174">
        <f>ROUND(VALUE(SUBSTITUTE(実質収支比率等に係る経年分析!G$48,"▲","-")),2)</f>
        <v>3.41</v>
      </c>
      <c r="D19" s="174">
        <f>ROUND(VALUE(SUBSTITUTE(実質収支比率等に係る経年分析!H$48,"▲","-")),2)</f>
        <v>9.81</v>
      </c>
      <c r="E19" s="174">
        <f>ROUND(VALUE(SUBSTITUTE(実質収支比率等に係る経年分析!I$48,"▲","-")),2)</f>
        <v>4.0999999999999996</v>
      </c>
      <c r="F19" s="174">
        <f>ROUND(VALUE(SUBSTITUTE(実質収支比率等に係る経年分析!J$48,"▲","-")),2)</f>
        <v>5.99</v>
      </c>
    </row>
    <row r="20" spans="1:11">
      <c r="A20" s="174" t="s">
        <v>53</v>
      </c>
      <c r="B20" s="174">
        <f>ROUND(VALUE(SUBSTITUTE(実質収支比率等に係る経年分析!F$47,"▲","-")),2)</f>
        <v>26.51</v>
      </c>
      <c r="C20" s="174">
        <f>ROUND(VALUE(SUBSTITUTE(実質収支比率等に係る経年分析!G$47,"▲","-")),2)</f>
        <v>25.67</v>
      </c>
      <c r="D20" s="174">
        <f>ROUND(VALUE(SUBSTITUTE(実質収支比率等に係る経年分析!H$47,"▲","-")),2)</f>
        <v>26.42</v>
      </c>
      <c r="E20" s="174">
        <f>ROUND(VALUE(SUBSTITUTE(実質収支比率等に係る経年分析!I$47,"▲","-")),2)</f>
        <v>26.26</v>
      </c>
      <c r="F20" s="174">
        <f>ROUND(VALUE(SUBSTITUTE(実質収支比率等に係る経年分析!J$47,"▲","-")),2)</f>
        <v>21.08</v>
      </c>
    </row>
    <row r="21" spans="1:11">
      <c r="A21" s="174" t="s">
        <v>54</v>
      </c>
      <c r="B21" s="174">
        <f>IF(ISNUMBER(VALUE(SUBSTITUTE(実質収支比率等に係る経年分析!F$49,"▲","-"))),ROUND(VALUE(SUBSTITUTE(実質収支比率等に係る経年分析!F$49,"▲","-")),2),NA())</f>
        <v>-1.03</v>
      </c>
      <c r="C21" s="174">
        <f>IF(ISNUMBER(VALUE(SUBSTITUTE(実質収支比率等に係る経年分析!G$49,"▲","-"))),ROUND(VALUE(SUBSTITUTE(実質収支比率等に係る経年分析!G$49,"▲","-")),2),NA())</f>
        <v>-1.51</v>
      </c>
      <c r="D21" s="174">
        <f>IF(ISNUMBER(VALUE(SUBSTITUTE(実質収支比率等に係る経年分析!H$49,"▲","-"))),ROUND(VALUE(SUBSTITUTE(実質収支比率等に係る経年分析!H$49,"▲","-")),2),NA())</f>
        <v>6.72</v>
      </c>
      <c r="E21" s="174">
        <f>IF(ISNUMBER(VALUE(SUBSTITUTE(実質収支比率等に係る経年分析!I$49,"▲","-"))),ROUND(VALUE(SUBSTITUTE(実質収支比率等に係る経年分析!I$49,"▲","-")),2),NA())</f>
        <v>-8.5</v>
      </c>
      <c r="F21" s="174">
        <f>IF(ISNUMBER(VALUE(SUBSTITUTE(実質収支比率等に係る経年分析!J$49,"▲","-"))),ROUND(VALUE(SUBSTITUTE(実質収支比率等に係る経年分析!J$49,"▲","-")),2),NA())</f>
        <v>-3.76</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0.77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0.86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0.14000000000000001</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0.14000000000000001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0.14000000000000001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0.17</v>
      </c>
    </row>
    <row r="30" spans="1:11">
      <c r="A30" s="175" t="str">
        <f>IF(連結実質赤字比率に係る赤字・黒字の構成分析!C$40="",NA(),連結実質赤字比率に係る赤字・黒字の構成分析!C$40)</f>
        <v>工業用水道事業会計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v>
      </c>
    </row>
    <row r="31" spans="1:11">
      <c r="A31" s="175" t="str">
        <f>IF(連結実質赤字比率に係る赤字・黒字の構成分析!C$39="",NA(),連結実質赤字比率に係る赤字・黒字の構成分析!C$39)</f>
        <v>工業用地造成事業特別会計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0.28000000000000003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0.45</v>
      </c>
    </row>
    <row r="32" spans="1:11">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1.25</v>
      </c>
    </row>
    <row r="33" spans="1:16">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3.16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3.14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3.67</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3.29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9.8000000000000007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4.0999999999999996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5.99</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4.22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3.88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7.13</v>
      </c>
    </row>
    <row r="36" spans="1:16">
      <c r="A36" s="175" t="str">
        <f>IF(連結実質赤字比率に係る赤字・黒字の構成分析!C$34="",NA(),連結実質赤字比率に係る赤字・黒字の構成分析!C$34)</f>
        <v>小型自動車競走事業特別会計</v>
      </c>
      <c r="B36" s="175">
        <f>IF(ROUND(VALUE(SUBSTITUTE(連結実質赤字比率に係る赤字・黒字の構成分析!F$34,"▲", "-")), 2) &lt; 0, ABS(ROUND(VALUE(SUBSTITUTE(連結実質赤字比率に係る赤字・黒字の構成分析!F$34,"▲", "-")), 2)), NA())</f>
        <v>4.05</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3.1</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1.95</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1.74</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1.36</v>
      </c>
      <c r="K36" s="175" t="e">
        <f>IF(ROUND(VALUE(SUBSTITUTE(連結実質赤字比率に係る赤字・黒字の構成分析!J$34,"▲", "-")), 2) &gt;= 0, ABS(ROUND(VALUE(SUBSTITUTE(連結実質赤字比率に係る赤字・黒字の構成分析!J$34,"▲", "-")), 2)), NA())</f>
        <v>#N/A</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5660</v>
      </c>
      <c r="E42" s="176"/>
      <c r="F42" s="176"/>
      <c r="G42" s="176">
        <f>'実質公債費比率（分子）の構造'!L$52</f>
        <v>5721</v>
      </c>
      <c r="H42" s="176"/>
      <c r="I42" s="176"/>
      <c r="J42" s="176">
        <f>'実質公債費比率（分子）の構造'!M$52</f>
        <v>5702</v>
      </c>
      <c r="K42" s="176"/>
      <c r="L42" s="176"/>
      <c r="M42" s="176">
        <f>'実質公債費比率（分子）の構造'!N$52</f>
        <v>5589</v>
      </c>
      <c r="N42" s="176"/>
      <c r="O42" s="176"/>
      <c r="P42" s="176">
        <f>'実質公債費比率（分子）の構造'!O$52</f>
        <v>5409</v>
      </c>
    </row>
    <row r="43" spans="1:16">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60</v>
      </c>
      <c r="C44" s="176"/>
      <c r="D44" s="176"/>
      <c r="E44" s="176">
        <f>'実質公債費比率（分子）の構造'!L$50</f>
        <v>35</v>
      </c>
      <c r="F44" s="176"/>
      <c r="G44" s="176"/>
      <c r="H44" s="176">
        <f>'実質公債費比率（分子）の構造'!M$50</f>
        <v>2</v>
      </c>
      <c r="I44" s="176"/>
      <c r="J44" s="176"/>
      <c r="K44" s="176">
        <f>'実質公債費比率（分子）の構造'!N$50</f>
        <v>1</v>
      </c>
      <c r="L44" s="176"/>
      <c r="M44" s="176"/>
      <c r="N44" s="176">
        <f>'実質公債費比率（分子）の構造'!O$50</f>
        <v>1</v>
      </c>
      <c r="O44" s="176"/>
      <c r="P44" s="176"/>
    </row>
    <row r="45" spans="1:16">
      <c r="A45" s="176" t="s">
        <v>63</v>
      </c>
      <c r="B45" s="176">
        <f>'実質公債費比率（分子）の構造'!K$49</f>
        <v>17</v>
      </c>
      <c r="C45" s="176"/>
      <c r="D45" s="176"/>
      <c r="E45" s="176">
        <f>'実質公債費比率（分子）の構造'!L$49</f>
        <v>40</v>
      </c>
      <c r="F45" s="176"/>
      <c r="G45" s="176"/>
      <c r="H45" s="176">
        <f>'実質公債費比率（分子）の構造'!M$49</f>
        <v>88</v>
      </c>
      <c r="I45" s="176"/>
      <c r="J45" s="176"/>
      <c r="K45" s="176">
        <f>'実質公債費比率（分子）の構造'!N$49</f>
        <v>114</v>
      </c>
      <c r="L45" s="176"/>
      <c r="M45" s="176"/>
      <c r="N45" s="176">
        <f>'実質公債費比率（分子）の構造'!O$49</f>
        <v>116</v>
      </c>
      <c r="O45" s="176"/>
      <c r="P45" s="176"/>
    </row>
    <row r="46" spans="1:16">
      <c r="A46" s="176" t="s">
        <v>64</v>
      </c>
      <c r="B46" s="176">
        <f>'実質公債費比率（分子）の構造'!K$48</f>
        <v>510</v>
      </c>
      <c r="C46" s="176"/>
      <c r="D46" s="176"/>
      <c r="E46" s="176">
        <f>'実質公債費比率（分子）の構造'!L$48</f>
        <v>478</v>
      </c>
      <c r="F46" s="176"/>
      <c r="G46" s="176"/>
      <c r="H46" s="176">
        <f>'実質公債費比率（分子）の構造'!M$48</f>
        <v>518</v>
      </c>
      <c r="I46" s="176"/>
      <c r="J46" s="176"/>
      <c r="K46" s="176">
        <f>'実質公債費比率（分子）の構造'!N$48</f>
        <v>614</v>
      </c>
      <c r="L46" s="176"/>
      <c r="M46" s="176"/>
      <c r="N46" s="176">
        <f>'実質公債費比率（分子）の構造'!O$48</f>
        <v>585</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6869</v>
      </c>
      <c r="C49" s="176"/>
      <c r="D49" s="176"/>
      <c r="E49" s="176">
        <f>'実質公債費比率（分子）の構造'!L$45</f>
        <v>6901</v>
      </c>
      <c r="F49" s="176"/>
      <c r="G49" s="176"/>
      <c r="H49" s="176">
        <f>'実質公債費比率（分子）の構造'!M$45</f>
        <v>7005</v>
      </c>
      <c r="I49" s="176"/>
      <c r="J49" s="176"/>
      <c r="K49" s="176">
        <f>'実質公債費比率（分子）の構造'!N$45</f>
        <v>7130</v>
      </c>
      <c r="L49" s="176"/>
      <c r="M49" s="176"/>
      <c r="N49" s="176">
        <f>'実質公債費比率（分子）の構造'!O$45</f>
        <v>6821</v>
      </c>
      <c r="O49" s="176"/>
      <c r="P49" s="176"/>
    </row>
    <row r="50" spans="1:16">
      <c r="A50" s="176" t="s">
        <v>67</v>
      </c>
      <c r="B50" s="176" t="e">
        <f>NA()</f>
        <v>#N/A</v>
      </c>
      <c r="C50" s="176">
        <f>IF(ISNUMBER('実質公債費比率（分子）の構造'!K$53),'実質公債費比率（分子）の構造'!K$53,NA())</f>
        <v>1796</v>
      </c>
      <c r="D50" s="176" t="e">
        <f>NA()</f>
        <v>#N/A</v>
      </c>
      <c r="E50" s="176" t="e">
        <f>NA()</f>
        <v>#N/A</v>
      </c>
      <c r="F50" s="176">
        <f>IF(ISNUMBER('実質公債費比率（分子）の構造'!L$53),'実質公債費比率（分子）の構造'!L$53,NA())</f>
        <v>1733</v>
      </c>
      <c r="G50" s="176" t="e">
        <f>NA()</f>
        <v>#N/A</v>
      </c>
      <c r="H50" s="176" t="e">
        <f>NA()</f>
        <v>#N/A</v>
      </c>
      <c r="I50" s="176">
        <f>IF(ISNUMBER('実質公債費比率（分子）の構造'!M$53),'実質公債費比率（分子）の構造'!M$53,NA())</f>
        <v>1911</v>
      </c>
      <c r="J50" s="176" t="e">
        <f>NA()</f>
        <v>#N/A</v>
      </c>
      <c r="K50" s="176" t="e">
        <f>NA()</f>
        <v>#N/A</v>
      </c>
      <c r="L50" s="176">
        <f>IF(ISNUMBER('実質公債費比率（分子）の構造'!N$53),'実質公債費比率（分子）の構造'!N$53,NA())</f>
        <v>2270</v>
      </c>
      <c r="M50" s="176" t="e">
        <f>NA()</f>
        <v>#N/A</v>
      </c>
      <c r="N50" s="176" t="e">
        <f>NA()</f>
        <v>#N/A</v>
      </c>
      <c r="O50" s="176">
        <f>IF(ISNUMBER('実質公債費比率（分子）の構造'!O$53),'実質公債費比率（分子）の構造'!O$53,NA())</f>
        <v>2114</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59711</v>
      </c>
      <c r="E56" s="175"/>
      <c r="F56" s="175"/>
      <c r="G56" s="175">
        <f>'将来負担比率（分子）の構造'!J$52</f>
        <v>58619</v>
      </c>
      <c r="H56" s="175"/>
      <c r="I56" s="175"/>
      <c r="J56" s="175">
        <f>'将来負担比率（分子）の構造'!K$52</f>
        <v>58110</v>
      </c>
      <c r="K56" s="175"/>
      <c r="L56" s="175"/>
      <c r="M56" s="175">
        <f>'将来負担比率（分子）の構造'!L$52</f>
        <v>55506</v>
      </c>
      <c r="N56" s="175"/>
      <c r="O56" s="175"/>
      <c r="P56" s="175">
        <f>'将来負担比率（分子）の構造'!M$52</f>
        <v>52533</v>
      </c>
    </row>
    <row r="57" spans="1:16">
      <c r="A57" s="175" t="s">
        <v>42</v>
      </c>
      <c r="B57" s="175"/>
      <c r="C57" s="175"/>
      <c r="D57" s="175">
        <f>'将来負担比率（分子）の構造'!I$51</f>
        <v>3523</v>
      </c>
      <c r="E57" s="175"/>
      <c r="F57" s="175"/>
      <c r="G57" s="175">
        <f>'将来負担比率（分子）の構造'!J$51</f>
        <v>3218</v>
      </c>
      <c r="H57" s="175"/>
      <c r="I57" s="175"/>
      <c r="J57" s="175">
        <f>'将来負担比率（分子）の構造'!K$51</f>
        <v>2946</v>
      </c>
      <c r="K57" s="175"/>
      <c r="L57" s="175"/>
      <c r="M57" s="175">
        <f>'将来負担比率（分子）の構造'!L$51</f>
        <v>2632</v>
      </c>
      <c r="N57" s="175"/>
      <c r="O57" s="175"/>
      <c r="P57" s="175">
        <f>'将来負担比率（分子）の構造'!M$51</f>
        <v>2367</v>
      </c>
    </row>
    <row r="58" spans="1:16">
      <c r="A58" s="175" t="s">
        <v>41</v>
      </c>
      <c r="B58" s="175"/>
      <c r="C58" s="175"/>
      <c r="D58" s="175">
        <f>'将来負担比率（分子）の構造'!I$50</f>
        <v>23549</v>
      </c>
      <c r="E58" s="175"/>
      <c r="F58" s="175"/>
      <c r="G58" s="175">
        <f>'将来負担比率（分子）の構造'!J$50</f>
        <v>23436</v>
      </c>
      <c r="H58" s="175"/>
      <c r="I58" s="175"/>
      <c r="J58" s="175">
        <f>'将来負担比率（分子）の構造'!K$50</f>
        <v>25985</v>
      </c>
      <c r="K58" s="175"/>
      <c r="L58" s="175"/>
      <c r="M58" s="175">
        <f>'将来負担比率（分子）の構造'!L$50</f>
        <v>29115</v>
      </c>
      <c r="N58" s="175"/>
      <c r="O58" s="175"/>
      <c r="P58" s="175">
        <f>'将来負担比率（分子）の構造'!M$50</f>
        <v>28927</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7854</v>
      </c>
      <c r="C62" s="175"/>
      <c r="D62" s="175"/>
      <c r="E62" s="175">
        <f>'将来負担比率（分子）の構造'!J$45</f>
        <v>6911</v>
      </c>
      <c r="F62" s="175"/>
      <c r="G62" s="175"/>
      <c r="H62" s="175">
        <f>'将来負担比率（分子）の構造'!K$45</f>
        <v>6410</v>
      </c>
      <c r="I62" s="175"/>
      <c r="J62" s="175"/>
      <c r="K62" s="175">
        <f>'将来負担比率（分子）の構造'!L$45</f>
        <v>6097</v>
      </c>
      <c r="L62" s="175"/>
      <c r="M62" s="175"/>
      <c r="N62" s="175">
        <f>'将来負担比率（分子）の構造'!M$45</f>
        <v>5744</v>
      </c>
      <c r="O62" s="175"/>
      <c r="P62" s="175"/>
    </row>
    <row r="63" spans="1:16">
      <c r="A63" s="175" t="s">
        <v>34</v>
      </c>
      <c r="B63" s="175">
        <f>'将来負担比率（分子）の構造'!I$44</f>
        <v>32</v>
      </c>
      <c r="C63" s="175"/>
      <c r="D63" s="175"/>
      <c r="E63" s="175" t="str">
        <f>'将来負担比率（分子）の構造'!J$44</f>
        <v>-</v>
      </c>
      <c r="F63" s="175"/>
      <c r="G63" s="175"/>
      <c r="H63" s="175" t="str">
        <f>'将来負担比率（分子）の構造'!K$44</f>
        <v>-</v>
      </c>
      <c r="I63" s="175"/>
      <c r="J63" s="175"/>
      <c r="K63" s="175">
        <f>'将来負担比率（分子）の構造'!L$44</f>
        <v>71</v>
      </c>
      <c r="L63" s="175"/>
      <c r="M63" s="175"/>
      <c r="N63" s="175">
        <f>'将来負担比率（分子）の構造'!M$44</f>
        <v>71</v>
      </c>
      <c r="O63" s="175"/>
      <c r="P63" s="175"/>
    </row>
    <row r="64" spans="1:16">
      <c r="A64" s="175" t="s">
        <v>33</v>
      </c>
      <c r="B64" s="175">
        <f>'将来負担比率（分子）の構造'!I$43</f>
        <v>8157</v>
      </c>
      <c r="C64" s="175"/>
      <c r="D64" s="175"/>
      <c r="E64" s="175">
        <f>'将来負担比率（分子）の構造'!J$43</f>
        <v>8137</v>
      </c>
      <c r="F64" s="175"/>
      <c r="G64" s="175"/>
      <c r="H64" s="175">
        <f>'将来負担比率（分子）の構造'!K$43</f>
        <v>8821</v>
      </c>
      <c r="I64" s="175"/>
      <c r="J64" s="175"/>
      <c r="K64" s="175">
        <f>'将来負担比率（分子）の構造'!L$43</f>
        <v>8331</v>
      </c>
      <c r="L64" s="175"/>
      <c r="M64" s="175"/>
      <c r="N64" s="175">
        <f>'将来負担比率（分子）の構造'!M$43</f>
        <v>8608</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75475</v>
      </c>
      <c r="C66" s="175"/>
      <c r="D66" s="175"/>
      <c r="E66" s="175">
        <f>'将来負担比率（分子）の構造'!J$41</f>
        <v>73620</v>
      </c>
      <c r="F66" s="175"/>
      <c r="G66" s="175"/>
      <c r="H66" s="175">
        <f>'将来負担比率（分子）の構造'!K$41</f>
        <v>72290</v>
      </c>
      <c r="I66" s="175"/>
      <c r="J66" s="175"/>
      <c r="K66" s="175">
        <f>'将来負担比率（分子）の構造'!L$41</f>
        <v>70220</v>
      </c>
      <c r="L66" s="175"/>
      <c r="M66" s="175"/>
      <c r="N66" s="175">
        <f>'将来負担比率（分子）の構造'!M$41</f>
        <v>67068</v>
      </c>
      <c r="O66" s="175"/>
      <c r="P66" s="175"/>
    </row>
    <row r="67" spans="1:16">
      <c r="A67" s="175" t="s">
        <v>71</v>
      </c>
      <c r="B67" s="175" t="e">
        <f>NA()</f>
        <v>#N/A</v>
      </c>
      <c r="C67" s="175">
        <f>IF(ISNUMBER('将来負担比率（分子）の構造'!I$53), IF('将来負担比率（分子）の構造'!I$53 &lt; 0, 0, '将来負担比率（分子）の構造'!I$53), NA())</f>
        <v>4735</v>
      </c>
      <c r="D67" s="175" t="e">
        <f>NA()</f>
        <v>#N/A</v>
      </c>
      <c r="E67" s="175" t="e">
        <f>NA()</f>
        <v>#N/A</v>
      </c>
      <c r="F67" s="175">
        <f>IF(ISNUMBER('将来負担比率（分子）の構造'!J$53), IF('将来負担比率（分子）の構造'!J$53 &lt; 0, 0, '将来負担比率（分子）の構造'!J$53), NA())</f>
        <v>3394</v>
      </c>
      <c r="G67" s="175" t="e">
        <f>NA()</f>
        <v>#N/A</v>
      </c>
      <c r="H67" s="175" t="e">
        <f>NA()</f>
        <v>#N/A</v>
      </c>
      <c r="I67" s="175">
        <f>IF(ISNUMBER('将来負担比率（分子）の構造'!K$53), IF('将来負担比率（分子）の構造'!K$53 &lt; 0, 0, '将来負担比率（分子）の構造'!K$53), NA())</f>
        <v>479</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9095</v>
      </c>
      <c r="C72" s="179">
        <f>基金残高に係る経年分析!G55</f>
        <v>8998</v>
      </c>
      <c r="D72" s="179">
        <f>基金残高に係る経年分析!H55</f>
        <v>7233</v>
      </c>
    </row>
    <row r="73" spans="1:16">
      <c r="A73" s="178" t="s">
        <v>74</v>
      </c>
      <c r="B73" s="179">
        <f>基金残高に係る経年分析!F56</f>
        <v>7361</v>
      </c>
      <c r="C73" s="179">
        <f>基金残高に係る経年分析!G56</f>
        <v>8255</v>
      </c>
      <c r="D73" s="179">
        <f>基金残高に係る経年分析!H56</f>
        <v>7716</v>
      </c>
    </row>
    <row r="74" spans="1:16">
      <c r="A74" s="178" t="s">
        <v>75</v>
      </c>
      <c r="B74" s="179">
        <f>基金残高に係る経年分析!F57</f>
        <v>9933</v>
      </c>
      <c r="C74" s="179">
        <f>基金残高に係る経年分析!G57</f>
        <v>11567</v>
      </c>
      <c r="D74" s="179">
        <f>基金残高に係る経年分析!H57</f>
        <v>13274</v>
      </c>
    </row>
  </sheetData>
  <sheetProtection algorithmName="SHA-512" hashValue="mCwiORr313UF8csGZnlbgsI3S2oyqGHCeo3opAWnGvK6xvdmcrUUyMVlZNSiMQuI497Dlo317Dr3JxbObIAZ+g==" saltValue="Zy/BYFbQ6xOdhA26QV5f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14899066</v>
      </c>
      <c r="S5" s="713"/>
      <c r="T5" s="713"/>
      <c r="U5" s="713"/>
      <c r="V5" s="713"/>
      <c r="W5" s="713"/>
      <c r="X5" s="713"/>
      <c r="Y5" s="738"/>
      <c r="Z5" s="751">
        <v>16.399999999999999</v>
      </c>
      <c r="AA5" s="751"/>
      <c r="AB5" s="751"/>
      <c r="AC5" s="751"/>
      <c r="AD5" s="752">
        <v>14899066</v>
      </c>
      <c r="AE5" s="752"/>
      <c r="AF5" s="752"/>
      <c r="AG5" s="752"/>
      <c r="AH5" s="752"/>
      <c r="AI5" s="752"/>
      <c r="AJ5" s="752"/>
      <c r="AK5" s="752"/>
      <c r="AL5" s="739">
        <v>43.4</v>
      </c>
      <c r="AM5" s="721"/>
      <c r="AN5" s="721"/>
      <c r="AO5" s="740"/>
      <c r="AP5" s="715" t="s">
        <v>216</v>
      </c>
      <c r="AQ5" s="716"/>
      <c r="AR5" s="716"/>
      <c r="AS5" s="716"/>
      <c r="AT5" s="716"/>
      <c r="AU5" s="716"/>
      <c r="AV5" s="716"/>
      <c r="AW5" s="716"/>
      <c r="AX5" s="716"/>
      <c r="AY5" s="716"/>
      <c r="AZ5" s="716"/>
      <c r="BA5" s="716"/>
      <c r="BB5" s="716"/>
      <c r="BC5" s="716"/>
      <c r="BD5" s="716"/>
      <c r="BE5" s="716"/>
      <c r="BF5" s="717"/>
      <c r="BG5" s="657">
        <v>14898909</v>
      </c>
      <c r="BH5" s="658"/>
      <c r="BI5" s="658"/>
      <c r="BJ5" s="658"/>
      <c r="BK5" s="658"/>
      <c r="BL5" s="658"/>
      <c r="BM5" s="658"/>
      <c r="BN5" s="659"/>
      <c r="BO5" s="695">
        <v>100</v>
      </c>
      <c r="BP5" s="695"/>
      <c r="BQ5" s="695"/>
      <c r="BR5" s="695"/>
      <c r="BS5" s="696">
        <v>60280</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445685</v>
      </c>
      <c r="S6" s="658"/>
      <c r="T6" s="658"/>
      <c r="U6" s="658"/>
      <c r="V6" s="658"/>
      <c r="W6" s="658"/>
      <c r="X6" s="658"/>
      <c r="Y6" s="659"/>
      <c r="Z6" s="695">
        <v>0.5</v>
      </c>
      <c r="AA6" s="695"/>
      <c r="AB6" s="695"/>
      <c r="AC6" s="695"/>
      <c r="AD6" s="696">
        <v>445685</v>
      </c>
      <c r="AE6" s="696"/>
      <c r="AF6" s="696"/>
      <c r="AG6" s="696"/>
      <c r="AH6" s="696"/>
      <c r="AI6" s="696"/>
      <c r="AJ6" s="696"/>
      <c r="AK6" s="696"/>
      <c r="AL6" s="660">
        <v>1.3</v>
      </c>
      <c r="AM6" s="661"/>
      <c r="AN6" s="661"/>
      <c r="AO6" s="697"/>
      <c r="AP6" s="654" t="s">
        <v>221</v>
      </c>
      <c r="AQ6" s="655"/>
      <c r="AR6" s="655"/>
      <c r="AS6" s="655"/>
      <c r="AT6" s="655"/>
      <c r="AU6" s="655"/>
      <c r="AV6" s="655"/>
      <c r="AW6" s="655"/>
      <c r="AX6" s="655"/>
      <c r="AY6" s="655"/>
      <c r="AZ6" s="655"/>
      <c r="BA6" s="655"/>
      <c r="BB6" s="655"/>
      <c r="BC6" s="655"/>
      <c r="BD6" s="655"/>
      <c r="BE6" s="655"/>
      <c r="BF6" s="656"/>
      <c r="BG6" s="657">
        <v>14898909</v>
      </c>
      <c r="BH6" s="658"/>
      <c r="BI6" s="658"/>
      <c r="BJ6" s="658"/>
      <c r="BK6" s="658"/>
      <c r="BL6" s="658"/>
      <c r="BM6" s="658"/>
      <c r="BN6" s="659"/>
      <c r="BO6" s="695">
        <v>100</v>
      </c>
      <c r="BP6" s="695"/>
      <c r="BQ6" s="695"/>
      <c r="BR6" s="695"/>
      <c r="BS6" s="696">
        <v>60280</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333031</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332963</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3596</v>
      </c>
      <c r="S7" s="658"/>
      <c r="T7" s="658"/>
      <c r="U7" s="658"/>
      <c r="V7" s="658"/>
      <c r="W7" s="658"/>
      <c r="X7" s="658"/>
      <c r="Y7" s="659"/>
      <c r="Z7" s="695">
        <v>0</v>
      </c>
      <c r="AA7" s="695"/>
      <c r="AB7" s="695"/>
      <c r="AC7" s="695"/>
      <c r="AD7" s="696">
        <v>3596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6603056</v>
      </c>
      <c r="BH7" s="658"/>
      <c r="BI7" s="658"/>
      <c r="BJ7" s="658"/>
      <c r="BK7" s="658"/>
      <c r="BL7" s="658"/>
      <c r="BM7" s="658"/>
      <c r="BN7" s="659"/>
      <c r="BO7" s="695">
        <v>44.3</v>
      </c>
      <c r="BP7" s="695"/>
      <c r="BQ7" s="695"/>
      <c r="BR7" s="695"/>
      <c r="BS7" s="696">
        <v>60280</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23882511</v>
      </c>
      <c r="CS7" s="658"/>
      <c r="CT7" s="658"/>
      <c r="CU7" s="658"/>
      <c r="CV7" s="658"/>
      <c r="CW7" s="658"/>
      <c r="CX7" s="658"/>
      <c r="CY7" s="659"/>
      <c r="CZ7" s="695">
        <v>27</v>
      </c>
      <c r="DA7" s="695"/>
      <c r="DB7" s="695"/>
      <c r="DC7" s="695"/>
      <c r="DD7" s="663">
        <v>1556750</v>
      </c>
      <c r="DE7" s="658"/>
      <c r="DF7" s="658"/>
      <c r="DG7" s="658"/>
      <c r="DH7" s="658"/>
      <c r="DI7" s="658"/>
      <c r="DJ7" s="658"/>
      <c r="DK7" s="658"/>
      <c r="DL7" s="658"/>
      <c r="DM7" s="658"/>
      <c r="DN7" s="658"/>
      <c r="DO7" s="658"/>
      <c r="DP7" s="659"/>
      <c r="DQ7" s="663">
        <v>15107282</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74181</v>
      </c>
      <c r="S8" s="658"/>
      <c r="T8" s="658"/>
      <c r="U8" s="658"/>
      <c r="V8" s="658"/>
      <c r="W8" s="658"/>
      <c r="X8" s="658"/>
      <c r="Y8" s="659"/>
      <c r="Z8" s="695">
        <v>0.1</v>
      </c>
      <c r="AA8" s="695"/>
      <c r="AB8" s="695"/>
      <c r="AC8" s="695"/>
      <c r="AD8" s="696">
        <v>74181</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204285</v>
      </c>
      <c r="BH8" s="658"/>
      <c r="BI8" s="658"/>
      <c r="BJ8" s="658"/>
      <c r="BK8" s="658"/>
      <c r="BL8" s="658"/>
      <c r="BM8" s="658"/>
      <c r="BN8" s="659"/>
      <c r="BO8" s="695">
        <v>1.4</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36563667</v>
      </c>
      <c r="CS8" s="658"/>
      <c r="CT8" s="658"/>
      <c r="CU8" s="658"/>
      <c r="CV8" s="658"/>
      <c r="CW8" s="658"/>
      <c r="CX8" s="658"/>
      <c r="CY8" s="659"/>
      <c r="CZ8" s="695">
        <v>41.3</v>
      </c>
      <c r="DA8" s="695"/>
      <c r="DB8" s="695"/>
      <c r="DC8" s="695"/>
      <c r="DD8" s="663">
        <v>1107194</v>
      </c>
      <c r="DE8" s="658"/>
      <c r="DF8" s="658"/>
      <c r="DG8" s="658"/>
      <c r="DH8" s="658"/>
      <c r="DI8" s="658"/>
      <c r="DJ8" s="658"/>
      <c r="DK8" s="658"/>
      <c r="DL8" s="658"/>
      <c r="DM8" s="658"/>
      <c r="DN8" s="658"/>
      <c r="DO8" s="658"/>
      <c r="DP8" s="659"/>
      <c r="DQ8" s="663">
        <v>16072062</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91909</v>
      </c>
      <c r="S9" s="658"/>
      <c r="T9" s="658"/>
      <c r="U9" s="658"/>
      <c r="V9" s="658"/>
      <c r="W9" s="658"/>
      <c r="X9" s="658"/>
      <c r="Y9" s="659"/>
      <c r="Z9" s="695">
        <v>0.1</v>
      </c>
      <c r="AA9" s="695"/>
      <c r="AB9" s="695"/>
      <c r="AC9" s="695"/>
      <c r="AD9" s="696">
        <v>91909</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5404400</v>
      </c>
      <c r="BH9" s="658"/>
      <c r="BI9" s="658"/>
      <c r="BJ9" s="658"/>
      <c r="BK9" s="658"/>
      <c r="BL9" s="658"/>
      <c r="BM9" s="658"/>
      <c r="BN9" s="659"/>
      <c r="BO9" s="695">
        <v>36.299999999999997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6054349</v>
      </c>
      <c r="CS9" s="658"/>
      <c r="CT9" s="658"/>
      <c r="CU9" s="658"/>
      <c r="CV9" s="658"/>
      <c r="CW9" s="658"/>
      <c r="CX9" s="658"/>
      <c r="CY9" s="659"/>
      <c r="CZ9" s="695">
        <v>6.8</v>
      </c>
      <c r="DA9" s="695"/>
      <c r="DB9" s="695"/>
      <c r="DC9" s="695"/>
      <c r="DD9" s="663">
        <v>140717</v>
      </c>
      <c r="DE9" s="658"/>
      <c r="DF9" s="658"/>
      <c r="DG9" s="658"/>
      <c r="DH9" s="658"/>
      <c r="DI9" s="658"/>
      <c r="DJ9" s="658"/>
      <c r="DK9" s="658"/>
      <c r="DL9" s="658"/>
      <c r="DM9" s="658"/>
      <c r="DN9" s="658"/>
      <c r="DO9" s="658"/>
      <c r="DP9" s="659"/>
      <c r="DQ9" s="663">
        <v>4776942</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334465</v>
      </c>
      <c r="BH10" s="658"/>
      <c r="BI10" s="658"/>
      <c r="BJ10" s="658"/>
      <c r="BK10" s="658"/>
      <c r="BL10" s="658"/>
      <c r="BM10" s="658"/>
      <c r="BN10" s="659"/>
      <c r="BO10" s="695">
        <v>2.2000000000000002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2567</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2567</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3083756</v>
      </c>
      <c r="S11" s="658"/>
      <c r="T11" s="658"/>
      <c r="U11" s="658"/>
      <c r="V11" s="658"/>
      <c r="W11" s="658"/>
      <c r="X11" s="658"/>
      <c r="Y11" s="659"/>
      <c r="Z11" s="660">
        <v>3.4</v>
      </c>
      <c r="AA11" s="661"/>
      <c r="AB11" s="661"/>
      <c r="AC11" s="662"/>
      <c r="AD11" s="663">
        <v>3083756</v>
      </c>
      <c r="AE11" s="658"/>
      <c r="AF11" s="658"/>
      <c r="AG11" s="658"/>
      <c r="AH11" s="658"/>
      <c r="AI11" s="658"/>
      <c r="AJ11" s="658"/>
      <c r="AK11" s="659"/>
      <c r="AL11" s="660">
        <v>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659906</v>
      </c>
      <c r="BH11" s="658"/>
      <c r="BI11" s="658"/>
      <c r="BJ11" s="658"/>
      <c r="BK11" s="658"/>
      <c r="BL11" s="658"/>
      <c r="BM11" s="658"/>
      <c r="BN11" s="659"/>
      <c r="BO11" s="695">
        <v>4.4000000000000004</v>
      </c>
      <c r="BP11" s="695"/>
      <c r="BQ11" s="695"/>
      <c r="BR11" s="695"/>
      <c r="BS11" s="696">
        <v>60280</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1143912</v>
      </c>
      <c r="CS11" s="658"/>
      <c r="CT11" s="658"/>
      <c r="CU11" s="658"/>
      <c r="CV11" s="658"/>
      <c r="CW11" s="658"/>
      <c r="CX11" s="658"/>
      <c r="CY11" s="659"/>
      <c r="CZ11" s="695">
        <v>1.3</v>
      </c>
      <c r="DA11" s="695"/>
      <c r="DB11" s="695"/>
      <c r="DC11" s="695"/>
      <c r="DD11" s="663">
        <v>354715</v>
      </c>
      <c r="DE11" s="658"/>
      <c r="DF11" s="658"/>
      <c r="DG11" s="658"/>
      <c r="DH11" s="658"/>
      <c r="DI11" s="658"/>
      <c r="DJ11" s="658"/>
      <c r="DK11" s="658"/>
      <c r="DL11" s="658"/>
      <c r="DM11" s="658"/>
      <c r="DN11" s="658"/>
      <c r="DO11" s="658"/>
      <c r="DP11" s="659"/>
      <c r="DQ11" s="663">
        <v>600488</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v>88658</v>
      </c>
      <c r="S12" s="658"/>
      <c r="T12" s="658"/>
      <c r="U12" s="658"/>
      <c r="V12" s="658"/>
      <c r="W12" s="658"/>
      <c r="X12" s="658"/>
      <c r="Y12" s="659"/>
      <c r="Z12" s="695">
        <v>0.1</v>
      </c>
      <c r="AA12" s="695"/>
      <c r="AB12" s="695"/>
      <c r="AC12" s="695"/>
      <c r="AD12" s="696">
        <v>88658</v>
      </c>
      <c r="AE12" s="696"/>
      <c r="AF12" s="696"/>
      <c r="AG12" s="696"/>
      <c r="AH12" s="696"/>
      <c r="AI12" s="696"/>
      <c r="AJ12" s="696"/>
      <c r="AK12" s="696"/>
      <c r="AL12" s="660">
        <v>0.3</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6666286</v>
      </c>
      <c r="BH12" s="658"/>
      <c r="BI12" s="658"/>
      <c r="BJ12" s="658"/>
      <c r="BK12" s="658"/>
      <c r="BL12" s="658"/>
      <c r="BM12" s="658"/>
      <c r="BN12" s="659"/>
      <c r="BO12" s="695">
        <v>44.7</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1343535</v>
      </c>
      <c r="CS12" s="658"/>
      <c r="CT12" s="658"/>
      <c r="CU12" s="658"/>
      <c r="CV12" s="658"/>
      <c r="CW12" s="658"/>
      <c r="CX12" s="658"/>
      <c r="CY12" s="659"/>
      <c r="CZ12" s="695">
        <v>1.5</v>
      </c>
      <c r="DA12" s="695"/>
      <c r="DB12" s="695"/>
      <c r="DC12" s="695"/>
      <c r="DD12" s="663">
        <v>230561</v>
      </c>
      <c r="DE12" s="658"/>
      <c r="DF12" s="658"/>
      <c r="DG12" s="658"/>
      <c r="DH12" s="658"/>
      <c r="DI12" s="658"/>
      <c r="DJ12" s="658"/>
      <c r="DK12" s="658"/>
      <c r="DL12" s="658"/>
      <c r="DM12" s="658"/>
      <c r="DN12" s="658"/>
      <c r="DO12" s="658"/>
      <c r="DP12" s="659"/>
      <c r="DQ12" s="663">
        <v>675214</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6588271</v>
      </c>
      <c r="BH13" s="658"/>
      <c r="BI13" s="658"/>
      <c r="BJ13" s="658"/>
      <c r="BK13" s="658"/>
      <c r="BL13" s="658"/>
      <c r="BM13" s="658"/>
      <c r="BN13" s="659"/>
      <c r="BO13" s="695">
        <v>44.2</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4342517</v>
      </c>
      <c r="CS13" s="658"/>
      <c r="CT13" s="658"/>
      <c r="CU13" s="658"/>
      <c r="CV13" s="658"/>
      <c r="CW13" s="658"/>
      <c r="CX13" s="658"/>
      <c r="CY13" s="659"/>
      <c r="CZ13" s="695">
        <v>4.9000000000000004</v>
      </c>
      <c r="DA13" s="695"/>
      <c r="DB13" s="695"/>
      <c r="DC13" s="695"/>
      <c r="DD13" s="663">
        <v>2314115</v>
      </c>
      <c r="DE13" s="658"/>
      <c r="DF13" s="658"/>
      <c r="DG13" s="658"/>
      <c r="DH13" s="658"/>
      <c r="DI13" s="658"/>
      <c r="DJ13" s="658"/>
      <c r="DK13" s="658"/>
      <c r="DL13" s="658"/>
      <c r="DM13" s="658"/>
      <c r="DN13" s="658"/>
      <c r="DO13" s="658"/>
      <c r="DP13" s="659"/>
      <c r="DQ13" s="663">
        <v>2510471</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4283</v>
      </c>
      <c r="S14" s="658"/>
      <c r="T14" s="658"/>
      <c r="U14" s="658"/>
      <c r="V14" s="658"/>
      <c r="W14" s="658"/>
      <c r="X14" s="658"/>
      <c r="Y14" s="659"/>
      <c r="Z14" s="695">
        <v>0</v>
      </c>
      <c r="AA14" s="695"/>
      <c r="AB14" s="695"/>
      <c r="AC14" s="695"/>
      <c r="AD14" s="696">
        <v>4283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439413</v>
      </c>
      <c r="BH14" s="658"/>
      <c r="BI14" s="658"/>
      <c r="BJ14" s="658"/>
      <c r="BK14" s="658"/>
      <c r="BL14" s="658"/>
      <c r="BM14" s="658"/>
      <c r="BN14" s="659"/>
      <c r="BO14" s="695">
        <v>2.9</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1883338</v>
      </c>
      <c r="CS14" s="658"/>
      <c r="CT14" s="658"/>
      <c r="CU14" s="658"/>
      <c r="CV14" s="658"/>
      <c r="CW14" s="658"/>
      <c r="CX14" s="658"/>
      <c r="CY14" s="659"/>
      <c r="CZ14" s="695">
        <v>2.1</v>
      </c>
      <c r="DA14" s="695"/>
      <c r="DB14" s="695"/>
      <c r="DC14" s="695"/>
      <c r="DD14" s="663">
        <v>30772</v>
      </c>
      <c r="DE14" s="658"/>
      <c r="DF14" s="658"/>
      <c r="DG14" s="658"/>
      <c r="DH14" s="658"/>
      <c r="DI14" s="658"/>
      <c r="DJ14" s="658"/>
      <c r="DK14" s="658"/>
      <c r="DL14" s="658"/>
      <c r="DM14" s="658"/>
      <c r="DN14" s="658"/>
      <c r="DO14" s="658"/>
      <c r="DP14" s="659"/>
      <c r="DQ14" s="663">
        <v>1675576</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1190042</v>
      </c>
      <c r="BH15" s="658"/>
      <c r="BI15" s="658"/>
      <c r="BJ15" s="658"/>
      <c r="BK15" s="658"/>
      <c r="BL15" s="658"/>
      <c r="BM15" s="658"/>
      <c r="BN15" s="659"/>
      <c r="BO15" s="695">
        <v>8</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5701691</v>
      </c>
      <c r="CS15" s="658"/>
      <c r="CT15" s="658"/>
      <c r="CU15" s="658"/>
      <c r="CV15" s="658"/>
      <c r="CW15" s="658"/>
      <c r="CX15" s="658"/>
      <c r="CY15" s="659"/>
      <c r="CZ15" s="695">
        <v>6.4</v>
      </c>
      <c r="DA15" s="695"/>
      <c r="DB15" s="695"/>
      <c r="DC15" s="695"/>
      <c r="DD15" s="663">
        <v>592044</v>
      </c>
      <c r="DE15" s="658"/>
      <c r="DF15" s="658"/>
      <c r="DG15" s="658"/>
      <c r="DH15" s="658"/>
      <c r="DI15" s="658"/>
      <c r="DJ15" s="658"/>
      <c r="DK15" s="658"/>
      <c r="DL15" s="658"/>
      <c r="DM15" s="658"/>
      <c r="DN15" s="658"/>
      <c r="DO15" s="658"/>
      <c r="DP15" s="659"/>
      <c r="DQ15" s="663">
        <v>3722820</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76285</v>
      </c>
      <c r="S16" s="658"/>
      <c r="T16" s="658"/>
      <c r="U16" s="658"/>
      <c r="V16" s="658"/>
      <c r="W16" s="658"/>
      <c r="X16" s="658"/>
      <c r="Y16" s="659"/>
      <c r="Z16" s="695">
        <v>0.1</v>
      </c>
      <c r="AA16" s="695"/>
      <c r="AB16" s="695"/>
      <c r="AC16" s="695"/>
      <c r="AD16" s="696">
        <v>76285</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112</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404523</v>
      </c>
      <c r="CS16" s="658"/>
      <c r="CT16" s="658"/>
      <c r="CU16" s="658"/>
      <c r="CV16" s="658"/>
      <c r="CW16" s="658"/>
      <c r="CX16" s="658"/>
      <c r="CY16" s="659"/>
      <c r="CZ16" s="695">
        <v>0.5</v>
      </c>
      <c r="DA16" s="695"/>
      <c r="DB16" s="695"/>
      <c r="DC16" s="695"/>
      <c r="DD16" s="663" t="s">
        <v>122</v>
      </c>
      <c r="DE16" s="658"/>
      <c r="DF16" s="658"/>
      <c r="DG16" s="658"/>
      <c r="DH16" s="658"/>
      <c r="DI16" s="658"/>
      <c r="DJ16" s="658"/>
      <c r="DK16" s="658"/>
      <c r="DL16" s="658"/>
      <c r="DM16" s="658"/>
      <c r="DN16" s="658"/>
      <c r="DO16" s="658"/>
      <c r="DP16" s="659"/>
      <c r="DQ16" s="663">
        <v>138673</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323074</v>
      </c>
      <c r="S17" s="658"/>
      <c r="T17" s="658"/>
      <c r="U17" s="658"/>
      <c r="V17" s="658"/>
      <c r="W17" s="658"/>
      <c r="X17" s="658"/>
      <c r="Y17" s="659"/>
      <c r="Z17" s="695">
        <v>0.4</v>
      </c>
      <c r="AA17" s="695"/>
      <c r="AB17" s="695"/>
      <c r="AC17" s="695"/>
      <c r="AD17" s="696">
        <v>323074</v>
      </c>
      <c r="AE17" s="696"/>
      <c r="AF17" s="696"/>
      <c r="AG17" s="696"/>
      <c r="AH17" s="696"/>
      <c r="AI17" s="696"/>
      <c r="AJ17" s="696"/>
      <c r="AK17" s="696"/>
      <c r="AL17" s="660">
        <v>0.9</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6817151</v>
      </c>
      <c r="CS17" s="658"/>
      <c r="CT17" s="658"/>
      <c r="CU17" s="658"/>
      <c r="CV17" s="658"/>
      <c r="CW17" s="658"/>
      <c r="CX17" s="658"/>
      <c r="CY17" s="659"/>
      <c r="CZ17" s="695">
        <v>7.7</v>
      </c>
      <c r="DA17" s="695"/>
      <c r="DB17" s="695"/>
      <c r="DC17" s="695"/>
      <c r="DD17" s="663" t="s">
        <v>122</v>
      </c>
      <c r="DE17" s="658"/>
      <c r="DF17" s="658"/>
      <c r="DG17" s="658"/>
      <c r="DH17" s="658"/>
      <c r="DI17" s="658"/>
      <c r="DJ17" s="658"/>
      <c r="DK17" s="658"/>
      <c r="DL17" s="658"/>
      <c r="DM17" s="658"/>
      <c r="DN17" s="658"/>
      <c r="DO17" s="658"/>
      <c r="DP17" s="659"/>
      <c r="DQ17" s="663">
        <v>6431366</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130142</v>
      </c>
      <c r="S18" s="658"/>
      <c r="T18" s="658"/>
      <c r="U18" s="658"/>
      <c r="V18" s="658"/>
      <c r="W18" s="658"/>
      <c r="X18" s="658"/>
      <c r="Y18" s="659"/>
      <c r="Z18" s="695">
        <v>0.1</v>
      </c>
      <c r="AA18" s="695"/>
      <c r="AB18" s="695"/>
      <c r="AC18" s="695"/>
      <c r="AD18" s="696">
        <v>130142</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124371</v>
      </c>
      <c r="S19" s="658"/>
      <c r="T19" s="658"/>
      <c r="U19" s="658"/>
      <c r="V19" s="658"/>
      <c r="W19" s="658"/>
      <c r="X19" s="658"/>
      <c r="Y19" s="659"/>
      <c r="Z19" s="695">
        <v>0.1</v>
      </c>
      <c r="AA19" s="695"/>
      <c r="AB19" s="695"/>
      <c r="AC19" s="695"/>
      <c r="AD19" s="696">
        <v>124371</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157</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v>5771</v>
      </c>
      <c r="S20" s="658"/>
      <c r="T20" s="658"/>
      <c r="U20" s="658"/>
      <c r="V20" s="658"/>
      <c r="W20" s="658"/>
      <c r="X20" s="658"/>
      <c r="Y20" s="659"/>
      <c r="Z20" s="695">
        <v>0</v>
      </c>
      <c r="AA20" s="695"/>
      <c r="AB20" s="695"/>
      <c r="AC20" s="695"/>
      <c r="AD20" s="696">
        <v>5771</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157</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88472792</v>
      </c>
      <c r="CS20" s="658"/>
      <c r="CT20" s="658"/>
      <c r="CU20" s="658"/>
      <c r="CV20" s="658"/>
      <c r="CW20" s="658"/>
      <c r="CX20" s="658"/>
      <c r="CY20" s="659"/>
      <c r="CZ20" s="695">
        <v>100</v>
      </c>
      <c r="DA20" s="695"/>
      <c r="DB20" s="695"/>
      <c r="DC20" s="695"/>
      <c r="DD20" s="663">
        <v>6326868</v>
      </c>
      <c r="DE20" s="658"/>
      <c r="DF20" s="658"/>
      <c r="DG20" s="658"/>
      <c r="DH20" s="658"/>
      <c r="DI20" s="658"/>
      <c r="DJ20" s="658"/>
      <c r="DK20" s="658"/>
      <c r="DL20" s="658"/>
      <c r="DM20" s="658"/>
      <c r="DN20" s="658"/>
      <c r="DO20" s="658"/>
      <c r="DP20" s="659"/>
      <c r="DQ20" s="663">
        <v>52046424</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17124899</v>
      </c>
      <c r="S21" s="658"/>
      <c r="T21" s="658"/>
      <c r="U21" s="658"/>
      <c r="V21" s="658"/>
      <c r="W21" s="658"/>
      <c r="X21" s="658"/>
      <c r="Y21" s="659"/>
      <c r="Z21" s="695">
        <v>18.899999999999999</v>
      </c>
      <c r="AA21" s="695"/>
      <c r="AB21" s="695"/>
      <c r="AC21" s="695"/>
      <c r="AD21" s="696">
        <v>14973362</v>
      </c>
      <c r="AE21" s="696"/>
      <c r="AF21" s="696"/>
      <c r="AG21" s="696"/>
      <c r="AH21" s="696"/>
      <c r="AI21" s="696"/>
      <c r="AJ21" s="696"/>
      <c r="AK21" s="696"/>
      <c r="AL21" s="660">
        <v>43.7</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157</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14973362</v>
      </c>
      <c r="S22" s="658"/>
      <c r="T22" s="658"/>
      <c r="U22" s="658"/>
      <c r="V22" s="658"/>
      <c r="W22" s="658"/>
      <c r="X22" s="658"/>
      <c r="Y22" s="659"/>
      <c r="Z22" s="695">
        <v>16.5</v>
      </c>
      <c r="AA22" s="695"/>
      <c r="AB22" s="695"/>
      <c r="AC22" s="695"/>
      <c r="AD22" s="696">
        <v>14973362</v>
      </c>
      <c r="AE22" s="696"/>
      <c r="AF22" s="696"/>
      <c r="AG22" s="696"/>
      <c r="AH22" s="696"/>
      <c r="AI22" s="696"/>
      <c r="AJ22" s="696"/>
      <c r="AK22" s="696"/>
      <c r="AL22" s="660">
        <v>43.7</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2151537</v>
      </c>
      <c r="S23" s="658"/>
      <c r="T23" s="658"/>
      <c r="U23" s="658"/>
      <c r="V23" s="658"/>
      <c r="W23" s="658"/>
      <c r="X23" s="658"/>
      <c r="Y23" s="659"/>
      <c r="Z23" s="695">
        <v>2.4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41469452</v>
      </c>
      <c r="CS24" s="713"/>
      <c r="CT24" s="713"/>
      <c r="CU24" s="713"/>
      <c r="CV24" s="713"/>
      <c r="CW24" s="713"/>
      <c r="CX24" s="713"/>
      <c r="CY24" s="738"/>
      <c r="CZ24" s="739">
        <v>46.9</v>
      </c>
      <c r="DA24" s="721"/>
      <c r="DB24" s="721"/>
      <c r="DC24" s="741"/>
      <c r="DD24" s="737">
        <v>22520366</v>
      </c>
      <c r="DE24" s="713"/>
      <c r="DF24" s="713"/>
      <c r="DG24" s="713"/>
      <c r="DH24" s="713"/>
      <c r="DI24" s="713"/>
      <c r="DJ24" s="713"/>
      <c r="DK24" s="738"/>
      <c r="DL24" s="737">
        <v>19199254</v>
      </c>
      <c r="DM24" s="713"/>
      <c r="DN24" s="713"/>
      <c r="DO24" s="713"/>
      <c r="DP24" s="713"/>
      <c r="DQ24" s="713"/>
      <c r="DR24" s="713"/>
      <c r="DS24" s="713"/>
      <c r="DT24" s="713"/>
      <c r="DU24" s="713"/>
      <c r="DV24" s="738"/>
      <c r="DW24" s="739">
        <v>55.6</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36345534</v>
      </c>
      <c r="S25" s="658"/>
      <c r="T25" s="658"/>
      <c r="U25" s="658"/>
      <c r="V25" s="658"/>
      <c r="W25" s="658"/>
      <c r="X25" s="658"/>
      <c r="Y25" s="659"/>
      <c r="Z25" s="695">
        <v>40</v>
      </c>
      <c r="AA25" s="695"/>
      <c r="AB25" s="695"/>
      <c r="AC25" s="695"/>
      <c r="AD25" s="696">
        <v>34193997</v>
      </c>
      <c r="AE25" s="696"/>
      <c r="AF25" s="696"/>
      <c r="AG25" s="696"/>
      <c r="AH25" s="696"/>
      <c r="AI25" s="696"/>
      <c r="AJ25" s="696"/>
      <c r="AK25" s="696"/>
      <c r="AL25" s="660">
        <v>99.7</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8126510</v>
      </c>
      <c r="CS25" s="670"/>
      <c r="CT25" s="670"/>
      <c r="CU25" s="670"/>
      <c r="CV25" s="670"/>
      <c r="CW25" s="670"/>
      <c r="CX25" s="670"/>
      <c r="CY25" s="671"/>
      <c r="CZ25" s="660">
        <v>9.1999999999999993</v>
      </c>
      <c r="DA25" s="672"/>
      <c r="DB25" s="672"/>
      <c r="DC25" s="673"/>
      <c r="DD25" s="663">
        <v>7407937</v>
      </c>
      <c r="DE25" s="670"/>
      <c r="DF25" s="670"/>
      <c r="DG25" s="670"/>
      <c r="DH25" s="670"/>
      <c r="DI25" s="670"/>
      <c r="DJ25" s="670"/>
      <c r="DK25" s="671"/>
      <c r="DL25" s="663">
        <v>7322200</v>
      </c>
      <c r="DM25" s="670"/>
      <c r="DN25" s="670"/>
      <c r="DO25" s="670"/>
      <c r="DP25" s="670"/>
      <c r="DQ25" s="670"/>
      <c r="DR25" s="670"/>
      <c r="DS25" s="670"/>
      <c r="DT25" s="670"/>
      <c r="DU25" s="670"/>
      <c r="DV25" s="671"/>
      <c r="DW25" s="660">
        <v>21.2</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19643</v>
      </c>
      <c r="S26" s="658"/>
      <c r="T26" s="658"/>
      <c r="U26" s="658"/>
      <c r="V26" s="658"/>
      <c r="W26" s="658"/>
      <c r="X26" s="658"/>
      <c r="Y26" s="659"/>
      <c r="Z26" s="695">
        <v>0</v>
      </c>
      <c r="AA26" s="695"/>
      <c r="AB26" s="695"/>
      <c r="AC26" s="695"/>
      <c r="AD26" s="696">
        <v>19643</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4805486</v>
      </c>
      <c r="CS26" s="658"/>
      <c r="CT26" s="658"/>
      <c r="CU26" s="658"/>
      <c r="CV26" s="658"/>
      <c r="CW26" s="658"/>
      <c r="CX26" s="658"/>
      <c r="CY26" s="659"/>
      <c r="CZ26" s="660">
        <v>5.4</v>
      </c>
      <c r="DA26" s="672"/>
      <c r="DB26" s="672"/>
      <c r="DC26" s="673"/>
      <c r="DD26" s="663">
        <v>4312128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930416</v>
      </c>
      <c r="S27" s="658"/>
      <c r="T27" s="658"/>
      <c r="U27" s="658"/>
      <c r="V27" s="658"/>
      <c r="W27" s="658"/>
      <c r="X27" s="658"/>
      <c r="Y27" s="659"/>
      <c r="Z27" s="695">
        <v>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14899066</v>
      </c>
      <c r="BH27" s="658"/>
      <c r="BI27" s="658"/>
      <c r="BJ27" s="658"/>
      <c r="BK27" s="658"/>
      <c r="BL27" s="658"/>
      <c r="BM27" s="658"/>
      <c r="BN27" s="659"/>
      <c r="BO27" s="695">
        <v>100</v>
      </c>
      <c r="BP27" s="695"/>
      <c r="BQ27" s="695"/>
      <c r="BR27" s="695"/>
      <c r="BS27" s="696">
        <v>60280</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26525791</v>
      </c>
      <c r="CS27" s="670"/>
      <c r="CT27" s="670"/>
      <c r="CU27" s="670"/>
      <c r="CV27" s="670"/>
      <c r="CW27" s="670"/>
      <c r="CX27" s="670"/>
      <c r="CY27" s="671"/>
      <c r="CZ27" s="660">
        <v>30</v>
      </c>
      <c r="DA27" s="672"/>
      <c r="DB27" s="672"/>
      <c r="DC27" s="673"/>
      <c r="DD27" s="663">
        <v>8681063</v>
      </c>
      <c r="DE27" s="670"/>
      <c r="DF27" s="670"/>
      <c r="DG27" s="670"/>
      <c r="DH27" s="670"/>
      <c r="DI27" s="670"/>
      <c r="DJ27" s="670"/>
      <c r="DK27" s="671"/>
      <c r="DL27" s="663">
        <v>5445688</v>
      </c>
      <c r="DM27" s="670"/>
      <c r="DN27" s="670"/>
      <c r="DO27" s="670"/>
      <c r="DP27" s="670"/>
      <c r="DQ27" s="670"/>
      <c r="DR27" s="670"/>
      <c r="DS27" s="670"/>
      <c r="DT27" s="670"/>
      <c r="DU27" s="670"/>
      <c r="DV27" s="671"/>
      <c r="DW27" s="660">
        <v>15.8</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862269</v>
      </c>
      <c r="S28" s="658"/>
      <c r="T28" s="658"/>
      <c r="U28" s="658"/>
      <c r="V28" s="658"/>
      <c r="W28" s="658"/>
      <c r="X28" s="658"/>
      <c r="Y28" s="659"/>
      <c r="Z28" s="695">
        <v>0.9</v>
      </c>
      <c r="AA28" s="695"/>
      <c r="AB28" s="695"/>
      <c r="AC28" s="695"/>
      <c r="AD28" s="696">
        <v>57090</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6817151</v>
      </c>
      <c r="CS28" s="658"/>
      <c r="CT28" s="658"/>
      <c r="CU28" s="658"/>
      <c r="CV28" s="658"/>
      <c r="CW28" s="658"/>
      <c r="CX28" s="658"/>
      <c r="CY28" s="659"/>
      <c r="CZ28" s="660">
        <v>7.7</v>
      </c>
      <c r="DA28" s="672"/>
      <c r="DB28" s="672"/>
      <c r="DC28" s="673"/>
      <c r="DD28" s="663">
        <v>6431366</v>
      </c>
      <c r="DE28" s="658"/>
      <c r="DF28" s="658"/>
      <c r="DG28" s="658"/>
      <c r="DH28" s="658"/>
      <c r="DI28" s="658"/>
      <c r="DJ28" s="658"/>
      <c r="DK28" s="659"/>
      <c r="DL28" s="663">
        <v>6431366</v>
      </c>
      <c r="DM28" s="658"/>
      <c r="DN28" s="658"/>
      <c r="DO28" s="658"/>
      <c r="DP28" s="658"/>
      <c r="DQ28" s="658"/>
      <c r="DR28" s="658"/>
      <c r="DS28" s="658"/>
      <c r="DT28" s="658"/>
      <c r="DU28" s="658"/>
      <c r="DV28" s="659"/>
      <c r="DW28" s="660">
        <v>18.600000000000001</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558271</v>
      </c>
      <c r="S29" s="658"/>
      <c r="T29" s="658"/>
      <c r="U29" s="658"/>
      <c r="V29" s="658"/>
      <c r="W29" s="658"/>
      <c r="X29" s="658"/>
      <c r="Y29" s="659"/>
      <c r="Z29" s="695">
        <v>0.6</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6817129</v>
      </c>
      <c r="CS29" s="670"/>
      <c r="CT29" s="670"/>
      <c r="CU29" s="670"/>
      <c r="CV29" s="670"/>
      <c r="CW29" s="670"/>
      <c r="CX29" s="670"/>
      <c r="CY29" s="671"/>
      <c r="CZ29" s="660">
        <v>7.7</v>
      </c>
      <c r="DA29" s="672"/>
      <c r="DB29" s="672"/>
      <c r="DC29" s="673"/>
      <c r="DD29" s="663">
        <v>6431344</v>
      </c>
      <c r="DE29" s="670"/>
      <c r="DF29" s="670"/>
      <c r="DG29" s="670"/>
      <c r="DH29" s="670"/>
      <c r="DI29" s="670"/>
      <c r="DJ29" s="670"/>
      <c r="DK29" s="671"/>
      <c r="DL29" s="663">
        <v>6431344</v>
      </c>
      <c r="DM29" s="670"/>
      <c r="DN29" s="670"/>
      <c r="DO29" s="670"/>
      <c r="DP29" s="670"/>
      <c r="DQ29" s="670"/>
      <c r="DR29" s="670"/>
      <c r="DS29" s="670"/>
      <c r="DT29" s="670"/>
      <c r="DU29" s="670"/>
      <c r="DV29" s="671"/>
      <c r="DW29" s="660">
        <v>18.600000000000001</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18477489</v>
      </c>
      <c r="S30" s="658"/>
      <c r="T30" s="658"/>
      <c r="U30" s="658"/>
      <c r="V30" s="658"/>
      <c r="W30" s="658"/>
      <c r="X30" s="658"/>
      <c r="Y30" s="659"/>
      <c r="Z30" s="695">
        <v>20.399999999999999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6448428</v>
      </c>
      <c r="CS30" s="658"/>
      <c r="CT30" s="658"/>
      <c r="CU30" s="658"/>
      <c r="CV30" s="658"/>
      <c r="CW30" s="658"/>
      <c r="CX30" s="658"/>
      <c r="CY30" s="659"/>
      <c r="CZ30" s="660">
        <v>7.3</v>
      </c>
      <c r="DA30" s="672"/>
      <c r="DB30" s="672"/>
      <c r="DC30" s="673"/>
      <c r="DD30" s="663">
        <v>6073432</v>
      </c>
      <c r="DE30" s="658"/>
      <c r="DF30" s="658"/>
      <c r="DG30" s="658"/>
      <c r="DH30" s="658"/>
      <c r="DI30" s="658"/>
      <c r="DJ30" s="658"/>
      <c r="DK30" s="659"/>
      <c r="DL30" s="663">
        <v>6073432</v>
      </c>
      <c r="DM30" s="658"/>
      <c r="DN30" s="658"/>
      <c r="DO30" s="658"/>
      <c r="DP30" s="658"/>
      <c r="DQ30" s="658"/>
      <c r="DR30" s="658"/>
      <c r="DS30" s="658"/>
      <c r="DT30" s="658"/>
      <c r="DU30" s="658"/>
      <c r="DV30" s="659"/>
      <c r="DW30" s="660">
        <v>17.600000000000001</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v>23430</v>
      </c>
      <c r="S31" s="658"/>
      <c r="T31" s="658"/>
      <c r="U31" s="658"/>
      <c r="V31" s="658"/>
      <c r="W31" s="658"/>
      <c r="X31" s="658"/>
      <c r="Y31" s="659"/>
      <c r="Z31" s="695">
        <v>0</v>
      </c>
      <c r="AA31" s="695"/>
      <c r="AB31" s="695"/>
      <c r="AC31" s="695"/>
      <c r="AD31" s="696">
        <v>23430</v>
      </c>
      <c r="AE31" s="696"/>
      <c r="AF31" s="696"/>
      <c r="AG31" s="696"/>
      <c r="AH31" s="696"/>
      <c r="AI31" s="696"/>
      <c r="AJ31" s="696"/>
      <c r="AK31" s="696"/>
      <c r="AL31" s="660">
        <v>0.1</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95.4</v>
      </c>
      <c r="BN31" s="720"/>
      <c r="BO31" s="720"/>
      <c r="BP31" s="720"/>
      <c r="BQ31" s="722"/>
      <c r="BR31" s="719">
        <v>99.2</v>
      </c>
      <c r="BS31" s="720"/>
      <c r="BT31" s="720"/>
      <c r="BU31" s="720"/>
      <c r="BV31" s="720"/>
      <c r="BW31" s="720"/>
      <c r="BX31" s="721">
        <v>95.2</v>
      </c>
      <c r="BY31" s="720"/>
      <c r="BZ31" s="720"/>
      <c r="CA31" s="720"/>
      <c r="CB31" s="722"/>
      <c r="CD31" s="678"/>
      <c r="CE31" s="679"/>
      <c r="CF31" s="654" t="s">
        <v>300</v>
      </c>
      <c r="CG31" s="655"/>
      <c r="CH31" s="655"/>
      <c r="CI31" s="655"/>
      <c r="CJ31" s="655"/>
      <c r="CK31" s="655"/>
      <c r="CL31" s="655"/>
      <c r="CM31" s="655"/>
      <c r="CN31" s="655"/>
      <c r="CO31" s="655"/>
      <c r="CP31" s="655"/>
      <c r="CQ31" s="656"/>
      <c r="CR31" s="657">
        <v>368701</v>
      </c>
      <c r="CS31" s="670"/>
      <c r="CT31" s="670"/>
      <c r="CU31" s="670"/>
      <c r="CV31" s="670"/>
      <c r="CW31" s="670"/>
      <c r="CX31" s="670"/>
      <c r="CY31" s="671"/>
      <c r="CZ31" s="660">
        <v>0.4</v>
      </c>
      <c r="DA31" s="672"/>
      <c r="DB31" s="672"/>
      <c r="DC31" s="673"/>
      <c r="DD31" s="663">
        <v>357912</v>
      </c>
      <c r="DE31" s="670"/>
      <c r="DF31" s="670"/>
      <c r="DG31" s="670"/>
      <c r="DH31" s="670"/>
      <c r="DI31" s="670"/>
      <c r="DJ31" s="670"/>
      <c r="DK31" s="671"/>
      <c r="DL31" s="663">
        <v>357912</v>
      </c>
      <c r="DM31" s="670"/>
      <c r="DN31" s="670"/>
      <c r="DO31" s="670"/>
      <c r="DP31" s="670"/>
      <c r="DQ31" s="670"/>
      <c r="DR31" s="670"/>
      <c r="DS31" s="670"/>
      <c r="DT31" s="670"/>
      <c r="DU31" s="670"/>
      <c r="DV31" s="671"/>
      <c r="DW31" s="660">
        <v>1</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5481363</v>
      </c>
      <c r="S32" s="658"/>
      <c r="T32" s="658"/>
      <c r="U32" s="658"/>
      <c r="V32" s="658"/>
      <c r="W32" s="658"/>
      <c r="X32" s="658"/>
      <c r="Y32" s="659"/>
      <c r="Z32" s="695">
        <v>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v>
      </c>
      <c r="BH32" s="670"/>
      <c r="BI32" s="670"/>
      <c r="BJ32" s="670"/>
      <c r="BK32" s="670"/>
      <c r="BL32" s="670"/>
      <c r="BM32" s="661">
        <v>95.9</v>
      </c>
      <c r="BN32" s="670"/>
      <c r="BO32" s="670"/>
      <c r="BP32" s="670"/>
      <c r="BQ32" s="693"/>
      <c r="BR32" s="723">
        <v>99.1</v>
      </c>
      <c r="BS32" s="670"/>
      <c r="BT32" s="670"/>
      <c r="BU32" s="670"/>
      <c r="BV32" s="670"/>
      <c r="BW32" s="670"/>
      <c r="BX32" s="661">
        <v>95.9</v>
      </c>
      <c r="BY32" s="670"/>
      <c r="BZ32" s="670"/>
      <c r="CA32" s="670"/>
      <c r="CB32" s="693"/>
      <c r="CD32" s="680"/>
      <c r="CE32" s="681"/>
      <c r="CF32" s="654" t="s">
        <v>304</v>
      </c>
      <c r="CG32" s="655"/>
      <c r="CH32" s="655"/>
      <c r="CI32" s="655"/>
      <c r="CJ32" s="655"/>
      <c r="CK32" s="655"/>
      <c r="CL32" s="655"/>
      <c r="CM32" s="655"/>
      <c r="CN32" s="655"/>
      <c r="CO32" s="655"/>
      <c r="CP32" s="655"/>
      <c r="CQ32" s="656"/>
      <c r="CR32" s="657">
        <v>22</v>
      </c>
      <c r="CS32" s="658"/>
      <c r="CT32" s="658"/>
      <c r="CU32" s="658"/>
      <c r="CV32" s="658"/>
      <c r="CW32" s="658"/>
      <c r="CX32" s="658"/>
      <c r="CY32" s="659"/>
      <c r="CZ32" s="660">
        <v>0</v>
      </c>
      <c r="DA32" s="672"/>
      <c r="DB32" s="672"/>
      <c r="DC32" s="673"/>
      <c r="DD32" s="663">
        <v>22</v>
      </c>
      <c r="DE32" s="658"/>
      <c r="DF32" s="658"/>
      <c r="DG32" s="658"/>
      <c r="DH32" s="658"/>
      <c r="DI32" s="658"/>
      <c r="DJ32" s="658"/>
      <c r="DK32" s="659"/>
      <c r="DL32" s="663">
        <v>22</v>
      </c>
      <c r="DM32" s="658"/>
      <c r="DN32" s="658"/>
      <c r="DO32" s="658"/>
      <c r="DP32" s="658"/>
      <c r="DQ32" s="658"/>
      <c r="DR32" s="658"/>
      <c r="DS32" s="658"/>
      <c r="DT32" s="658"/>
      <c r="DU32" s="658"/>
      <c r="DV32" s="659"/>
      <c r="DW32" s="660">
        <v>0</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322644</v>
      </c>
      <c r="S33" s="658"/>
      <c r="T33" s="658"/>
      <c r="U33" s="658"/>
      <c r="V33" s="658"/>
      <c r="W33" s="658"/>
      <c r="X33" s="658"/>
      <c r="Y33" s="659"/>
      <c r="Z33" s="695">
        <v>0.4</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99.3</v>
      </c>
      <c r="BH33" s="642"/>
      <c r="BI33" s="642"/>
      <c r="BJ33" s="642"/>
      <c r="BK33" s="642"/>
      <c r="BL33" s="642"/>
      <c r="BM33" s="688">
        <v>94.1</v>
      </c>
      <c r="BN33" s="642"/>
      <c r="BO33" s="642"/>
      <c r="BP33" s="642"/>
      <c r="BQ33" s="705"/>
      <c r="BR33" s="718">
        <v>99.2</v>
      </c>
      <c r="BS33" s="642"/>
      <c r="BT33" s="642"/>
      <c r="BU33" s="642"/>
      <c r="BV33" s="642"/>
      <c r="BW33" s="642"/>
      <c r="BX33" s="688">
        <v>93.7</v>
      </c>
      <c r="BY33" s="642"/>
      <c r="BZ33" s="642"/>
      <c r="CA33" s="642"/>
      <c r="CB33" s="705"/>
      <c r="CD33" s="654" t="s">
        <v>307</v>
      </c>
      <c r="CE33" s="655"/>
      <c r="CF33" s="655"/>
      <c r="CG33" s="655"/>
      <c r="CH33" s="655"/>
      <c r="CI33" s="655"/>
      <c r="CJ33" s="655"/>
      <c r="CK33" s="655"/>
      <c r="CL33" s="655"/>
      <c r="CM33" s="655"/>
      <c r="CN33" s="655"/>
      <c r="CO33" s="655"/>
      <c r="CP33" s="655"/>
      <c r="CQ33" s="656"/>
      <c r="CR33" s="657">
        <v>40271949</v>
      </c>
      <c r="CS33" s="670"/>
      <c r="CT33" s="670"/>
      <c r="CU33" s="670"/>
      <c r="CV33" s="670"/>
      <c r="CW33" s="670"/>
      <c r="CX33" s="670"/>
      <c r="CY33" s="671"/>
      <c r="CZ33" s="660">
        <v>45.5</v>
      </c>
      <c r="DA33" s="672"/>
      <c r="DB33" s="672"/>
      <c r="DC33" s="673"/>
      <c r="DD33" s="663">
        <v>27920913</v>
      </c>
      <c r="DE33" s="670"/>
      <c r="DF33" s="670"/>
      <c r="DG33" s="670"/>
      <c r="DH33" s="670"/>
      <c r="DI33" s="670"/>
      <c r="DJ33" s="670"/>
      <c r="DK33" s="671"/>
      <c r="DL33" s="663">
        <v>14581451</v>
      </c>
      <c r="DM33" s="670"/>
      <c r="DN33" s="670"/>
      <c r="DO33" s="670"/>
      <c r="DP33" s="670"/>
      <c r="DQ33" s="670"/>
      <c r="DR33" s="670"/>
      <c r="DS33" s="670"/>
      <c r="DT33" s="670"/>
      <c r="DU33" s="670"/>
      <c r="DV33" s="671"/>
      <c r="DW33" s="660">
        <v>42.2</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10625098</v>
      </c>
      <c r="S34" s="658"/>
      <c r="T34" s="658"/>
      <c r="U34" s="658"/>
      <c r="V34" s="658"/>
      <c r="W34" s="658"/>
      <c r="X34" s="658"/>
      <c r="Y34" s="659"/>
      <c r="Z34" s="695">
        <v>11.7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10113944</v>
      </c>
      <c r="CS34" s="658"/>
      <c r="CT34" s="658"/>
      <c r="CU34" s="658"/>
      <c r="CV34" s="658"/>
      <c r="CW34" s="658"/>
      <c r="CX34" s="658"/>
      <c r="CY34" s="659"/>
      <c r="CZ34" s="660">
        <v>11.4</v>
      </c>
      <c r="DA34" s="672"/>
      <c r="DB34" s="672"/>
      <c r="DC34" s="673"/>
      <c r="DD34" s="663">
        <v>4876587</v>
      </c>
      <c r="DE34" s="658"/>
      <c r="DF34" s="658"/>
      <c r="DG34" s="658"/>
      <c r="DH34" s="658"/>
      <c r="DI34" s="658"/>
      <c r="DJ34" s="658"/>
      <c r="DK34" s="659"/>
      <c r="DL34" s="663">
        <v>4292202</v>
      </c>
      <c r="DM34" s="658"/>
      <c r="DN34" s="658"/>
      <c r="DO34" s="658"/>
      <c r="DP34" s="658"/>
      <c r="DQ34" s="658"/>
      <c r="DR34" s="658"/>
      <c r="DS34" s="658"/>
      <c r="DT34" s="658"/>
      <c r="DU34" s="658"/>
      <c r="DV34" s="659"/>
      <c r="DW34" s="660">
        <v>12.4</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12184565</v>
      </c>
      <c r="S35" s="658"/>
      <c r="T35" s="658"/>
      <c r="U35" s="658"/>
      <c r="V35" s="658"/>
      <c r="W35" s="658"/>
      <c r="X35" s="658"/>
      <c r="Y35" s="659"/>
      <c r="Z35" s="695">
        <v>13.4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836814</v>
      </c>
      <c r="CS35" s="670"/>
      <c r="CT35" s="670"/>
      <c r="CU35" s="670"/>
      <c r="CV35" s="670"/>
      <c r="CW35" s="670"/>
      <c r="CX35" s="670"/>
      <c r="CY35" s="671"/>
      <c r="CZ35" s="660">
        <v>0.9</v>
      </c>
      <c r="DA35" s="672"/>
      <c r="DB35" s="672"/>
      <c r="DC35" s="673"/>
      <c r="DD35" s="663">
        <v>615616</v>
      </c>
      <c r="DE35" s="670"/>
      <c r="DF35" s="670"/>
      <c r="DG35" s="670"/>
      <c r="DH35" s="670"/>
      <c r="DI35" s="670"/>
      <c r="DJ35" s="670"/>
      <c r="DK35" s="671"/>
      <c r="DL35" s="663">
        <v>615616</v>
      </c>
      <c r="DM35" s="670"/>
      <c r="DN35" s="670"/>
      <c r="DO35" s="670"/>
      <c r="DP35" s="670"/>
      <c r="DQ35" s="670"/>
      <c r="DR35" s="670"/>
      <c r="DS35" s="670"/>
      <c r="DT35" s="670"/>
      <c r="DU35" s="670"/>
      <c r="DV35" s="671"/>
      <c r="DW35" s="660">
        <v>1.8</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959026</v>
      </c>
      <c r="S36" s="658"/>
      <c r="T36" s="658"/>
      <c r="U36" s="658"/>
      <c r="V36" s="658"/>
      <c r="W36" s="658"/>
      <c r="X36" s="658"/>
      <c r="Y36" s="659"/>
      <c r="Z36" s="695">
        <v>1.1000000000000001</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7235670</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20181</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11945472</v>
      </c>
      <c r="CS36" s="658"/>
      <c r="CT36" s="658"/>
      <c r="CU36" s="658"/>
      <c r="CV36" s="658"/>
      <c r="CW36" s="658"/>
      <c r="CX36" s="658"/>
      <c r="CY36" s="659"/>
      <c r="CZ36" s="660">
        <v>13.5</v>
      </c>
      <c r="DA36" s="672"/>
      <c r="DB36" s="672"/>
      <c r="DC36" s="673"/>
      <c r="DD36" s="663">
        <v>6679149</v>
      </c>
      <c r="DE36" s="658"/>
      <c r="DF36" s="658"/>
      <c r="DG36" s="658"/>
      <c r="DH36" s="658"/>
      <c r="DI36" s="658"/>
      <c r="DJ36" s="658"/>
      <c r="DK36" s="659"/>
      <c r="DL36" s="663">
        <v>5018858</v>
      </c>
      <c r="DM36" s="658"/>
      <c r="DN36" s="658"/>
      <c r="DO36" s="658"/>
      <c r="DP36" s="658"/>
      <c r="DQ36" s="658"/>
      <c r="DR36" s="658"/>
      <c r="DS36" s="658"/>
      <c r="DT36" s="658"/>
      <c r="DU36" s="658"/>
      <c r="DV36" s="659"/>
      <c r="DW36" s="660">
        <v>14.5</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690074</v>
      </c>
      <c r="S37" s="658"/>
      <c r="T37" s="658"/>
      <c r="U37" s="658"/>
      <c r="V37" s="658"/>
      <c r="W37" s="658"/>
      <c r="X37" s="658"/>
      <c r="Y37" s="659"/>
      <c r="Z37" s="695">
        <v>0.8</v>
      </c>
      <c r="AA37" s="695"/>
      <c r="AB37" s="695"/>
      <c r="AC37" s="695"/>
      <c r="AD37" s="696">
        <v>367</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554474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-282777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4053580</v>
      </c>
      <c r="CS37" s="670"/>
      <c r="CT37" s="670"/>
      <c r="CU37" s="670"/>
      <c r="CV37" s="670"/>
      <c r="CW37" s="670"/>
      <c r="CX37" s="670"/>
      <c r="CY37" s="671"/>
      <c r="CZ37" s="660">
        <v>4.5999999999999996</v>
      </c>
      <c r="DA37" s="672"/>
      <c r="DB37" s="672"/>
      <c r="DC37" s="673"/>
      <c r="DD37" s="663">
        <v>3873711</v>
      </c>
      <c r="DE37" s="670"/>
      <c r="DF37" s="670"/>
      <c r="DG37" s="670"/>
      <c r="DH37" s="670"/>
      <c r="DI37" s="670"/>
      <c r="DJ37" s="670"/>
      <c r="DK37" s="671"/>
      <c r="DL37" s="663">
        <v>3632672</v>
      </c>
      <c r="DM37" s="670"/>
      <c r="DN37" s="670"/>
      <c r="DO37" s="670"/>
      <c r="DP37" s="670"/>
      <c r="DQ37" s="670"/>
      <c r="DR37" s="670"/>
      <c r="DS37" s="670"/>
      <c r="DT37" s="670"/>
      <c r="DU37" s="670"/>
      <c r="DV37" s="671"/>
      <c r="DW37" s="660">
        <v>10.5</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3300326</v>
      </c>
      <c r="S38" s="658"/>
      <c r="T38" s="658"/>
      <c r="U38" s="658"/>
      <c r="V38" s="658"/>
      <c r="W38" s="658"/>
      <c r="X38" s="658"/>
      <c r="Y38" s="659"/>
      <c r="Z38" s="695">
        <v>3.6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303719</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16217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6311618</v>
      </c>
      <c r="CS38" s="658"/>
      <c r="CT38" s="658"/>
      <c r="CU38" s="658"/>
      <c r="CV38" s="658"/>
      <c r="CW38" s="658"/>
      <c r="CX38" s="658"/>
      <c r="CY38" s="659"/>
      <c r="CZ38" s="660">
        <v>7.1</v>
      </c>
      <c r="DA38" s="672"/>
      <c r="DB38" s="672"/>
      <c r="DC38" s="673"/>
      <c r="DD38" s="663">
        <v>5048860</v>
      </c>
      <c r="DE38" s="658"/>
      <c r="DF38" s="658"/>
      <c r="DG38" s="658"/>
      <c r="DH38" s="658"/>
      <c r="DI38" s="658"/>
      <c r="DJ38" s="658"/>
      <c r="DK38" s="659"/>
      <c r="DL38" s="663">
        <v>4654775</v>
      </c>
      <c r="DM38" s="658"/>
      <c r="DN38" s="658"/>
      <c r="DO38" s="658"/>
      <c r="DP38" s="658"/>
      <c r="DQ38" s="658"/>
      <c r="DR38" s="658"/>
      <c r="DS38" s="658"/>
      <c r="DT38" s="658"/>
      <c r="DU38" s="658"/>
      <c r="DV38" s="659"/>
      <c r="DW38" s="660">
        <v>13.5</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113100</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23792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10882831</v>
      </c>
      <c r="CS39" s="670"/>
      <c r="CT39" s="670"/>
      <c r="CU39" s="670"/>
      <c r="CV39" s="670"/>
      <c r="CW39" s="670"/>
      <c r="CX39" s="670"/>
      <c r="CY39" s="671"/>
      <c r="CZ39" s="660">
        <v>12.3</v>
      </c>
      <c r="DA39" s="672"/>
      <c r="DB39" s="672"/>
      <c r="DC39" s="673"/>
      <c r="DD39" s="663">
        <v>10700581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232826</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48519</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181270</v>
      </c>
      <c r="CS40" s="658"/>
      <c r="CT40" s="658"/>
      <c r="CU40" s="658"/>
      <c r="CV40" s="658"/>
      <c r="CW40" s="658"/>
      <c r="CX40" s="658"/>
      <c r="CY40" s="659"/>
      <c r="CZ40" s="660">
        <v>0.2</v>
      </c>
      <c r="DA40" s="672"/>
      <c r="DB40" s="672"/>
      <c r="DC40" s="673"/>
      <c r="DD40" s="663">
        <v>120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90780148</v>
      </c>
      <c r="S41" s="682"/>
      <c r="T41" s="682"/>
      <c r="U41" s="682"/>
      <c r="V41" s="682"/>
      <c r="W41" s="682"/>
      <c r="X41" s="682"/>
      <c r="Y41" s="685"/>
      <c r="Z41" s="686">
        <v>100</v>
      </c>
      <c r="AA41" s="686"/>
      <c r="AB41" s="686"/>
      <c r="AC41" s="686"/>
      <c r="AD41" s="687">
        <v>34294527</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1345480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4870378</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414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6731391</v>
      </c>
      <c r="CS42" s="670"/>
      <c r="CT42" s="670"/>
      <c r="CU42" s="670"/>
      <c r="CV42" s="670"/>
      <c r="CW42" s="670"/>
      <c r="CX42" s="670"/>
      <c r="CY42" s="671"/>
      <c r="CZ42" s="660">
        <v>7.6</v>
      </c>
      <c r="DA42" s="672"/>
      <c r="DB42" s="672"/>
      <c r="DC42" s="673"/>
      <c r="DD42" s="663">
        <v>1605145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174131</v>
      </c>
      <c r="CS43" s="670"/>
      <c r="CT43" s="670"/>
      <c r="CU43" s="670"/>
      <c r="CV43" s="670"/>
      <c r="CW43" s="670"/>
      <c r="CX43" s="670"/>
      <c r="CY43" s="671"/>
      <c r="CZ43" s="660">
        <v>0.2</v>
      </c>
      <c r="DA43" s="672"/>
      <c r="DB43" s="672"/>
      <c r="DC43" s="673"/>
      <c r="DD43" s="663">
        <v>174131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6326868</v>
      </c>
      <c r="CS44" s="658"/>
      <c r="CT44" s="658"/>
      <c r="CU44" s="658"/>
      <c r="CV44" s="658"/>
      <c r="CW44" s="658"/>
      <c r="CX44" s="658"/>
      <c r="CY44" s="659"/>
      <c r="CZ44" s="660">
        <v>7.2</v>
      </c>
      <c r="DA44" s="661"/>
      <c r="DB44" s="661"/>
      <c r="DC44" s="662"/>
      <c r="DD44" s="663">
        <v>1466472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1234432</v>
      </c>
      <c r="CS45" s="670"/>
      <c r="CT45" s="670"/>
      <c r="CU45" s="670"/>
      <c r="CV45" s="670"/>
      <c r="CW45" s="670"/>
      <c r="CX45" s="670"/>
      <c r="CY45" s="671"/>
      <c r="CZ45" s="660">
        <v>1.4</v>
      </c>
      <c r="DA45" s="672"/>
      <c r="DB45" s="672"/>
      <c r="DC45" s="673"/>
      <c r="DD45" s="663">
        <v>143119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5056449</v>
      </c>
      <c r="CS46" s="658"/>
      <c r="CT46" s="658"/>
      <c r="CU46" s="658"/>
      <c r="CV46" s="658"/>
      <c r="CW46" s="658"/>
      <c r="CX46" s="658"/>
      <c r="CY46" s="659"/>
      <c r="CZ46" s="660">
        <v>5.7</v>
      </c>
      <c r="DA46" s="661"/>
      <c r="DB46" s="661"/>
      <c r="DC46" s="662"/>
      <c r="DD46" s="663">
        <v>1298266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404523</v>
      </c>
      <c r="CS47" s="670"/>
      <c r="CT47" s="670"/>
      <c r="CU47" s="670"/>
      <c r="CV47" s="670"/>
      <c r="CW47" s="670"/>
      <c r="CX47" s="670"/>
      <c r="CY47" s="671"/>
      <c r="CZ47" s="660">
        <v>0.5</v>
      </c>
      <c r="DA47" s="672"/>
      <c r="DB47" s="672"/>
      <c r="DC47" s="673"/>
      <c r="DD47" s="663">
        <v>138673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88472792</v>
      </c>
      <c r="CS49" s="642"/>
      <c r="CT49" s="642"/>
      <c r="CU49" s="642"/>
      <c r="CV49" s="642"/>
      <c r="CW49" s="642"/>
      <c r="CX49" s="642"/>
      <c r="CY49" s="643"/>
      <c r="CZ49" s="644">
        <v>100</v>
      </c>
      <c r="DA49" s="645"/>
      <c r="DB49" s="645"/>
      <c r="DC49" s="646"/>
      <c r="DD49" s="647">
        <v>52046424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ekgM9+szGb/+noYWeDbvE62eb+i27w7ET8EkX0ML1UYX9PYa6tqW7fm6YGmOd+DLp6DCpOwtlosOwajKvknbA==" saltValue="tEKoFPvHnWdgp9/f0TLz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A13" sqref="AA13:AE13"/>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86" t="s">
        <v>356</v>
      </c>
      <c r="BR4" s="786"/>
      <c r="BS4" s="786"/>
      <c r="BT4" s="786"/>
      <c r="BU4" s="786"/>
      <c r="BV4" s="786"/>
      <c r="BW4" s="786"/>
      <c r="BX4" s="786"/>
      <c r="BY4" s="786"/>
      <c r="BZ4" s="786"/>
      <c r="CA4" s="786"/>
      <c r="CB4" s="786"/>
      <c r="CC4" s="786"/>
      <c r="CD4" s="786"/>
      <c r="CE4" s="786"/>
      <c r="CF4" s="786"/>
      <c r="CG4" s="786"/>
      <c r="CH4" s="786"/>
      <c r="CI4" s="786"/>
      <c r="CJ4" s="786"/>
      <c r="CK4" s="786"/>
      <c r="CL4" s="786"/>
      <c r="CM4" s="786"/>
      <c r="CN4" s="786"/>
      <c r="CO4" s="786"/>
      <c r="CP4" s="786"/>
      <c r="CQ4" s="786"/>
      <c r="CR4" s="786"/>
      <c r="CS4" s="786"/>
      <c r="CT4" s="786"/>
      <c r="CU4" s="786"/>
      <c r="CV4" s="786"/>
      <c r="CW4" s="786"/>
      <c r="CX4" s="786"/>
      <c r="CY4" s="786"/>
      <c r="CZ4" s="786"/>
      <c r="DA4" s="786"/>
      <c r="DB4" s="786"/>
      <c r="DC4" s="786"/>
      <c r="DD4" s="786"/>
      <c r="DE4" s="786"/>
      <c r="DF4" s="786"/>
      <c r="DG4" s="786"/>
      <c r="DH4" s="786"/>
      <c r="DI4" s="786"/>
      <c r="DJ4" s="786"/>
      <c r="DK4" s="786"/>
      <c r="DL4" s="786"/>
      <c r="DM4" s="786"/>
      <c r="DN4" s="786"/>
      <c r="DO4" s="786"/>
      <c r="DP4" s="786"/>
      <c r="DQ4" s="786"/>
      <c r="DR4" s="786"/>
      <c r="DS4" s="786"/>
      <c r="DT4" s="786"/>
      <c r="DU4" s="786"/>
      <c r="DV4" s="786"/>
      <c r="DW4" s="786"/>
      <c r="DX4" s="786"/>
      <c r="DY4" s="786"/>
      <c r="DZ4" s="78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374</v>
      </c>
      <c r="C7" s="1084"/>
      <c r="D7" s="1084"/>
      <c r="E7" s="1084"/>
      <c r="F7" s="1084"/>
      <c r="G7" s="1084"/>
      <c r="H7" s="1084"/>
      <c r="I7" s="1084"/>
      <c r="J7" s="1084"/>
      <c r="K7" s="1084"/>
      <c r="L7" s="1084"/>
      <c r="M7" s="1084"/>
      <c r="N7" s="1084"/>
      <c r="O7" s="1084"/>
      <c r="P7" s="1085"/>
      <c r="Q7" s="1138">
        <v>90766</v>
      </c>
      <c r="R7" s="1139"/>
      <c r="S7" s="1139"/>
      <c r="T7" s="1139"/>
      <c r="U7" s="1139"/>
      <c r="V7" s="1139">
        <v>88459</v>
      </c>
      <c r="W7" s="1139"/>
      <c r="X7" s="1139"/>
      <c r="Y7" s="1139"/>
      <c r="Z7" s="1139"/>
      <c r="AA7" s="1139">
        <v>2307</v>
      </c>
      <c r="AB7" s="1139"/>
      <c r="AC7" s="1139"/>
      <c r="AD7" s="1139"/>
      <c r="AE7" s="1140"/>
      <c r="AF7" s="1141">
        <v>2056</v>
      </c>
      <c r="AG7" s="1142"/>
      <c r="AH7" s="1142"/>
      <c r="AI7" s="1142"/>
      <c r="AJ7" s="1143"/>
      <c r="AK7" s="1144">
        <v>12185</v>
      </c>
      <c r="AL7" s="1145"/>
      <c r="AM7" s="1145"/>
      <c r="AN7" s="1145"/>
      <c r="AO7" s="1145"/>
      <c r="AP7" s="1145">
        <v>67068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570</v>
      </c>
      <c r="BT7" s="1136"/>
      <c r="BU7" s="1136"/>
      <c r="BV7" s="1136"/>
      <c r="BW7" s="1136"/>
      <c r="BX7" s="1136"/>
      <c r="BY7" s="1136"/>
      <c r="BZ7" s="1136"/>
      <c r="CA7" s="1136"/>
      <c r="CB7" s="1136"/>
      <c r="CC7" s="1136"/>
      <c r="CD7" s="1136"/>
      <c r="CE7" s="1136"/>
      <c r="CF7" s="1136"/>
      <c r="CG7" s="1148"/>
      <c r="CH7" s="1132">
        <v>0</v>
      </c>
      <c r="CI7" s="1133"/>
      <c r="CJ7" s="1133"/>
      <c r="CK7" s="1133"/>
      <c r="CL7" s="1134"/>
      <c r="CM7" s="1132">
        <v>123</v>
      </c>
      <c r="CN7" s="1133"/>
      <c r="CO7" s="1133"/>
      <c r="CP7" s="1133"/>
      <c r="CQ7" s="1134"/>
      <c r="CR7" s="1132">
        <v>100</v>
      </c>
      <c r="CS7" s="1133"/>
      <c r="CT7" s="1133"/>
      <c r="CU7" s="1133"/>
      <c r="CV7" s="1134"/>
      <c r="CW7" s="1132" t="s">
        <v>495</v>
      </c>
      <c r="CX7" s="1133"/>
      <c r="CY7" s="1133"/>
      <c r="CZ7" s="1133"/>
      <c r="DA7" s="1134"/>
      <c r="DB7" s="1132" t="s">
        <v>495</v>
      </c>
      <c r="DC7" s="1133"/>
      <c r="DD7" s="1133"/>
      <c r="DE7" s="1133"/>
      <c r="DF7" s="1134"/>
      <c r="DG7" s="1132" t="s">
        <v>495</v>
      </c>
      <c r="DH7" s="1133"/>
      <c r="DI7" s="1133"/>
      <c r="DJ7" s="1133"/>
      <c r="DK7" s="1134"/>
      <c r="DL7" s="1132" t="s">
        <v>495</v>
      </c>
      <c r="DM7" s="1133"/>
      <c r="DN7" s="1133"/>
      <c r="DO7" s="1133"/>
      <c r="DP7" s="1134"/>
      <c r="DQ7" s="1132" t="s">
        <v>495</v>
      </c>
      <c r="DR7" s="1133"/>
      <c r="DS7" s="1133"/>
      <c r="DT7" s="1133"/>
      <c r="DU7" s="1134"/>
      <c r="DV7" s="1135"/>
      <c r="DW7" s="1136"/>
      <c r="DX7" s="1136"/>
      <c r="DY7" s="1136"/>
      <c r="DZ7" s="1137"/>
      <c r="EA7" s="234"/>
    </row>
    <row r="8" spans="1:131" s="235" customFormat="1" ht="26.25" customHeight="1">
      <c r="A8" s="238">
        <v>2</v>
      </c>
      <c r="B8" s="1066" t="s">
        <v>375</v>
      </c>
      <c r="C8" s="1067"/>
      <c r="D8" s="1067"/>
      <c r="E8" s="1067"/>
      <c r="F8" s="1067"/>
      <c r="G8" s="1067"/>
      <c r="H8" s="1067"/>
      <c r="I8" s="1067"/>
      <c r="J8" s="1067"/>
      <c r="K8" s="1067"/>
      <c r="L8" s="1067"/>
      <c r="M8" s="1067"/>
      <c r="N8" s="1067"/>
      <c r="O8" s="1067"/>
      <c r="P8" s="1068"/>
      <c r="Q8" s="1074">
        <v>24</v>
      </c>
      <c r="R8" s="1075"/>
      <c r="S8" s="1075"/>
      <c r="T8" s="1075"/>
      <c r="U8" s="1075"/>
      <c r="V8" s="1075">
        <v>24</v>
      </c>
      <c r="W8" s="1075"/>
      <c r="X8" s="1075"/>
      <c r="Y8" s="1075"/>
      <c r="Z8" s="1075"/>
      <c r="AA8" s="1075">
        <v>0</v>
      </c>
      <c r="AB8" s="1075"/>
      <c r="AC8" s="1075"/>
      <c r="AD8" s="1075"/>
      <c r="AE8" s="1076"/>
      <c r="AF8" s="1071">
        <v>0</v>
      </c>
      <c r="AG8" s="1072"/>
      <c r="AH8" s="1072"/>
      <c r="AI8" s="1072"/>
      <c r="AJ8" s="1073"/>
      <c r="AK8" s="1116">
        <v>9</v>
      </c>
      <c r="AL8" s="1117"/>
      <c r="AM8" s="1117"/>
      <c r="AN8" s="1117"/>
      <c r="AO8" s="1117"/>
      <c r="AP8" s="1117" t="s">
        <v>495</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571</v>
      </c>
      <c r="BT8" s="1029"/>
      <c r="BU8" s="1029"/>
      <c r="BV8" s="1029"/>
      <c r="BW8" s="1029"/>
      <c r="BX8" s="1029"/>
      <c r="BY8" s="1029"/>
      <c r="BZ8" s="1029"/>
      <c r="CA8" s="1029"/>
      <c r="CB8" s="1029"/>
      <c r="CC8" s="1029"/>
      <c r="CD8" s="1029"/>
      <c r="CE8" s="1029"/>
      <c r="CF8" s="1029"/>
      <c r="CG8" s="1050"/>
      <c r="CH8" s="1025">
        <v>38</v>
      </c>
      <c r="CI8" s="1026"/>
      <c r="CJ8" s="1026"/>
      <c r="CK8" s="1026"/>
      <c r="CL8" s="1027"/>
      <c r="CM8" s="1025">
        <v>1170</v>
      </c>
      <c r="CN8" s="1026"/>
      <c r="CO8" s="1026"/>
      <c r="CP8" s="1026"/>
      <c r="CQ8" s="1027"/>
      <c r="CR8" s="1025">
        <v>150</v>
      </c>
      <c r="CS8" s="1026"/>
      <c r="CT8" s="1026"/>
      <c r="CU8" s="1026"/>
      <c r="CV8" s="1027"/>
      <c r="CW8" s="1025">
        <v>19</v>
      </c>
      <c r="CX8" s="1026"/>
      <c r="CY8" s="1026"/>
      <c r="CZ8" s="1026"/>
      <c r="DA8" s="1027"/>
      <c r="DB8" s="1025" t="s">
        <v>495</v>
      </c>
      <c r="DC8" s="1026"/>
      <c r="DD8" s="1026"/>
      <c r="DE8" s="1026"/>
      <c r="DF8" s="1027"/>
      <c r="DG8" s="1025" t="s">
        <v>495</v>
      </c>
      <c r="DH8" s="1026"/>
      <c r="DI8" s="1026"/>
      <c r="DJ8" s="1026"/>
      <c r="DK8" s="1027"/>
      <c r="DL8" s="1025" t="s">
        <v>495</v>
      </c>
      <c r="DM8" s="1026"/>
      <c r="DN8" s="1026"/>
      <c r="DO8" s="1026"/>
      <c r="DP8" s="1027"/>
      <c r="DQ8" s="1025" t="s">
        <v>495</v>
      </c>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572</v>
      </c>
      <c r="BT9" s="1029"/>
      <c r="BU9" s="1029"/>
      <c r="BV9" s="1029"/>
      <c r="BW9" s="1029"/>
      <c r="BX9" s="1029"/>
      <c r="BY9" s="1029"/>
      <c r="BZ9" s="1029"/>
      <c r="CA9" s="1029"/>
      <c r="CB9" s="1029"/>
      <c r="CC9" s="1029"/>
      <c r="CD9" s="1029"/>
      <c r="CE9" s="1029"/>
      <c r="CF9" s="1029"/>
      <c r="CG9" s="1050"/>
      <c r="CH9" s="1025">
        <v>-9</v>
      </c>
      <c r="CI9" s="1026"/>
      <c r="CJ9" s="1026"/>
      <c r="CK9" s="1026"/>
      <c r="CL9" s="1027"/>
      <c r="CM9" s="1025">
        <v>3</v>
      </c>
      <c r="CN9" s="1026"/>
      <c r="CO9" s="1026"/>
      <c r="CP9" s="1026"/>
      <c r="CQ9" s="1027"/>
      <c r="CR9" s="1025" t="s">
        <v>495</v>
      </c>
      <c r="CS9" s="1026"/>
      <c r="CT9" s="1026"/>
      <c r="CU9" s="1026"/>
      <c r="CV9" s="1027"/>
      <c r="CW9" s="1025" t="s">
        <v>495</v>
      </c>
      <c r="CX9" s="1026"/>
      <c r="CY9" s="1026"/>
      <c r="CZ9" s="1026"/>
      <c r="DA9" s="1027"/>
      <c r="DB9" s="1025" t="s">
        <v>495</v>
      </c>
      <c r="DC9" s="1026"/>
      <c r="DD9" s="1026"/>
      <c r="DE9" s="1026"/>
      <c r="DF9" s="1027"/>
      <c r="DG9" s="1025" t="s">
        <v>495</v>
      </c>
      <c r="DH9" s="1026"/>
      <c r="DI9" s="1026"/>
      <c r="DJ9" s="1026"/>
      <c r="DK9" s="1027"/>
      <c r="DL9" s="1025" t="s">
        <v>495</v>
      </c>
      <c r="DM9" s="1026"/>
      <c r="DN9" s="1026"/>
      <c r="DO9" s="1026"/>
      <c r="DP9" s="1027"/>
      <c r="DQ9" s="1025" t="s">
        <v>495</v>
      </c>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377</v>
      </c>
      <c r="B23" s="973" t="s">
        <v>378</v>
      </c>
      <c r="C23" s="974"/>
      <c r="D23" s="974"/>
      <c r="E23" s="974"/>
      <c r="F23" s="974"/>
      <c r="G23" s="974"/>
      <c r="H23" s="974"/>
      <c r="I23" s="974"/>
      <c r="J23" s="974"/>
      <c r="K23" s="974"/>
      <c r="L23" s="974"/>
      <c r="M23" s="974"/>
      <c r="N23" s="974"/>
      <c r="O23" s="974"/>
      <c r="P23" s="984"/>
      <c r="Q23" s="1103">
        <v>90780</v>
      </c>
      <c r="R23" s="1097"/>
      <c r="S23" s="1097"/>
      <c r="T23" s="1097"/>
      <c r="U23" s="1097"/>
      <c r="V23" s="1097">
        <v>88473</v>
      </c>
      <c r="W23" s="1097"/>
      <c r="X23" s="1097"/>
      <c r="Y23" s="1097"/>
      <c r="Z23" s="1097"/>
      <c r="AA23" s="1097">
        <f t="shared" ref="AA23" si="0">SUM(AA7:AE8)</f>
        <v>2307</v>
      </c>
      <c r="AB23" s="1097"/>
      <c r="AC23" s="1097"/>
      <c r="AD23" s="1097"/>
      <c r="AE23" s="1104"/>
      <c r="AF23" s="1105">
        <v>2056</v>
      </c>
      <c r="AG23" s="1097"/>
      <c r="AH23" s="1097"/>
      <c r="AI23" s="1097"/>
      <c r="AJ23" s="1106"/>
      <c r="AK23" s="1107"/>
      <c r="AL23" s="1108"/>
      <c r="AM23" s="1108"/>
      <c r="AN23" s="1108"/>
      <c r="AO23" s="1108"/>
      <c r="AP23" s="1097">
        <f>SUM(AP7:AT8)</f>
        <v>67068</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389</v>
      </c>
      <c r="C28" s="1084"/>
      <c r="D28" s="1084"/>
      <c r="E28" s="1084"/>
      <c r="F28" s="1084"/>
      <c r="G28" s="1084"/>
      <c r="H28" s="1084"/>
      <c r="I28" s="1084"/>
      <c r="J28" s="1084"/>
      <c r="K28" s="1084"/>
      <c r="L28" s="1084"/>
      <c r="M28" s="1084"/>
      <c r="N28" s="1084"/>
      <c r="O28" s="1084"/>
      <c r="P28" s="1085"/>
      <c r="Q28" s="1086">
        <v>13597</v>
      </c>
      <c r="R28" s="1087"/>
      <c r="S28" s="1087"/>
      <c r="T28" s="1087"/>
      <c r="U28" s="1087"/>
      <c r="V28" s="1087">
        <v>13577</v>
      </c>
      <c r="W28" s="1087"/>
      <c r="X28" s="1087"/>
      <c r="Y28" s="1087"/>
      <c r="Z28" s="1087"/>
      <c r="AA28" s="1087">
        <v>20</v>
      </c>
      <c r="AB28" s="1087"/>
      <c r="AC28" s="1087"/>
      <c r="AD28" s="1087"/>
      <c r="AE28" s="1088"/>
      <c r="AF28" s="1089">
        <v>20</v>
      </c>
      <c r="AG28" s="1087"/>
      <c r="AH28" s="1087"/>
      <c r="AI28" s="1087"/>
      <c r="AJ28" s="1090"/>
      <c r="AK28" s="1078">
        <v>1385</v>
      </c>
      <c r="AL28" s="1079"/>
      <c r="AM28" s="1079"/>
      <c r="AN28" s="1079"/>
      <c r="AO28" s="1079"/>
      <c r="AP28" s="1079" t="s">
        <v>495</v>
      </c>
      <c r="AQ28" s="1079"/>
      <c r="AR28" s="1079"/>
      <c r="AS28" s="1079"/>
      <c r="AT28" s="1079"/>
      <c r="AU28" s="1079" t="s">
        <v>495</v>
      </c>
      <c r="AV28" s="1079"/>
      <c r="AW28" s="1079"/>
      <c r="AX28" s="1079"/>
      <c r="AY28" s="1079"/>
      <c r="AZ28" s="1080" t="s">
        <v>495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390</v>
      </c>
      <c r="C29" s="1067"/>
      <c r="D29" s="1067"/>
      <c r="E29" s="1067"/>
      <c r="F29" s="1067"/>
      <c r="G29" s="1067"/>
      <c r="H29" s="1067"/>
      <c r="I29" s="1067"/>
      <c r="J29" s="1067"/>
      <c r="K29" s="1067"/>
      <c r="L29" s="1067"/>
      <c r="M29" s="1067"/>
      <c r="N29" s="1067"/>
      <c r="O29" s="1067"/>
      <c r="P29" s="1068"/>
      <c r="Q29" s="1074">
        <v>15829</v>
      </c>
      <c r="R29" s="1075"/>
      <c r="S29" s="1075"/>
      <c r="T29" s="1075"/>
      <c r="U29" s="1075"/>
      <c r="V29" s="1075">
        <v>15400</v>
      </c>
      <c r="W29" s="1075"/>
      <c r="X29" s="1075"/>
      <c r="Y29" s="1075"/>
      <c r="Z29" s="1075"/>
      <c r="AA29" s="1075">
        <v>429</v>
      </c>
      <c r="AB29" s="1075"/>
      <c r="AC29" s="1075"/>
      <c r="AD29" s="1075"/>
      <c r="AE29" s="1076"/>
      <c r="AF29" s="1071">
        <v>429</v>
      </c>
      <c r="AG29" s="1072"/>
      <c r="AH29" s="1072"/>
      <c r="AI29" s="1072"/>
      <c r="AJ29" s="1073"/>
      <c r="AK29" s="1016">
        <v>2397</v>
      </c>
      <c r="AL29" s="1007"/>
      <c r="AM29" s="1007"/>
      <c r="AN29" s="1007"/>
      <c r="AO29" s="1007"/>
      <c r="AP29" s="1007" t="s">
        <v>495</v>
      </c>
      <c r="AQ29" s="1007"/>
      <c r="AR29" s="1007"/>
      <c r="AS29" s="1007"/>
      <c r="AT29" s="1007"/>
      <c r="AU29" s="1007" t="s">
        <v>495</v>
      </c>
      <c r="AV29" s="1007"/>
      <c r="AW29" s="1007"/>
      <c r="AX29" s="1007"/>
      <c r="AY29" s="1007"/>
      <c r="AZ29" s="1077" t="s">
        <v>495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391</v>
      </c>
      <c r="C30" s="1067"/>
      <c r="D30" s="1067"/>
      <c r="E30" s="1067"/>
      <c r="F30" s="1067"/>
      <c r="G30" s="1067"/>
      <c r="H30" s="1067"/>
      <c r="I30" s="1067"/>
      <c r="J30" s="1067"/>
      <c r="K30" s="1067"/>
      <c r="L30" s="1067"/>
      <c r="M30" s="1067"/>
      <c r="N30" s="1067"/>
      <c r="O30" s="1067"/>
      <c r="P30" s="1068"/>
      <c r="Q30" s="1074">
        <v>2111</v>
      </c>
      <c r="R30" s="1075"/>
      <c r="S30" s="1075"/>
      <c r="T30" s="1075"/>
      <c r="U30" s="1075"/>
      <c r="V30" s="1075">
        <v>2051</v>
      </c>
      <c r="W30" s="1075"/>
      <c r="X30" s="1075"/>
      <c r="Y30" s="1075"/>
      <c r="Z30" s="1075"/>
      <c r="AA30" s="1075">
        <v>60</v>
      </c>
      <c r="AB30" s="1075"/>
      <c r="AC30" s="1075"/>
      <c r="AD30" s="1075"/>
      <c r="AE30" s="1076"/>
      <c r="AF30" s="1071">
        <v>60</v>
      </c>
      <c r="AG30" s="1072"/>
      <c r="AH30" s="1072"/>
      <c r="AI30" s="1072"/>
      <c r="AJ30" s="1073"/>
      <c r="AK30" s="1016">
        <v>603</v>
      </c>
      <c r="AL30" s="1007"/>
      <c r="AM30" s="1007"/>
      <c r="AN30" s="1007"/>
      <c r="AO30" s="1007"/>
      <c r="AP30" s="1007" t="s">
        <v>495</v>
      </c>
      <c r="AQ30" s="1007"/>
      <c r="AR30" s="1007"/>
      <c r="AS30" s="1007"/>
      <c r="AT30" s="1007"/>
      <c r="AU30" s="1007" t="s">
        <v>495</v>
      </c>
      <c r="AV30" s="1007"/>
      <c r="AW30" s="1007"/>
      <c r="AX30" s="1007"/>
      <c r="AY30" s="1007"/>
      <c r="AZ30" s="1077" t="s">
        <v>495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392</v>
      </c>
      <c r="C31" s="1067"/>
      <c r="D31" s="1067"/>
      <c r="E31" s="1067"/>
      <c r="F31" s="1067"/>
      <c r="G31" s="1067"/>
      <c r="H31" s="1067"/>
      <c r="I31" s="1067"/>
      <c r="J31" s="1067"/>
      <c r="K31" s="1067"/>
      <c r="L31" s="1067"/>
      <c r="M31" s="1067"/>
      <c r="N31" s="1067"/>
      <c r="O31" s="1067"/>
      <c r="P31" s="1068"/>
      <c r="Q31" s="1074">
        <v>22530</v>
      </c>
      <c r="R31" s="1075"/>
      <c r="S31" s="1075"/>
      <c r="T31" s="1075"/>
      <c r="U31" s="1075"/>
      <c r="V31" s="1075">
        <v>22999</v>
      </c>
      <c r="W31" s="1075"/>
      <c r="X31" s="1075"/>
      <c r="Y31" s="1075"/>
      <c r="Z31" s="1075"/>
      <c r="AA31" s="1075">
        <v>-469</v>
      </c>
      <c r="AB31" s="1075"/>
      <c r="AC31" s="1075"/>
      <c r="AD31" s="1075"/>
      <c r="AE31" s="1076"/>
      <c r="AF31" s="1071">
        <v>-469</v>
      </c>
      <c r="AG31" s="1072"/>
      <c r="AH31" s="1072"/>
      <c r="AI31" s="1072"/>
      <c r="AJ31" s="1073"/>
      <c r="AK31" s="1016" t="s">
        <v>495</v>
      </c>
      <c r="AL31" s="1007"/>
      <c r="AM31" s="1007"/>
      <c r="AN31" s="1007"/>
      <c r="AO31" s="1007"/>
      <c r="AP31" s="1007">
        <v>1585</v>
      </c>
      <c r="AQ31" s="1007"/>
      <c r="AR31" s="1007"/>
      <c r="AS31" s="1007"/>
      <c r="AT31" s="1007"/>
      <c r="AU31" s="1007" t="s">
        <v>495</v>
      </c>
      <c r="AV31" s="1007"/>
      <c r="AW31" s="1007"/>
      <c r="AX31" s="1007"/>
      <c r="AY31" s="1007"/>
      <c r="AZ31" s="1077" t="s">
        <v>495</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393</v>
      </c>
      <c r="C32" s="1067"/>
      <c r="D32" s="1067"/>
      <c r="E32" s="1067"/>
      <c r="F32" s="1067"/>
      <c r="G32" s="1067"/>
      <c r="H32" s="1067"/>
      <c r="I32" s="1067"/>
      <c r="J32" s="1067"/>
      <c r="K32" s="1067"/>
      <c r="L32" s="1067"/>
      <c r="M32" s="1067"/>
      <c r="N32" s="1067"/>
      <c r="O32" s="1067"/>
      <c r="P32" s="1068"/>
      <c r="Q32" s="1074">
        <v>32</v>
      </c>
      <c r="R32" s="1075"/>
      <c r="S32" s="1075"/>
      <c r="T32" s="1075"/>
      <c r="U32" s="1075"/>
      <c r="V32" s="1075">
        <v>32</v>
      </c>
      <c r="W32" s="1075"/>
      <c r="X32" s="1075"/>
      <c r="Y32" s="1075"/>
      <c r="Z32" s="1075"/>
      <c r="AA32" s="1075">
        <v>0</v>
      </c>
      <c r="AB32" s="1075"/>
      <c r="AC32" s="1075"/>
      <c r="AD32" s="1075"/>
      <c r="AE32" s="1076"/>
      <c r="AF32" s="1071">
        <v>0</v>
      </c>
      <c r="AG32" s="1072"/>
      <c r="AH32" s="1072"/>
      <c r="AI32" s="1072"/>
      <c r="AJ32" s="1073"/>
      <c r="AK32" s="1016">
        <v>11</v>
      </c>
      <c r="AL32" s="1007"/>
      <c r="AM32" s="1007"/>
      <c r="AN32" s="1007"/>
      <c r="AO32" s="1007"/>
      <c r="AP32" s="1007">
        <v>77</v>
      </c>
      <c r="AQ32" s="1007"/>
      <c r="AR32" s="1007"/>
      <c r="AS32" s="1007"/>
      <c r="AT32" s="1007"/>
      <c r="AU32" s="1007">
        <v>41</v>
      </c>
      <c r="AV32" s="1007"/>
      <c r="AW32" s="1007"/>
      <c r="AX32" s="1007"/>
      <c r="AY32" s="1007"/>
      <c r="AZ32" s="1077" t="s">
        <v>495</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394</v>
      </c>
      <c r="C33" s="1067"/>
      <c r="D33" s="1067"/>
      <c r="E33" s="1067"/>
      <c r="F33" s="1067"/>
      <c r="G33" s="1067"/>
      <c r="H33" s="1067"/>
      <c r="I33" s="1067"/>
      <c r="J33" s="1067"/>
      <c r="K33" s="1067"/>
      <c r="L33" s="1067"/>
      <c r="M33" s="1067"/>
      <c r="N33" s="1067"/>
      <c r="O33" s="1067"/>
      <c r="P33" s="1068"/>
      <c r="Q33" s="1074">
        <v>2668</v>
      </c>
      <c r="R33" s="1075"/>
      <c r="S33" s="1075"/>
      <c r="T33" s="1075"/>
      <c r="U33" s="1075"/>
      <c r="V33" s="1075">
        <v>2461</v>
      </c>
      <c r="W33" s="1075"/>
      <c r="X33" s="1075"/>
      <c r="Y33" s="1075"/>
      <c r="Z33" s="1075"/>
      <c r="AA33" s="1075">
        <v>207</v>
      </c>
      <c r="AB33" s="1075"/>
      <c r="AC33" s="1075"/>
      <c r="AD33" s="1075"/>
      <c r="AE33" s="1076"/>
      <c r="AF33" s="1071">
        <v>2450</v>
      </c>
      <c r="AG33" s="1072"/>
      <c r="AH33" s="1072"/>
      <c r="AI33" s="1072"/>
      <c r="AJ33" s="1073"/>
      <c r="AK33" s="1016">
        <v>49</v>
      </c>
      <c r="AL33" s="1007"/>
      <c r="AM33" s="1007"/>
      <c r="AN33" s="1007"/>
      <c r="AO33" s="1007"/>
      <c r="AP33" s="1007">
        <v>8360</v>
      </c>
      <c r="AQ33" s="1007"/>
      <c r="AR33" s="1007"/>
      <c r="AS33" s="1007"/>
      <c r="AT33" s="1007"/>
      <c r="AU33" s="1007">
        <v>284</v>
      </c>
      <c r="AV33" s="1007"/>
      <c r="AW33" s="1007"/>
      <c r="AX33" s="1007"/>
      <c r="AY33" s="1007"/>
      <c r="AZ33" s="1077" t="s">
        <v>495</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t="s">
        <v>396</v>
      </c>
      <c r="C34" s="1067"/>
      <c r="D34" s="1067"/>
      <c r="E34" s="1067"/>
      <c r="F34" s="1067"/>
      <c r="G34" s="1067"/>
      <c r="H34" s="1067"/>
      <c r="I34" s="1067"/>
      <c r="J34" s="1067"/>
      <c r="K34" s="1067"/>
      <c r="L34" s="1067"/>
      <c r="M34" s="1067"/>
      <c r="N34" s="1067"/>
      <c r="O34" s="1067"/>
      <c r="P34" s="1068"/>
      <c r="Q34" s="1074">
        <v>55</v>
      </c>
      <c r="R34" s="1075"/>
      <c r="S34" s="1075"/>
      <c r="T34" s="1075"/>
      <c r="U34" s="1075"/>
      <c r="V34" s="1075">
        <v>50</v>
      </c>
      <c r="W34" s="1075"/>
      <c r="X34" s="1075"/>
      <c r="Y34" s="1075"/>
      <c r="Z34" s="1075"/>
      <c r="AA34" s="1075">
        <v>5</v>
      </c>
      <c r="AB34" s="1075"/>
      <c r="AC34" s="1075"/>
      <c r="AD34" s="1075"/>
      <c r="AE34" s="1076"/>
      <c r="AF34" s="1071">
        <v>69</v>
      </c>
      <c r="AG34" s="1072"/>
      <c r="AH34" s="1072"/>
      <c r="AI34" s="1072"/>
      <c r="AJ34" s="1073"/>
      <c r="AK34" s="1016">
        <v>38</v>
      </c>
      <c r="AL34" s="1007"/>
      <c r="AM34" s="1007"/>
      <c r="AN34" s="1007"/>
      <c r="AO34" s="1007"/>
      <c r="AP34" s="1007" t="s">
        <v>495</v>
      </c>
      <c r="AQ34" s="1007"/>
      <c r="AR34" s="1007"/>
      <c r="AS34" s="1007"/>
      <c r="AT34" s="1007"/>
      <c r="AU34" s="1007" t="s">
        <v>495</v>
      </c>
      <c r="AV34" s="1007"/>
      <c r="AW34" s="1007"/>
      <c r="AX34" s="1007"/>
      <c r="AY34" s="1007"/>
      <c r="AZ34" s="1077" t="s">
        <v>495</v>
      </c>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t="s">
        <v>397</v>
      </c>
      <c r="C35" s="1067"/>
      <c r="D35" s="1067"/>
      <c r="E35" s="1067"/>
      <c r="F35" s="1067"/>
      <c r="G35" s="1067"/>
      <c r="H35" s="1067"/>
      <c r="I35" s="1067"/>
      <c r="J35" s="1067"/>
      <c r="K35" s="1067"/>
      <c r="L35" s="1067"/>
      <c r="M35" s="1067"/>
      <c r="N35" s="1067"/>
      <c r="O35" s="1067"/>
      <c r="P35" s="1068"/>
      <c r="Q35" s="1074">
        <v>504</v>
      </c>
      <c r="R35" s="1075"/>
      <c r="S35" s="1075"/>
      <c r="T35" s="1075"/>
      <c r="U35" s="1075"/>
      <c r="V35" s="1075">
        <v>495</v>
      </c>
      <c r="W35" s="1075"/>
      <c r="X35" s="1075"/>
      <c r="Y35" s="1075"/>
      <c r="Z35" s="1075"/>
      <c r="AA35" s="1075">
        <v>9</v>
      </c>
      <c r="AB35" s="1075"/>
      <c r="AC35" s="1075"/>
      <c r="AD35" s="1075"/>
      <c r="AE35" s="1076"/>
      <c r="AF35" s="1071">
        <v>6</v>
      </c>
      <c r="AG35" s="1072"/>
      <c r="AH35" s="1072"/>
      <c r="AI35" s="1072"/>
      <c r="AJ35" s="1073"/>
      <c r="AK35" s="1016">
        <v>304</v>
      </c>
      <c r="AL35" s="1007"/>
      <c r="AM35" s="1007"/>
      <c r="AN35" s="1007"/>
      <c r="AO35" s="1007"/>
      <c r="AP35" s="1007">
        <v>2709</v>
      </c>
      <c r="AQ35" s="1007"/>
      <c r="AR35" s="1007"/>
      <c r="AS35" s="1007"/>
      <c r="AT35" s="1007"/>
      <c r="AU35" s="1007">
        <v>1212</v>
      </c>
      <c r="AV35" s="1007"/>
      <c r="AW35" s="1007"/>
      <c r="AX35" s="1007"/>
      <c r="AY35" s="1007"/>
      <c r="AZ35" s="1077" t="s">
        <v>495</v>
      </c>
      <c r="BA35" s="1077"/>
      <c r="BB35" s="1077"/>
      <c r="BC35" s="1077"/>
      <c r="BD35" s="1077"/>
      <c r="BE35" s="1008" t="s">
        <v>395</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t="s">
        <v>398</v>
      </c>
      <c r="C36" s="1067"/>
      <c r="D36" s="1067"/>
      <c r="E36" s="1067"/>
      <c r="F36" s="1067"/>
      <c r="G36" s="1067"/>
      <c r="H36" s="1067"/>
      <c r="I36" s="1067"/>
      <c r="J36" s="1067"/>
      <c r="K36" s="1067"/>
      <c r="L36" s="1067"/>
      <c r="M36" s="1067"/>
      <c r="N36" s="1067"/>
      <c r="O36" s="1067"/>
      <c r="P36" s="1068"/>
      <c r="Q36" s="1074">
        <v>2068</v>
      </c>
      <c r="R36" s="1075"/>
      <c r="S36" s="1075"/>
      <c r="T36" s="1075"/>
      <c r="U36" s="1075"/>
      <c r="V36" s="1075">
        <v>1796</v>
      </c>
      <c r="W36" s="1075"/>
      <c r="X36" s="1075"/>
      <c r="Y36" s="1075"/>
      <c r="Z36" s="1075"/>
      <c r="AA36" s="1075">
        <v>272</v>
      </c>
      <c r="AB36" s="1075"/>
      <c r="AC36" s="1075"/>
      <c r="AD36" s="1075"/>
      <c r="AE36" s="1076"/>
      <c r="AF36" s="1071">
        <v>1260</v>
      </c>
      <c r="AG36" s="1072"/>
      <c r="AH36" s="1072"/>
      <c r="AI36" s="1072"/>
      <c r="AJ36" s="1073"/>
      <c r="AK36" s="1016">
        <v>533</v>
      </c>
      <c r="AL36" s="1007"/>
      <c r="AM36" s="1007"/>
      <c r="AN36" s="1007"/>
      <c r="AO36" s="1007"/>
      <c r="AP36" s="1007">
        <v>10888</v>
      </c>
      <c r="AQ36" s="1007"/>
      <c r="AR36" s="1007"/>
      <c r="AS36" s="1007"/>
      <c r="AT36" s="1007"/>
      <c r="AU36" s="1007">
        <v>5498</v>
      </c>
      <c r="AV36" s="1007"/>
      <c r="AW36" s="1007"/>
      <c r="AX36" s="1007"/>
      <c r="AY36" s="1007"/>
      <c r="AZ36" s="1077" t="s">
        <v>495</v>
      </c>
      <c r="BA36" s="1077"/>
      <c r="BB36" s="1077"/>
      <c r="BC36" s="1077"/>
      <c r="BD36" s="1077"/>
      <c r="BE36" s="1008" t="s">
        <v>395</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t="s">
        <v>399</v>
      </c>
      <c r="C37" s="1067"/>
      <c r="D37" s="1067"/>
      <c r="E37" s="1067"/>
      <c r="F37" s="1067"/>
      <c r="G37" s="1067"/>
      <c r="H37" s="1067"/>
      <c r="I37" s="1067"/>
      <c r="J37" s="1067"/>
      <c r="K37" s="1067"/>
      <c r="L37" s="1067"/>
      <c r="M37" s="1067"/>
      <c r="N37" s="1067"/>
      <c r="O37" s="1067"/>
      <c r="P37" s="1068"/>
      <c r="Q37" s="1074">
        <v>206</v>
      </c>
      <c r="R37" s="1075"/>
      <c r="S37" s="1075"/>
      <c r="T37" s="1075"/>
      <c r="U37" s="1075"/>
      <c r="V37" s="1075">
        <v>183</v>
      </c>
      <c r="W37" s="1075"/>
      <c r="X37" s="1075"/>
      <c r="Y37" s="1075"/>
      <c r="Z37" s="1075"/>
      <c r="AA37" s="1075">
        <v>23</v>
      </c>
      <c r="AB37" s="1075"/>
      <c r="AC37" s="1075"/>
      <c r="AD37" s="1075"/>
      <c r="AE37" s="1076"/>
      <c r="AF37" s="1071">
        <v>23</v>
      </c>
      <c r="AG37" s="1072"/>
      <c r="AH37" s="1072"/>
      <c r="AI37" s="1072"/>
      <c r="AJ37" s="1073"/>
      <c r="AK37" s="1016">
        <v>113</v>
      </c>
      <c r="AL37" s="1007"/>
      <c r="AM37" s="1007"/>
      <c r="AN37" s="1007"/>
      <c r="AO37" s="1007"/>
      <c r="AP37" s="1007">
        <v>2493</v>
      </c>
      <c r="AQ37" s="1007"/>
      <c r="AR37" s="1007"/>
      <c r="AS37" s="1007"/>
      <c r="AT37" s="1007"/>
      <c r="AU37" s="1007">
        <v>1506</v>
      </c>
      <c r="AV37" s="1007"/>
      <c r="AW37" s="1007"/>
      <c r="AX37" s="1007"/>
      <c r="AY37" s="1007"/>
      <c r="AZ37" s="1077" t="s">
        <v>495</v>
      </c>
      <c r="BA37" s="1077"/>
      <c r="BB37" s="1077"/>
      <c r="BC37" s="1077"/>
      <c r="BD37" s="1077"/>
      <c r="BE37" s="1008" t="s">
        <v>400</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t="s">
        <v>401</v>
      </c>
      <c r="C38" s="1067"/>
      <c r="D38" s="1067"/>
      <c r="E38" s="1067"/>
      <c r="F38" s="1067"/>
      <c r="G38" s="1067"/>
      <c r="H38" s="1067"/>
      <c r="I38" s="1067"/>
      <c r="J38" s="1067"/>
      <c r="K38" s="1067"/>
      <c r="L38" s="1067"/>
      <c r="M38" s="1067"/>
      <c r="N38" s="1067"/>
      <c r="O38" s="1067"/>
      <c r="P38" s="1068"/>
      <c r="Q38" s="1074">
        <v>25</v>
      </c>
      <c r="R38" s="1075"/>
      <c r="S38" s="1075"/>
      <c r="T38" s="1075"/>
      <c r="U38" s="1075"/>
      <c r="V38" s="1075">
        <v>25</v>
      </c>
      <c r="W38" s="1075"/>
      <c r="X38" s="1075"/>
      <c r="Y38" s="1075"/>
      <c r="Z38" s="1075"/>
      <c r="AA38" s="1075">
        <v>0</v>
      </c>
      <c r="AB38" s="1075"/>
      <c r="AC38" s="1075"/>
      <c r="AD38" s="1075"/>
      <c r="AE38" s="1076"/>
      <c r="AF38" s="1071">
        <v>0</v>
      </c>
      <c r="AG38" s="1072"/>
      <c r="AH38" s="1072"/>
      <c r="AI38" s="1072"/>
      <c r="AJ38" s="1073"/>
      <c r="AK38" s="1016">
        <v>21</v>
      </c>
      <c r="AL38" s="1007"/>
      <c r="AM38" s="1007"/>
      <c r="AN38" s="1007"/>
      <c r="AO38" s="1007"/>
      <c r="AP38" s="1007">
        <v>68</v>
      </c>
      <c r="AQ38" s="1007"/>
      <c r="AR38" s="1007"/>
      <c r="AS38" s="1007"/>
      <c r="AT38" s="1007"/>
      <c r="AU38" s="1007">
        <v>67</v>
      </c>
      <c r="AV38" s="1007"/>
      <c r="AW38" s="1007"/>
      <c r="AX38" s="1007"/>
      <c r="AY38" s="1007"/>
      <c r="AZ38" s="1077" t="s">
        <v>495</v>
      </c>
      <c r="BA38" s="1077"/>
      <c r="BB38" s="1077"/>
      <c r="BC38" s="1077"/>
      <c r="BD38" s="1077"/>
      <c r="BE38" s="1008" t="s">
        <v>400</v>
      </c>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t="s">
        <v>402</v>
      </c>
      <c r="C39" s="1067"/>
      <c r="D39" s="1067"/>
      <c r="E39" s="1067"/>
      <c r="F39" s="1067"/>
      <c r="G39" s="1067"/>
      <c r="H39" s="1067"/>
      <c r="I39" s="1067"/>
      <c r="J39" s="1067"/>
      <c r="K39" s="1067"/>
      <c r="L39" s="1067"/>
      <c r="M39" s="1067"/>
      <c r="N39" s="1067"/>
      <c r="O39" s="1067"/>
      <c r="P39" s="1068"/>
      <c r="Q39" s="1074">
        <v>216</v>
      </c>
      <c r="R39" s="1075"/>
      <c r="S39" s="1075"/>
      <c r="T39" s="1075"/>
      <c r="U39" s="1075"/>
      <c r="V39" s="1075">
        <v>61</v>
      </c>
      <c r="W39" s="1075"/>
      <c r="X39" s="1075"/>
      <c r="Y39" s="1075"/>
      <c r="Z39" s="1075"/>
      <c r="AA39" s="1075">
        <v>155</v>
      </c>
      <c r="AB39" s="1075"/>
      <c r="AC39" s="1075"/>
      <c r="AD39" s="1075"/>
      <c r="AE39" s="1076"/>
      <c r="AF39" s="1071">
        <v>155</v>
      </c>
      <c r="AG39" s="1072"/>
      <c r="AH39" s="1072"/>
      <c r="AI39" s="1072"/>
      <c r="AJ39" s="1073"/>
      <c r="AK39" s="1016" t="s">
        <v>495</v>
      </c>
      <c r="AL39" s="1007"/>
      <c r="AM39" s="1007"/>
      <c r="AN39" s="1007"/>
      <c r="AO39" s="1007"/>
      <c r="AP39" s="1007" t="s">
        <v>495</v>
      </c>
      <c r="AQ39" s="1007"/>
      <c r="AR39" s="1007"/>
      <c r="AS39" s="1007"/>
      <c r="AT39" s="1007"/>
      <c r="AU39" s="1007" t="s">
        <v>495</v>
      </c>
      <c r="AV39" s="1007"/>
      <c r="AW39" s="1007"/>
      <c r="AX39" s="1007"/>
      <c r="AY39" s="1007"/>
      <c r="AZ39" s="1077" t="s">
        <v>495</v>
      </c>
      <c r="BA39" s="1077"/>
      <c r="BB39" s="1077"/>
      <c r="BC39" s="1077"/>
      <c r="BD39" s="1077"/>
      <c r="BE39" s="1008" t="s">
        <v>400</v>
      </c>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377</v>
      </c>
      <c r="B63" s="973" t="s">
        <v>404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4003</v>
      </c>
      <c r="AG63" s="995"/>
      <c r="AH63" s="995"/>
      <c r="AI63" s="995"/>
      <c r="AJ63" s="1058"/>
      <c r="AK63" s="1059"/>
      <c r="AL63" s="999"/>
      <c r="AM63" s="999"/>
      <c r="AN63" s="999"/>
      <c r="AO63" s="999"/>
      <c r="AP63" s="995">
        <f>SUM(AP28:AT39)</f>
        <v>26180</v>
      </c>
      <c r="AQ63" s="995"/>
      <c r="AR63" s="995"/>
      <c r="AS63" s="995"/>
      <c r="AT63" s="995"/>
      <c r="AU63" s="995">
        <f>SUM(AU28:AY39)</f>
        <v>8608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406</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562</v>
      </c>
      <c r="C68" s="1022"/>
      <c r="D68" s="1022"/>
      <c r="E68" s="1022"/>
      <c r="F68" s="1022"/>
      <c r="G68" s="1022"/>
      <c r="H68" s="1022"/>
      <c r="I68" s="1022"/>
      <c r="J68" s="1022"/>
      <c r="K68" s="1022"/>
      <c r="L68" s="1022"/>
      <c r="M68" s="1022"/>
      <c r="N68" s="1022"/>
      <c r="O68" s="1022"/>
      <c r="P68" s="1023"/>
      <c r="Q68" s="1024">
        <v>2646</v>
      </c>
      <c r="R68" s="1018"/>
      <c r="S68" s="1018"/>
      <c r="T68" s="1018"/>
      <c r="U68" s="1018"/>
      <c r="V68" s="1018">
        <v>2594</v>
      </c>
      <c r="W68" s="1018"/>
      <c r="X68" s="1018"/>
      <c r="Y68" s="1018"/>
      <c r="Z68" s="1018"/>
      <c r="AA68" s="1018">
        <v>52</v>
      </c>
      <c r="AB68" s="1018"/>
      <c r="AC68" s="1018"/>
      <c r="AD68" s="1018"/>
      <c r="AE68" s="1018"/>
      <c r="AF68" s="1018">
        <v>52</v>
      </c>
      <c r="AG68" s="1018"/>
      <c r="AH68" s="1018"/>
      <c r="AI68" s="1018"/>
      <c r="AJ68" s="1018"/>
      <c r="AK68" s="1018">
        <v>37</v>
      </c>
      <c r="AL68" s="1018"/>
      <c r="AM68" s="1018"/>
      <c r="AN68" s="1018"/>
      <c r="AO68" s="1018"/>
      <c r="AP68" s="1018">
        <v>2354</v>
      </c>
      <c r="AQ68" s="1018"/>
      <c r="AR68" s="1018"/>
      <c r="AS68" s="1018"/>
      <c r="AT68" s="1018"/>
      <c r="AU68" s="1018">
        <v>71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563</v>
      </c>
      <c r="C69" s="1011"/>
      <c r="D69" s="1011"/>
      <c r="E69" s="1011"/>
      <c r="F69" s="1011"/>
      <c r="G69" s="1011"/>
      <c r="H69" s="1011"/>
      <c r="I69" s="1011"/>
      <c r="J69" s="1011"/>
      <c r="K69" s="1011"/>
      <c r="L69" s="1011"/>
      <c r="M69" s="1011"/>
      <c r="N69" s="1011"/>
      <c r="O69" s="1011"/>
      <c r="P69" s="1012"/>
      <c r="Q69" s="1013">
        <v>4225</v>
      </c>
      <c r="R69" s="1007"/>
      <c r="S69" s="1007"/>
      <c r="T69" s="1007"/>
      <c r="U69" s="1007"/>
      <c r="V69" s="1007">
        <v>3879</v>
      </c>
      <c r="W69" s="1007"/>
      <c r="X69" s="1007"/>
      <c r="Y69" s="1007"/>
      <c r="Z69" s="1007"/>
      <c r="AA69" s="1007">
        <v>346</v>
      </c>
      <c r="AB69" s="1007"/>
      <c r="AC69" s="1007"/>
      <c r="AD69" s="1007"/>
      <c r="AE69" s="1007"/>
      <c r="AF69" s="1007">
        <v>326</v>
      </c>
      <c r="AG69" s="1007"/>
      <c r="AH69" s="1007"/>
      <c r="AI69" s="1007"/>
      <c r="AJ69" s="1007"/>
      <c r="AK69" s="1007">
        <v>213</v>
      </c>
      <c r="AL69" s="1007"/>
      <c r="AM69" s="1007"/>
      <c r="AN69" s="1007"/>
      <c r="AO69" s="1007"/>
      <c r="AP69" s="1007" t="s">
        <v>584</v>
      </c>
      <c r="AQ69" s="1007"/>
      <c r="AR69" s="1007"/>
      <c r="AS69" s="1007"/>
      <c r="AT69" s="1007"/>
      <c r="AU69" s="1007" t="s">
        <v>584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564</v>
      </c>
      <c r="C70" s="1011"/>
      <c r="D70" s="1011"/>
      <c r="E70" s="1011"/>
      <c r="F70" s="1011"/>
      <c r="G70" s="1011"/>
      <c r="H70" s="1011"/>
      <c r="I70" s="1011"/>
      <c r="J70" s="1011"/>
      <c r="K70" s="1011"/>
      <c r="L70" s="1011"/>
      <c r="M70" s="1011"/>
      <c r="N70" s="1011"/>
      <c r="O70" s="1011"/>
      <c r="P70" s="1012"/>
      <c r="Q70" s="1013">
        <v>7658</v>
      </c>
      <c r="R70" s="1007"/>
      <c r="S70" s="1007"/>
      <c r="T70" s="1007"/>
      <c r="U70" s="1007"/>
      <c r="V70" s="1007">
        <v>7653</v>
      </c>
      <c r="W70" s="1007"/>
      <c r="X70" s="1007"/>
      <c r="Y70" s="1007"/>
      <c r="Z70" s="1007"/>
      <c r="AA70" s="1007">
        <v>5</v>
      </c>
      <c r="AB70" s="1007"/>
      <c r="AC70" s="1007"/>
      <c r="AD70" s="1007"/>
      <c r="AE70" s="1007"/>
      <c r="AF70" s="1007">
        <v>5</v>
      </c>
      <c r="AG70" s="1007"/>
      <c r="AH70" s="1007"/>
      <c r="AI70" s="1007"/>
      <c r="AJ70" s="1007"/>
      <c r="AK70" s="1007" t="s">
        <v>581</v>
      </c>
      <c r="AL70" s="1007"/>
      <c r="AM70" s="1007"/>
      <c r="AN70" s="1007"/>
      <c r="AO70" s="1007"/>
      <c r="AP70" s="1007" t="s">
        <v>585</v>
      </c>
      <c r="AQ70" s="1007"/>
      <c r="AR70" s="1007"/>
      <c r="AS70" s="1007"/>
      <c r="AT70" s="1007"/>
      <c r="AU70" s="1007" t="s">
        <v>584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565</v>
      </c>
      <c r="C71" s="1011"/>
      <c r="D71" s="1011"/>
      <c r="E71" s="1011"/>
      <c r="F71" s="1011"/>
      <c r="G71" s="1011"/>
      <c r="H71" s="1011"/>
      <c r="I71" s="1011"/>
      <c r="J71" s="1011"/>
      <c r="K71" s="1011"/>
      <c r="L71" s="1011"/>
      <c r="M71" s="1011"/>
      <c r="N71" s="1011"/>
      <c r="O71" s="1011"/>
      <c r="P71" s="1012"/>
      <c r="Q71" s="1013">
        <v>96</v>
      </c>
      <c r="R71" s="1007"/>
      <c r="S71" s="1007"/>
      <c r="T71" s="1007"/>
      <c r="U71" s="1007"/>
      <c r="V71" s="1007">
        <v>96</v>
      </c>
      <c r="W71" s="1007"/>
      <c r="X71" s="1007"/>
      <c r="Y71" s="1007"/>
      <c r="Z71" s="1007"/>
      <c r="AA71" s="1007" t="s">
        <v>582</v>
      </c>
      <c r="AB71" s="1007"/>
      <c r="AC71" s="1007"/>
      <c r="AD71" s="1007"/>
      <c r="AE71" s="1007"/>
      <c r="AF71" s="1007">
        <v>0</v>
      </c>
      <c r="AG71" s="1007"/>
      <c r="AH71" s="1007"/>
      <c r="AI71" s="1007"/>
      <c r="AJ71" s="1007"/>
      <c r="AK71" s="1007" t="s">
        <v>581</v>
      </c>
      <c r="AL71" s="1007"/>
      <c r="AM71" s="1007"/>
      <c r="AN71" s="1007"/>
      <c r="AO71" s="1007"/>
      <c r="AP71" s="1007" t="s">
        <v>584</v>
      </c>
      <c r="AQ71" s="1007"/>
      <c r="AR71" s="1007"/>
      <c r="AS71" s="1007"/>
      <c r="AT71" s="1007"/>
      <c r="AU71" s="1007" t="s">
        <v>584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566</v>
      </c>
      <c r="C72" s="1011"/>
      <c r="D72" s="1011"/>
      <c r="E72" s="1011"/>
      <c r="F72" s="1011"/>
      <c r="G72" s="1011"/>
      <c r="H72" s="1011"/>
      <c r="I72" s="1011"/>
      <c r="J72" s="1011"/>
      <c r="K72" s="1011"/>
      <c r="L72" s="1011"/>
      <c r="M72" s="1011"/>
      <c r="N72" s="1011"/>
      <c r="O72" s="1011"/>
      <c r="P72" s="1012"/>
      <c r="Q72" s="1013">
        <v>211</v>
      </c>
      <c r="R72" s="1007"/>
      <c r="S72" s="1007"/>
      <c r="T72" s="1007"/>
      <c r="U72" s="1007"/>
      <c r="V72" s="1007">
        <v>206</v>
      </c>
      <c r="W72" s="1007"/>
      <c r="X72" s="1007"/>
      <c r="Y72" s="1007"/>
      <c r="Z72" s="1007"/>
      <c r="AA72" s="1007">
        <v>5</v>
      </c>
      <c r="AB72" s="1007"/>
      <c r="AC72" s="1007"/>
      <c r="AD72" s="1007"/>
      <c r="AE72" s="1007"/>
      <c r="AF72" s="1007">
        <v>5</v>
      </c>
      <c r="AG72" s="1007"/>
      <c r="AH72" s="1007"/>
      <c r="AI72" s="1007"/>
      <c r="AJ72" s="1007"/>
      <c r="AK72" s="1007">
        <v>15</v>
      </c>
      <c r="AL72" s="1007"/>
      <c r="AM72" s="1007"/>
      <c r="AN72" s="1007"/>
      <c r="AO72" s="1007"/>
      <c r="AP72" s="1007" t="s">
        <v>584</v>
      </c>
      <c r="AQ72" s="1007"/>
      <c r="AR72" s="1007"/>
      <c r="AS72" s="1007"/>
      <c r="AT72" s="1007"/>
      <c r="AU72" s="1007" t="s">
        <v>586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569</v>
      </c>
      <c r="C73" s="1011"/>
      <c r="D73" s="1011"/>
      <c r="E73" s="1011"/>
      <c r="F73" s="1011"/>
      <c r="G73" s="1011"/>
      <c r="H73" s="1011"/>
      <c r="I73" s="1011"/>
      <c r="J73" s="1011"/>
      <c r="K73" s="1011"/>
      <c r="L73" s="1011"/>
      <c r="M73" s="1011"/>
      <c r="N73" s="1011"/>
      <c r="O73" s="1011"/>
      <c r="P73" s="1012"/>
      <c r="Q73" s="1013">
        <v>70</v>
      </c>
      <c r="R73" s="1007"/>
      <c r="S73" s="1007"/>
      <c r="T73" s="1007"/>
      <c r="U73" s="1007"/>
      <c r="V73" s="1007">
        <v>70</v>
      </c>
      <c r="W73" s="1007"/>
      <c r="X73" s="1007"/>
      <c r="Y73" s="1007"/>
      <c r="Z73" s="1007"/>
      <c r="AA73" s="1007" t="s">
        <v>583</v>
      </c>
      <c r="AB73" s="1007"/>
      <c r="AC73" s="1007"/>
      <c r="AD73" s="1007"/>
      <c r="AE73" s="1007"/>
      <c r="AF73" s="1007">
        <v>0</v>
      </c>
      <c r="AG73" s="1007"/>
      <c r="AH73" s="1007"/>
      <c r="AI73" s="1007"/>
      <c r="AJ73" s="1007"/>
      <c r="AK73" s="1007">
        <v>0</v>
      </c>
      <c r="AL73" s="1007"/>
      <c r="AM73" s="1007"/>
      <c r="AN73" s="1007"/>
      <c r="AO73" s="1007"/>
      <c r="AP73" s="1007" t="s">
        <v>584</v>
      </c>
      <c r="AQ73" s="1007"/>
      <c r="AR73" s="1007"/>
      <c r="AS73" s="1007"/>
      <c r="AT73" s="1007"/>
      <c r="AU73" s="1007" t="s">
        <v>584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t="s">
        <v>567</v>
      </c>
      <c r="C74" s="1011"/>
      <c r="D74" s="1011"/>
      <c r="E74" s="1011"/>
      <c r="F74" s="1011"/>
      <c r="G74" s="1011"/>
      <c r="H74" s="1011"/>
      <c r="I74" s="1011"/>
      <c r="J74" s="1011"/>
      <c r="K74" s="1011"/>
      <c r="L74" s="1011"/>
      <c r="M74" s="1011"/>
      <c r="N74" s="1011"/>
      <c r="O74" s="1011"/>
      <c r="P74" s="1012"/>
      <c r="Q74" s="1013">
        <v>204</v>
      </c>
      <c r="R74" s="1007"/>
      <c r="S74" s="1007"/>
      <c r="T74" s="1007"/>
      <c r="U74" s="1007"/>
      <c r="V74" s="1007">
        <v>176</v>
      </c>
      <c r="W74" s="1007"/>
      <c r="X74" s="1007"/>
      <c r="Y74" s="1007"/>
      <c r="Z74" s="1007"/>
      <c r="AA74" s="1007">
        <v>28</v>
      </c>
      <c r="AB74" s="1007"/>
      <c r="AC74" s="1007"/>
      <c r="AD74" s="1007"/>
      <c r="AE74" s="1007"/>
      <c r="AF74" s="1007">
        <v>28</v>
      </c>
      <c r="AG74" s="1007"/>
      <c r="AH74" s="1007"/>
      <c r="AI74" s="1007"/>
      <c r="AJ74" s="1007"/>
      <c r="AK74" s="1007" t="s">
        <v>581</v>
      </c>
      <c r="AL74" s="1007"/>
      <c r="AM74" s="1007"/>
      <c r="AN74" s="1007"/>
      <c r="AO74" s="1007"/>
      <c r="AP74" s="1007" t="s">
        <v>584</v>
      </c>
      <c r="AQ74" s="1007"/>
      <c r="AR74" s="1007"/>
      <c r="AS74" s="1007"/>
      <c r="AT74" s="1007"/>
      <c r="AU74" s="1007" t="s">
        <v>587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t="s">
        <v>568</v>
      </c>
      <c r="C75" s="1011"/>
      <c r="D75" s="1011"/>
      <c r="E75" s="1011"/>
      <c r="F75" s="1011"/>
      <c r="G75" s="1011"/>
      <c r="H75" s="1011"/>
      <c r="I75" s="1011"/>
      <c r="J75" s="1011"/>
      <c r="K75" s="1011"/>
      <c r="L75" s="1011"/>
      <c r="M75" s="1011"/>
      <c r="N75" s="1011"/>
      <c r="O75" s="1011"/>
      <c r="P75" s="1012"/>
      <c r="Q75" s="1014">
        <v>854731</v>
      </c>
      <c r="R75" s="1015"/>
      <c r="S75" s="1015"/>
      <c r="T75" s="1015"/>
      <c r="U75" s="1016"/>
      <c r="V75" s="1017">
        <v>844450</v>
      </c>
      <c r="W75" s="1015"/>
      <c r="X75" s="1015"/>
      <c r="Y75" s="1015"/>
      <c r="Z75" s="1016"/>
      <c r="AA75" s="1017">
        <v>10282</v>
      </c>
      <c r="AB75" s="1015"/>
      <c r="AC75" s="1015"/>
      <c r="AD75" s="1015"/>
      <c r="AE75" s="1016"/>
      <c r="AF75" s="1017">
        <v>10056</v>
      </c>
      <c r="AG75" s="1015"/>
      <c r="AH75" s="1015"/>
      <c r="AI75" s="1015"/>
      <c r="AJ75" s="1016"/>
      <c r="AK75" s="1017" t="s">
        <v>495</v>
      </c>
      <c r="AL75" s="1015"/>
      <c r="AM75" s="1015"/>
      <c r="AN75" s="1015"/>
      <c r="AO75" s="1016"/>
      <c r="AP75" s="1017" t="s">
        <v>584</v>
      </c>
      <c r="AQ75" s="1015"/>
      <c r="AR75" s="1015"/>
      <c r="AS75" s="1015"/>
      <c r="AT75" s="1016"/>
      <c r="AU75" s="1017" t="s">
        <v>584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377</v>
      </c>
      <c r="B88" s="973" t="s">
        <v>408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SUM(AF68:AJ75)</f>
        <v>10472</v>
      </c>
      <c r="AG88" s="995"/>
      <c r="AH88" s="995"/>
      <c r="AI88" s="995"/>
      <c r="AJ88" s="995"/>
      <c r="AK88" s="999"/>
      <c r="AL88" s="999"/>
      <c r="AM88" s="999"/>
      <c r="AN88" s="999"/>
      <c r="AO88" s="999"/>
      <c r="AP88" s="995">
        <f>SUM(AP68:AT75)</f>
        <v>2354</v>
      </c>
      <c r="AQ88" s="995"/>
      <c r="AR88" s="995"/>
      <c r="AS88" s="995"/>
      <c r="AT88" s="995"/>
      <c r="AU88" s="995">
        <f>SUM(AU68:AY75)</f>
        <v>71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SUM(CR7:CV9)</f>
        <v>250</v>
      </c>
      <c r="CS102" s="989"/>
      <c r="CT102" s="989"/>
      <c r="CU102" s="989"/>
      <c r="CV102" s="990"/>
      <c r="CW102" s="988">
        <f t="shared" ref="CW102" si="1">SUM(CW7:DA9)</f>
        <v>19</v>
      </c>
      <c r="CX102" s="989"/>
      <c r="CY102" s="989"/>
      <c r="CZ102" s="989"/>
      <c r="DA102" s="990"/>
      <c r="DB102" s="988" t="s">
        <v>573</v>
      </c>
      <c r="DC102" s="989"/>
      <c r="DD102" s="989"/>
      <c r="DE102" s="989"/>
      <c r="DF102" s="990"/>
      <c r="DG102" s="988" t="s">
        <v>574</v>
      </c>
      <c r="DH102" s="989"/>
      <c r="DI102" s="989"/>
      <c r="DJ102" s="989"/>
      <c r="DK102" s="990"/>
      <c r="DL102" s="988" t="s">
        <v>575</v>
      </c>
      <c r="DM102" s="989"/>
      <c r="DN102" s="989"/>
      <c r="DO102" s="989"/>
      <c r="DP102" s="990"/>
      <c r="DQ102" s="988" t="s">
        <v>574</v>
      </c>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414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416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417</v>
      </c>
      <c r="AB109" s="932"/>
      <c r="AC109" s="932"/>
      <c r="AD109" s="932"/>
      <c r="AE109" s="933"/>
      <c r="AF109" s="934" t="s">
        <v>418</v>
      </c>
      <c r="AG109" s="932"/>
      <c r="AH109" s="932"/>
      <c r="AI109" s="932"/>
      <c r="AJ109" s="933"/>
      <c r="AK109" s="934" t="s">
        <v>294</v>
      </c>
      <c r="AL109" s="932"/>
      <c r="AM109" s="932"/>
      <c r="AN109" s="932"/>
      <c r="AO109" s="933"/>
      <c r="AP109" s="934" t="s">
        <v>419</v>
      </c>
      <c r="AQ109" s="932"/>
      <c r="AR109" s="932"/>
      <c r="AS109" s="932"/>
      <c r="AT109" s="965"/>
      <c r="AU109" s="931" t="s">
        <v>416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417</v>
      </c>
      <c r="BR109" s="932"/>
      <c r="BS109" s="932"/>
      <c r="BT109" s="932"/>
      <c r="BU109" s="933"/>
      <c r="BV109" s="934" t="s">
        <v>418</v>
      </c>
      <c r="BW109" s="932"/>
      <c r="BX109" s="932"/>
      <c r="BY109" s="932"/>
      <c r="BZ109" s="933"/>
      <c r="CA109" s="934" t="s">
        <v>294</v>
      </c>
      <c r="CB109" s="932"/>
      <c r="CC109" s="932"/>
      <c r="CD109" s="932"/>
      <c r="CE109" s="933"/>
      <c r="CF109" s="972" t="s">
        <v>419</v>
      </c>
      <c r="CG109" s="972"/>
      <c r="CH109" s="972"/>
      <c r="CI109" s="972"/>
      <c r="CJ109" s="972"/>
      <c r="CK109" s="934" t="s">
        <v>420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417</v>
      </c>
      <c r="DH109" s="932"/>
      <c r="DI109" s="932"/>
      <c r="DJ109" s="932"/>
      <c r="DK109" s="933"/>
      <c r="DL109" s="934" t="s">
        <v>418</v>
      </c>
      <c r="DM109" s="932"/>
      <c r="DN109" s="932"/>
      <c r="DO109" s="932"/>
      <c r="DP109" s="933"/>
      <c r="DQ109" s="934" t="s">
        <v>294</v>
      </c>
      <c r="DR109" s="932"/>
      <c r="DS109" s="932"/>
      <c r="DT109" s="932"/>
      <c r="DU109" s="933"/>
      <c r="DV109" s="934" t="s">
        <v>419</v>
      </c>
      <c r="DW109" s="932"/>
      <c r="DX109" s="932"/>
      <c r="DY109" s="932"/>
      <c r="DZ109" s="965"/>
    </row>
    <row r="110" spans="1:131" s="230" customFormat="1" ht="26.25" customHeight="1">
      <c r="A110" s="882" t="s">
        <v>421</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924">
        <v>7004945</v>
      </c>
      <c r="AB110" s="925"/>
      <c r="AC110" s="925"/>
      <c r="AD110" s="925"/>
      <c r="AE110" s="926"/>
      <c r="AF110" s="927">
        <v>7130445</v>
      </c>
      <c r="AG110" s="925"/>
      <c r="AH110" s="925"/>
      <c r="AI110" s="925"/>
      <c r="AJ110" s="926"/>
      <c r="AK110" s="927">
        <v>6820858</v>
      </c>
      <c r="AL110" s="925"/>
      <c r="AM110" s="925"/>
      <c r="AN110" s="925"/>
      <c r="AO110" s="926"/>
      <c r="AP110" s="928">
        <v>23.3</v>
      </c>
      <c r="AQ110" s="929"/>
      <c r="AR110" s="929"/>
      <c r="AS110" s="929"/>
      <c r="AT110" s="930"/>
      <c r="AU110" s="966" t="s">
        <v>69</v>
      </c>
      <c r="AV110" s="967"/>
      <c r="AW110" s="967"/>
      <c r="AX110" s="967"/>
      <c r="AY110" s="967"/>
      <c r="AZ110" s="895" t="s">
        <v>422</v>
      </c>
      <c r="BA110" s="883"/>
      <c r="BB110" s="883"/>
      <c r="BC110" s="883"/>
      <c r="BD110" s="883"/>
      <c r="BE110" s="883"/>
      <c r="BF110" s="883"/>
      <c r="BG110" s="883"/>
      <c r="BH110" s="883"/>
      <c r="BI110" s="883"/>
      <c r="BJ110" s="883"/>
      <c r="BK110" s="883"/>
      <c r="BL110" s="883"/>
      <c r="BM110" s="883"/>
      <c r="BN110" s="883"/>
      <c r="BO110" s="883"/>
      <c r="BP110" s="884"/>
      <c r="BQ110" s="896">
        <v>72289881</v>
      </c>
      <c r="BR110" s="841"/>
      <c r="BS110" s="841"/>
      <c r="BT110" s="841"/>
      <c r="BU110" s="841"/>
      <c r="BV110" s="841">
        <v>70220160</v>
      </c>
      <c r="BW110" s="841"/>
      <c r="BX110" s="841"/>
      <c r="BY110" s="841"/>
      <c r="BZ110" s="841"/>
      <c r="CA110" s="841">
        <v>67068433</v>
      </c>
      <c r="CB110" s="841"/>
      <c r="CC110" s="841"/>
      <c r="CD110" s="841"/>
      <c r="CE110" s="841"/>
      <c r="CF110" s="902">
        <v>229</v>
      </c>
      <c r="CG110" s="903"/>
      <c r="CH110" s="903"/>
      <c r="CI110" s="903"/>
      <c r="CJ110" s="903"/>
      <c r="CK110" s="962" t="s">
        <v>423</v>
      </c>
      <c r="CL110" s="832"/>
      <c r="CM110" s="895" t="s">
        <v>424</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96" t="s">
        <v>122</v>
      </c>
      <c r="DH110" s="841"/>
      <c r="DI110" s="841"/>
      <c r="DJ110" s="841"/>
      <c r="DK110" s="841"/>
      <c r="DL110" s="841" t="s">
        <v>122</v>
      </c>
      <c r="DM110" s="841"/>
      <c r="DN110" s="841"/>
      <c r="DO110" s="841"/>
      <c r="DP110" s="841"/>
      <c r="DQ110" s="841" t="s">
        <v>122</v>
      </c>
      <c r="DR110" s="841"/>
      <c r="DS110" s="841"/>
      <c r="DT110" s="841"/>
      <c r="DU110" s="841"/>
      <c r="DV110" s="862" t="s">
        <v>122</v>
      </c>
      <c r="DW110" s="862"/>
      <c r="DX110" s="862"/>
      <c r="DY110" s="862"/>
      <c r="DZ110" s="863"/>
    </row>
    <row r="111" spans="1:131" s="230" customFormat="1" ht="26.25" customHeight="1">
      <c r="A111" s="824" t="s">
        <v>425</v>
      </c>
      <c r="B111" s="825"/>
      <c r="C111" s="825"/>
      <c r="D111" s="825"/>
      <c r="E111" s="825"/>
      <c r="F111" s="825"/>
      <c r="G111" s="825"/>
      <c r="H111" s="825"/>
      <c r="I111" s="825"/>
      <c r="J111" s="825"/>
      <c r="K111" s="825"/>
      <c r="L111" s="825"/>
      <c r="M111" s="825"/>
      <c r="N111" s="825"/>
      <c r="O111" s="825"/>
      <c r="P111" s="825"/>
      <c r="Q111" s="825"/>
      <c r="R111" s="825"/>
      <c r="S111" s="825"/>
      <c r="T111" s="825"/>
      <c r="U111" s="825"/>
      <c r="V111" s="825"/>
      <c r="W111" s="825"/>
      <c r="X111" s="825"/>
      <c r="Y111" s="825"/>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774" t="s">
        <v>426</v>
      </c>
      <c r="BA111" s="775"/>
      <c r="BB111" s="775"/>
      <c r="BC111" s="775"/>
      <c r="BD111" s="775"/>
      <c r="BE111" s="775"/>
      <c r="BF111" s="775"/>
      <c r="BG111" s="775"/>
      <c r="BH111" s="775"/>
      <c r="BI111" s="775"/>
      <c r="BJ111" s="775"/>
      <c r="BK111" s="775"/>
      <c r="BL111" s="775"/>
      <c r="BM111" s="775"/>
      <c r="BN111" s="775"/>
      <c r="BO111" s="775"/>
      <c r="BP111" s="776"/>
      <c r="BQ111" s="829" t="s">
        <v>122</v>
      </c>
      <c r="BR111" s="830"/>
      <c r="BS111" s="830"/>
      <c r="BT111" s="830"/>
      <c r="BU111" s="830"/>
      <c r="BV111" s="830" t="s">
        <v>122</v>
      </c>
      <c r="BW111" s="830"/>
      <c r="BX111" s="830"/>
      <c r="BY111" s="830"/>
      <c r="BZ111" s="830"/>
      <c r="CA111" s="830" t="s">
        <v>122</v>
      </c>
      <c r="CB111" s="830"/>
      <c r="CC111" s="830"/>
      <c r="CD111" s="830"/>
      <c r="CE111" s="830"/>
      <c r="CF111" s="911" t="s">
        <v>122</v>
      </c>
      <c r="CG111" s="912"/>
      <c r="CH111" s="912"/>
      <c r="CI111" s="912"/>
      <c r="CJ111" s="912"/>
      <c r="CK111" s="963"/>
      <c r="CL111" s="834"/>
      <c r="CM111" s="774" t="s">
        <v>427</v>
      </c>
      <c r="CN111" s="775"/>
      <c r="CO111" s="775"/>
      <c r="CP111" s="775"/>
      <c r="CQ111" s="775"/>
      <c r="CR111" s="775"/>
      <c r="CS111" s="775"/>
      <c r="CT111" s="775"/>
      <c r="CU111" s="775"/>
      <c r="CV111" s="775"/>
      <c r="CW111" s="775"/>
      <c r="CX111" s="775"/>
      <c r="CY111" s="775"/>
      <c r="CZ111" s="775"/>
      <c r="DA111" s="775"/>
      <c r="DB111" s="775"/>
      <c r="DC111" s="775"/>
      <c r="DD111" s="775"/>
      <c r="DE111" s="775"/>
      <c r="DF111" s="776"/>
      <c r="DG111" s="829" t="s">
        <v>122</v>
      </c>
      <c r="DH111" s="830"/>
      <c r="DI111" s="830"/>
      <c r="DJ111" s="830"/>
      <c r="DK111" s="830"/>
      <c r="DL111" s="830" t="s">
        <v>122</v>
      </c>
      <c r="DM111" s="830"/>
      <c r="DN111" s="830"/>
      <c r="DO111" s="830"/>
      <c r="DP111" s="830"/>
      <c r="DQ111" s="830" t="s">
        <v>122</v>
      </c>
      <c r="DR111" s="830"/>
      <c r="DS111" s="830"/>
      <c r="DT111" s="830"/>
      <c r="DU111" s="830"/>
      <c r="DV111" s="869" t="s">
        <v>122</v>
      </c>
      <c r="DW111" s="869"/>
      <c r="DX111" s="869"/>
      <c r="DY111" s="869"/>
      <c r="DZ111" s="870"/>
    </row>
    <row r="112" spans="1:131" s="230" customFormat="1" ht="26.25" customHeight="1">
      <c r="A112" s="948" t="s">
        <v>428</v>
      </c>
      <c r="B112" s="949"/>
      <c r="C112" s="775" t="s">
        <v>429</v>
      </c>
      <c r="D112" s="775"/>
      <c r="E112" s="775"/>
      <c r="F112" s="775"/>
      <c r="G112" s="775"/>
      <c r="H112" s="775"/>
      <c r="I112" s="775"/>
      <c r="J112" s="775"/>
      <c r="K112" s="775"/>
      <c r="L112" s="775"/>
      <c r="M112" s="775"/>
      <c r="N112" s="775"/>
      <c r="O112" s="775"/>
      <c r="P112" s="775"/>
      <c r="Q112" s="775"/>
      <c r="R112" s="775"/>
      <c r="S112" s="775"/>
      <c r="T112" s="775"/>
      <c r="U112" s="775"/>
      <c r="V112" s="775"/>
      <c r="W112" s="775"/>
      <c r="X112" s="775"/>
      <c r="Y112" s="775"/>
      <c r="Z112" s="776"/>
      <c r="AA112" s="766" t="s">
        <v>122</v>
      </c>
      <c r="AB112" s="758"/>
      <c r="AC112" s="758"/>
      <c r="AD112" s="758"/>
      <c r="AE112" s="759"/>
      <c r="AF112" s="757" t="s">
        <v>122</v>
      </c>
      <c r="AG112" s="758"/>
      <c r="AH112" s="758"/>
      <c r="AI112" s="758"/>
      <c r="AJ112" s="759"/>
      <c r="AK112" s="757" t="s">
        <v>122</v>
      </c>
      <c r="AL112" s="758"/>
      <c r="AM112" s="758"/>
      <c r="AN112" s="758"/>
      <c r="AO112" s="759"/>
      <c r="AP112" s="767" t="s">
        <v>122</v>
      </c>
      <c r="AQ112" s="768"/>
      <c r="AR112" s="768"/>
      <c r="AS112" s="768"/>
      <c r="AT112" s="769"/>
      <c r="AU112" s="968"/>
      <c r="AV112" s="969"/>
      <c r="AW112" s="969"/>
      <c r="AX112" s="969"/>
      <c r="AY112" s="969"/>
      <c r="AZ112" s="774" t="s">
        <v>430</v>
      </c>
      <c r="BA112" s="775"/>
      <c r="BB112" s="775"/>
      <c r="BC112" s="775"/>
      <c r="BD112" s="775"/>
      <c r="BE112" s="775"/>
      <c r="BF112" s="775"/>
      <c r="BG112" s="775"/>
      <c r="BH112" s="775"/>
      <c r="BI112" s="775"/>
      <c r="BJ112" s="775"/>
      <c r="BK112" s="775"/>
      <c r="BL112" s="775"/>
      <c r="BM112" s="775"/>
      <c r="BN112" s="775"/>
      <c r="BO112" s="775"/>
      <c r="BP112" s="776"/>
      <c r="BQ112" s="829">
        <v>8820997</v>
      </c>
      <c r="BR112" s="830"/>
      <c r="BS112" s="830"/>
      <c r="BT112" s="830"/>
      <c r="BU112" s="830"/>
      <c r="BV112" s="830">
        <v>8331282</v>
      </c>
      <c r="BW112" s="830"/>
      <c r="BX112" s="830"/>
      <c r="BY112" s="830"/>
      <c r="BZ112" s="830"/>
      <c r="CA112" s="830">
        <v>8608447</v>
      </c>
      <c r="CB112" s="830"/>
      <c r="CC112" s="830"/>
      <c r="CD112" s="830"/>
      <c r="CE112" s="830"/>
      <c r="CF112" s="911">
        <v>29.4</v>
      </c>
      <c r="CG112" s="912"/>
      <c r="CH112" s="912"/>
      <c r="CI112" s="912"/>
      <c r="CJ112" s="912"/>
      <c r="CK112" s="963"/>
      <c r="CL112" s="834"/>
      <c r="CM112" s="774" t="s">
        <v>431</v>
      </c>
      <c r="CN112" s="775"/>
      <c r="CO112" s="775"/>
      <c r="CP112" s="775"/>
      <c r="CQ112" s="775"/>
      <c r="CR112" s="775"/>
      <c r="CS112" s="775"/>
      <c r="CT112" s="775"/>
      <c r="CU112" s="775"/>
      <c r="CV112" s="775"/>
      <c r="CW112" s="775"/>
      <c r="CX112" s="775"/>
      <c r="CY112" s="775"/>
      <c r="CZ112" s="775"/>
      <c r="DA112" s="775"/>
      <c r="DB112" s="775"/>
      <c r="DC112" s="775"/>
      <c r="DD112" s="775"/>
      <c r="DE112" s="775"/>
      <c r="DF112" s="776"/>
      <c r="DG112" s="829" t="s">
        <v>122</v>
      </c>
      <c r="DH112" s="830"/>
      <c r="DI112" s="830"/>
      <c r="DJ112" s="830"/>
      <c r="DK112" s="830"/>
      <c r="DL112" s="830" t="s">
        <v>122</v>
      </c>
      <c r="DM112" s="830"/>
      <c r="DN112" s="830"/>
      <c r="DO112" s="830"/>
      <c r="DP112" s="830"/>
      <c r="DQ112" s="830" t="s">
        <v>122</v>
      </c>
      <c r="DR112" s="830"/>
      <c r="DS112" s="830"/>
      <c r="DT112" s="830"/>
      <c r="DU112" s="830"/>
      <c r="DV112" s="869" t="s">
        <v>122</v>
      </c>
      <c r="DW112" s="869"/>
      <c r="DX112" s="869"/>
      <c r="DY112" s="869"/>
      <c r="DZ112" s="870"/>
    </row>
    <row r="113" spans="1:130" s="230" customFormat="1" ht="26.25" customHeight="1">
      <c r="A113" s="950"/>
      <c r="B113" s="951"/>
      <c r="C113" s="775" t="s">
        <v>432</v>
      </c>
      <c r="D113" s="775"/>
      <c r="E113" s="775"/>
      <c r="F113" s="775"/>
      <c r="G113" s="775"/>
      <c r="H113" s="775"/>
      <c r="I113" s="775"/>
      <c r="J113" s="775"/>
      <c r="K113" s="775"/>
      <c r="L113" s="775"/>
      <c r="M113" s="775"/>
      <c r="N113" s="775"/>
      <c r="O113" s="775"/>
      <c r="P113" s="775"/>
      <c r="Q113" s="775"/>
      <c r="R113" s="775"/>
      <c r="S113" s="775"/>
      <c r="T113" s="775"/>
      <c r="U113" s="775"/>
      <c r="V113" s="775"/>
      <c r="W113" s="775"/>
      <c r="X113" s="775"/>
      <c r="Y113" s="775"/>
      <c r="Z113" s="776"/>
      <c r="AA113" s="954">
        <v>518387</v>
      </c>
      <c r="AB113" s="955"/>
      <c r="AC113" s="955"/>
      <c r="AD113" s="955"/>
      <c r="AE113" s="956"/>
      <c r="AF113" s="957">
        <v>613809</v>
      </c>
      <c r="AG113" s="955"/>
      <c r="AH113" s="955"/>
      <c r="AI113" s="955"/>
      <c r="AJ113" s="956"/>
      <c r="AK113" s="957">
        <v>584673</v>
      </c>
      <c r="AL113" s="955"/>
      <c r="AM113" s="955"/>
      <c r="AN113" s="955"/>
      <c r="AO113" s="956"/>
      <c r="AP113" s="958">
        <v>2</v>
      </c>
      <c r="AQ113" s="959"/>
      <c r="AR113" s="959"/>
      <c r="AS113" s="959"/>
      <c r="AT113" s="960"/>
      <c r="AU113" s="968"/>
      <c r="AV113" s="969"/>
      <c r="AW113" s="969"/>
      <c r="AX113" s="969"/>
      <c r="AY113" s="969"/>
      <c r="AZ113" s="774" t="s">
        <v>433</v>
      </c>
      <c r="BA113" s="775"/>
      <c r="BB113" s="775"/>
      <c r="BC113" s="775"/>
      <c r="BD113" s="775"/>
      <c r="BE113" s="775"/>
      <c r="BF113" s="775"/>
      <c r="BG113" s="775"/>
      <c r="BH113" s="775"/>
      <c r="BI113" s="775"/>
      <c r="BJ113" s="775"/>
      <c r="BK113" s="775"/>
      <c r="BL113" s="775"/>
      <c r="BM113" s="775"/>
      <c r="BN113" s="775"/>
      <c r="BO113" s="775"/>
      <c r="BP113" s="776"/>
      <c r="BQ113" s="829" t="s">
        <v>122</v>
      </c>
      <c r="BR113" s="830"/>
      <c r="BS113" s="830"/>
      <c r="BT113" s="830"/>
      <c r="BU113" s="830"/>
      <c r="BV113" s="830">
        <v>71350</v>
      </c>
      <c r="BW113" s="830"/>
      <c r="BX113" s="830"/>
      <c r="BY113" s="830"/>
      <c r="BZ113" s="830"/>
      <c r="CA113" s="830">
        <v>71063</v>
      </c>
      <c r="CB113" s="830"/>
      <c r="CC113" s="830"/>
      <c r="CD113" s="830"/>
      <c r="CE113" s="830"/>
      <c r="CF113" s="911">
        <v>0.2</v>
      </c>
      <c r="CG113" s="912"/>
      <c r="CH113" s="912"/>
      <c r="CI113" s="912"/>
      <c r="CJ113" s="912"/>
      <c r="CK113" s="963"/>
      <c r="CL113" s="834"/>
      <c r="CM113" s="774" t="s">
        <v>434</v>
      </c>
      <c r="CN113" s="775"/>
      <c r="CO113" s="775"/>
      <c r="CP113" s="775"/>
      <c r="CQ113" s="775"/>
      <c r="CR113" s="775"/>
      <c r="CS113" s="775"/>
      <c r="CT113" s="775"/>
      <c r="CU113" s="775"/>
      <c r="CV113" s="775"/>
      <c r="CW113" s="775"/>
      <c r="CX113" s="775"/>
      <c r="CY113" s="775"/>
      <c r="CZ113" s="775"/>
      <c r="DA113" s="775"/>
      <c r="DB113" s="775"/>
      <c r="DC113" s="775"/>
      <c r="DD113" s="775"/>
      <c r="DE113" s="775"/>
      <c r="DF113" s="776"/>
      <c r="DG113" s="766" t="s">
        <v>122</v>
      </c>
      <c r="DH113" s="758"/>
      <c r="DI113" s="758"/>
      <c r="DJ113" s="758"/>
      <c r="DK113" s="759"/>
      <c r="DL113" s="757" t="s">
        <v>122</v>
      </c>
      <c r="DM113" s="758"/>
      <c r="DN113" s="758"/>
      <c r="DO113" s="758"/>
      <c r="DP113" s="759"/>
      <c r="DQ113" s="757" t="s">
        <v>122</v>
      </c>
      <c r="DR113" s="758"/>
      <c r="DS113" s="758"/>
      <c r="DT113" s="758"/>
      <c r="DU113" s="759"/>
      <c r="DV113" s="767" t="s">
        <v>122</v>
      </c>
      <c r="DW113" s="768"/>
      <c r="DX113" s="768"/>
      <c r="DY113" s="768"/>
      <c r="DZ113" s="769"/>
    </row>
    <row r="114" spans="1:130" s="230" customFormat="1" ht="26.25" customHeight="1">
      <c r="A114" s="950"/>
      <c r="B114" s="951"/>
      <c r="C114" s="775" t="s">
        <v>435</v>
      </c>
      <c r="D114" s="775"/>
      <c r="E114" s="775"/>
      <c r="F114" s="775"/>
      <c r="G114" s="775"/>
      <c r="H114" s="775"/>
      <c r="I114" s="775"/>
      <c r="J114" s="775"/>
      <c r="K114" s="775"/>
      <c r="L114" s="775"/>
      <c r="M114" s="775"/>
      <c r="N114" s="775"/>
      <c r="O114" s="775"/>
      <c r="P114" s="775"/>
      <c r="Q114" s="775"/>
      <c r="R114" s="775"/>
      <c r="S114" s="775"/>
      <c r="T114" s="775"/>
      <c r="U114" s="775"/>
      <c r="V114" s="775"/>
      <c r="W114" s="775"/>
      <c r="X114" s="775"/>
      <c r="Y114" s="775"/>
      <c r="Z114" s="776"/>
      <c r="AA114" s="766">
        <v>88478</v>
      </c>
      <c r="AB114" s="758"/>
      <c r="AC114" s="758"/>
      <c r="AD114" s="758"/>
      <c r="AE114" s="759"/>
      <c r="AF114" s="757">
        <v>114005</v>
      </c>
      <c r="AG114" s="758"/>
      <c r="AH114" s="758"/>
      <c r="AI114" s="758"/>
      <c r="AJ114" s="759"/>
      <c r="AK114" s="757">
        <v>115906</v>
      </c>
      <c r="AL114" s="758"/>
      <c r="AM114" s="758"/>
      <c r="AN114" s="758"/>
      <c r="AO114" s="759"/>
      <c r="AP114" s="767">
        <v>0.4</v>
      </c>
      <c r="AQ114" s="768"/>
      <c r="AR114" s="768"/>
      <c r="AS114" s="768"/>
      <c r="AT114" s="769"/>
      <c r="AU114" s="968"/>
      <c r="AV114" s="969"/>
      <c r="AW114" s="969"/>
      <c r="AX114" s="969"/>
      <c r="AY114" s="969"/>
      <c r="AZ114" s="774" t="s">
        <v>436</v>
      </c>
      <c r="BA114" s="775"/>
      <c r="BB114" s="775"/>
      <c r="BC114" s="775"/>
      <c r="BD114" s="775"/>
      <c r="BE114" s="775"/>
      <c r="BF114" s="775"/>
      <c r="BG114" s="775"/>
      <c r="BH114" s="775"/>
      <c r="BI114" s="775"/>
      <c r="BJ114" s="775"/>
      <c r="BK114" s="775"/>
      <c r="BL114" s="775"/>
      <c r="BM114" s="775"/>
      <c r="BN114" s="775"/>
      <c r="BO114" s="775"/>
      <c r="BP114" s="776"/>
      <c r="BQ114" s="829">
        <v>6409969</v>
      </c>
      <c r="BR114" s="830"/>
      <c r="BS114" s="830"/>
      <c r="BT114" s="830"/>
      <c r="BU114" s="830"/>
      <c r="BV114" s="830">
        <v>6097262</v>
      </c>
      <c r="BW114" s="830"/>
      <c r="BX114" s="830"/>
      <c r="BY114" s="830"/>
      <c r="BZ114" s="830"/>
      <c r="CA114" s="830">
        <v>5744453</v>
      </c>
      <c r="CB114" s="830"/>
      <c r="CC114" s="830"/>
      <c r="CD114" s="830"/>
      <c r="CE114" s="830"/>
      <c r="CF114" s="911">
        <v>19.600000000000001</v>
      </c>
      <c r="CG114" s="912"/>
      <c r="CH114" s="912"/>
      <c r="CI114" s="912"/>
      <c r="CJ114" s="912"/>
      <c r="CK114" s="963"/>
      <c r="CL114" s="834"/>
      <c r="CM114" s="774" t="s">
        <v>437</v>
      </c>
      <c r="CN114" s="775"/>
      <c r="CO114" s="775"/>
      <c r="CP114" s="775"/>
      <c r="CQ114" s="775"/>
      <c r="CR114" s="775"/>
      <c r="CS114" s="775"/>
      <c r="CT114" s="775"/>
      <c r="CU114" s="775"/>
      <c r="CV114" s="775"/>
      <c r="CW114" s="775"/>
      <c r="CX114" s="775"/>
      <c r="CY114" s="775"/>
      <c r="CZ114" s="775"/>
      <c r="DA114" s="775"/>
      <c r="DB114" s="775"/>
      <c r="DC114" s="775"/>
      <c r="DD114" s="775"/>
      <c r="DE114" s="775"/>
      <c r="DF114" s="776"/>
      <c r="DG114" s="766" t="s">
        <v>122</v>
      </c>
      <c r="DH114" s="758"/>
      <c r="DI114" s="758"/>
      <c r="DJ114" s="758"/>
      <c r="DK114" s="759"/>
      <c r="DL114" s="757" t="s">
        <v>122</v>
      </c>
      <c r="DM114" s="758"/>
      <c r="DN114" s="758"/>
      <c r="DO114" s="758"/>
      <c r="DP114" s="759"/>
      <c r="DQ114" s="757" t="s">
        <v>122</v>
      </c>
      <c r="DR114" s="758"/>
      <c r="DS114" s="758"/>
      <c r="DT114" s="758"/>
      <c r="DU114" s="759"/>
      <c r="DV114" s="767" t="s">
        <v>122</v>
      </c>
      <c r="DW114" s="768"/>
      <c r="DX114" s="768"/>
      <c r="DY114" s="768"/>
      <c r="DZ114" s="769"/>
    </row>
    <row r="115" spans="1:130" s="230" customFormat="1" ht="26.25" customHeight="1">
      <c r="A115" s="950"/>
      <c r="B115" s="951"/>
      <c r="C115" s="775" t="s">
        <v>438</v>
      </c>
      <c r="D115" s="775"/>
      <c r="E115" s="775"/>
      <c r="F115" s="775"/>
      <c r="G115" s="775"/>
      <c r="H115" s="775"/>
      <c r="I115" s="775"/>
      <c r="J115" s="775"/>
      <c r="K115" s="775"/>
      <c r="L115" s="775"/>
      <c r="M115" s="775"/>
      <c r="N115" s="775"/>
      <c r="O115" s="775"/>
      <c r="P115" s="775"/>
      <c r="Q115" s="775"/>
      <c r="R115" s="775"/>
      <c r="S115" s="775"/>
      <c r="T115" s="775"/>
      <c r="U115" s="775"/>
      <c r="V115" s="775"/>
      <c r="W115" s="775"/>
      <c r="X115" s="775"/>
      <c r="Y115" s="775"/>
      <c r="Z115" s="776"/>
      <c r="AA115" s="954">
        <v>2086</v>
      </c>
      <c r="AB115" s="955"/>
      <c r="AC115" s="955"/>
      <c r="AD115" s="955"/>
      <c r="AE115" s="956"/>
      <c r="AF115" s="957">
        <v>1491</v>
      </c>
      <c r="AG115" s="955"/>
      <c r="AH115" s="955"/>
      <c r="AI115" s="955"/>
      <c r="AJ115" s="956"/>
      <c r="AK115" s="957">
        <v>1156</v>
      </c>
      <c r="AL115" s="955"/>
      <c r="AM115" s="955"/>
      <c r="AN115" s="955"/>
      <c r="AO115" s="956"/>
      <c r="AP115" s="958">
        <v>0</v>
      </c>
      <c r="AQ115" s="959"/>
      <c r="AR115" s="959"/>
      <c r="AS115" s="959"/>
      <c r="AT115" s="960"/>
      <c r="AU115" s="968"/>
      <c r="AV115" s="969"/>
      <c r="AW115" s="969"/>
      <c r="AX115" s="969"/>
      <c r="AY115" s="969"/>
      <c r="AZ115" s="774" t="s">
        <v>439</v>
      </c>
      <c r="BA115" s="775"/>
      <c r="BB115" s="775"/>
      <c r="BC115" s="775"/>
      <c r="BD115" s="775"/>
      <c r="BE115" s="775"/>
      <c r="BF115" s="775"/>
      <c r="BG115" s="775"/>
      <c r="BH115" s="775"/>
      <c r="BI115" s="775"/>
      <c r="BJ115" s="775"/>
      <c r="BK115" s="775"/>
      <c r="BL115" s="775"/>
      <c r="BM115" s="775"/>
      <c r="BN115" s="775"/>
      <c r="BO115" s="775"/>
      <c r="BP115" s="776"/>
      <c r="BQ115" s="829" t="s">
        <v>122</v>
      </c>
      <c r="BR115" s="830"/>
      <c r="BS115" s="830"/>
      <c r="BT115" s="830"/>
      <c r="BU115" s="830"/>
      <c r="BV115" s="830" t="s">
        <v>122</v>
      </c>
      <c r="BW115" s="830"/>
      <c r="BX115" s="830"/>
      <c r="BY115" s="830"/>
      <c r="BZ115" s="830"/>
      <c r="CA115" s="830" t="s">
        <v>122</v>
      </c>
      <c r="CB115" s="830"/>
      <c r="CC115" s="830"/>
      <c r="CD115" s="830"/>
      <c r="CE115" s="830"/>
      <c r="CF115" s="911" t="s">
        <v>122</v>
      </c>
      <c r="CG115" s="912"/>
      <c r="CH115" s="912"/>
      <c r="CI115" s="912"/>
      <c r="CJ115" s="912"/>
      <c r="CK115" s="963"/>
      <c r="CL115" s="834"/>
      <c r="CM115" s="774" t="s">
        <v>440</v>
      </c>
      <c r="CN115" s="775"/>
      <c r="CO115" s="775"/>
      <c r="CP115" s="775"/>
      <c r="CQ115" s="775"/>
      <c r="CR115" s="775"/>
      <c r="CS115" s="775"/>
      <c r="CT115" s="775"/>
      <c r="CU115" s="775"/>
      <c r="CV115" s="775"/>
      <c r="CW115" s="775"/>
      <c r="CX115" s="775"/>
      <c r="CY115" s="775"/>
      <c r="CZ115" s="775"/>
      <c r="DA115" s="775"/>
      <c r="DB115" s="775"/>
      <c r="DC115" s="775"/>
      <c r="DD115" s="775"/>
      <c r="DE115" s="775"/>
      <c r="DF115" s="776"/>
      <c r="DG115" s="766" t="s">
        <v>122</v>
      </c>
      <c r="DH115" s="758"/>
      <c r="DI115" s="758"/>
      <c r="DJ115" s="758"/>
      <c r="DK115" s="759"/>
      <c r="DL115" s="757" t="s">
        <v>122</v>
      </c>
      <c r="DM115" s="758"/>
      <c r="DN115" s="758"/>
      <c r="DO115" s="758"/>
      <c r="DP115" s="759"/>
      <c r="DQ115" s="757" t="s">
        <v>122</v>
      </c>
      <c r="DR115" s="758"/>
      <c r="DS115" s="758"/>
      <c r="DT115" s="758"/>
      <c r="DU115" s="759"/>
      <c r="DV115" s="767" t="s">
        <v>122</v>
      </c>
      <c r="DW115" s="768"/>
      <c r="DX115" s="768"/>
      <c r="DY115" s="768"/>
      <c r="DZ115" s="769"/>
    </row>
    <row r="116" spans="1:130" s="230" customFormat="1" ht="26.25" customHeight="1">
      <c r="A116" s="952"/>
      <c r="B116" s="953"/>
      <c r="C116" s="856" t="s">
        <v>441</v>
      </c>
      <c r="D116" s="856"/>
      <c r="E116" s="856"/>
      <c r="F116" s="856"/>
      <c r="G116" s="856"/>
      <c r="H116" s="856"/>
      <c r="I116" s="856"/>
      <c r="J116" s="856"/>
      <c r="K116" s="856"/>
      <c r="L116" s="856"/>
      <c r="M116" s="856"/>
      <c r="N116" s="856"/>
      <c r="O116" s="856"/>
      <c r="P116" s="856"/>
      <c r="Q116" s="856"/>
      <c r="R116" s="856"/>
      <c r="S116" s="856"/>
      <c r="T116" s="856"/>
      <c r="U116" s="856"/>
      <c r="V116" s="856"/>
      <c r="W116" s="856"/>
      <c r="X116" s="856"/>
      <c r="Y116" s="856"/>
      <c r="Z116" s="857"/>
      <c r="AA116" s="766" t="s">
        <v>122</v>
      </c>
      <c r="AB116" s="758"/>
      <c r="AC116" s="758"/>
      <c r="AD116" s="758"/>
      <c r="AE116" s="759"/>
      <c r="AF116" s="757" t="s">
        <v>122</v>
      </c>
      <c r="AG116" s="758"/>
      <c r="AH116" s="758"/>
      <c r="AI116" s="758"/>
      <c r="AJ116" s="759"/>
      <c r="AK116" s="757" t="s">
        <v>122</v>
      </c>
      <c r="AL116" s="758"/>
      <c r="AM116" s="758"/>
      <c r="AN116" s="758"/>
      <c r="AO116" s="759"/>
      <c r="AP116" s="767" t="s">
        <v>122</v>
      </c>
      <c r="AQ116" s="768"/>
      <c r="AR116" s="768"/>
      <c r="AS116" s="768"/>
      <c r="AT116" s="769"/>
      <c r="AU116" s="968"/>
      <c r="AV116" s="969"/>
      <c r="AW116" s="969"/>
      <c r="AX116" s="969"/>
      <c r="AY116" s="969"/>
      <c r="AZ116" s="945" t="s">
        <v>442</v>
      </c>
      <c r="BA116" s="946"/>
      <c r="BB116" s="946"/>
      <c r="BC116" s="946"/>
      <c r="BD116" s="946"/>
      <c r="BE116" s="946"/>
      <c r="BF116" s="946"/>
      <c r="BG116" s="946"/>
      <c r="BH116" s="946"/>
      <c r="BI116" s="946"/>
      <c r="BJ116" s="946"/>
      <c r="BK116" s="946"/>
      <c r="BL116" s="946"/>
      <c r="BM116" s="946"/>
      <c r="BN116" s="946"/>
      <c r="BO116" s="946"/>
      <c r="BP116" s="947"/>
      <c r="BQ116" s="829" t="s">
        <v>122</v>
      </c>
      <c r="BR116" s="830"/>
      <c r="BS116" s="830"/>
      <c r="BT116" s="830"/>
      <c r="BU116" s="830"/>
      <c r="BV116" s="830" t="s">
        <v>122</v>
      </c>
      <c r="BW116" s="830"/>
      <c r="BX116" s="830"/>
      <c r="BY116" s="830"/>
      <c r="BZ116" s="830"/>
      <c r="CA116" s="830" t="s">
        <v>122</v>
      </c>
      <c r="CB116" s="830"/>
      <c r="CC116" s="830"/>
      <c r="CD116" s="830"/>
      <c r="CE116" s="830"/>
      <c r="CF116" s="911" t="s">
        <v>122</v>
      </c>
      <c r="CG116" s="912"/>
      <c r="CH116" s="912"/>
      <c r="CI116" s="912"/>
      <c r="CJ116" s="912"/>
      <c r="CK116" s="963"/>
      <c r="CL116" s="834"/>
      <c r="CM116" s="774" t="s">
        <v>443</v>
      </c>
      <c r="CN116" s="775"/>
      <c r="CO116" s="775"/>
      <c r="CP116" s="775"/>
      <c r="CQ116" s="775"/>
      <c r="CR116" s="775"/>
      <c r="CS116" s="775"/>
      <c r="CT116" s="775"/>
      <c r="CU116" s="775"/>
      <c r="CV116" s="775"/>
      <c r="CW116" s="775"/>
      <c r="CX116" s="775"/>
      <c r="CY116" s="775"/>
      <c r="CZ116" s="775"/>
      <c r="DA116" s="775"/>
      <c r="DB116" s="775"/>
      <c r="DC116" s="775"/>
      <c r="DD116" s="775"/>
      <c r="DE116" s="775"/>
      <c r="DF116" s="776"/>
      <c r="DG116" s="766" t="s">
        <v>122</v>
      </c>
      <c r="DH116" s="758"/>
      <c r="DI116" s="758"/>
      <c r="DJ116" s="758"/>
      <c r="DK116" s="759"/>
      <c r="DL116" s="757" t="s">
        <v>122</v>
      </c>
      <c r="DM116" s="758"/>
      <c r="DN116" s="758"/>
      <c r="DO116" s="758"/>
      <c r="DP116" s="759"/>
      <c r="DQ116" s="757" t="s">
        <v>122</v>
      </c>
      <c r="DR116" s="758"/>
      <c r="DS116" s="758"/>
      <c r="DT116" s="758"/>
      <c r="DU116" s="759"/>
      <c r="DV116" s="767" t="s">
        <v>122</v>
      </c>
      <c r="DW116" s="768"/>
      <c r="DX116" s="768"/>
      <c r="DY116" s="768"/>
      <c r="DZ116" s="769"/>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853" t="s">
        <v>444</v>
      </c>
      <c r="Z117" s="933"/>
      <c r="AA117" s="938">
        <v>7613896</v>
      </c>
      <c r="AB117" s="939"/>
      <c r="AC117" s="939"/>
      <c r="AD117" s="939"/>
      <c r="AE117" s="940"/>
      <c r="AF117" s="941">
        <v>7859750</v>
      </c>
      <c r="AG117" s="939"/>
      <c r="AH117" s="939"/>
      <c r="AI117" s="939"/>
      <c r="AJ117" s="940"/>
      <c r="AK117" s="941">
        <v>7522593</v>
      </c>
      <c r="AL117" s="939"/>
      <c r="AM117" s="939"/>
      <c r="AN117" s="939"/>
      <c r="AO117" s="940"/>
      <c r="AP117" s="942"/>
      <c r="AQ117" s="943"/>
      <c r="AR117" s="943"/>
      <c r="AS117" s="943"/>
      <c r="AT117" s="944"/>
      <c r="AU117" s="968"/>
      <c r="AV117" s="969"/>
      <c r="AW117" s="969"/>
      <c r="AX117" s="969"/>
      <c r="AY117" s="969"/>
      <c r="AZ117" s="899" t="s">
        <v>445</v>
      </c>
      <c r="BA117" s="900"/>
      <c r="BB117" s="900"/>
      <c r="BC117" s="900"/>
      <c r="BD117" s="900"/>
      <c r="BE117" s="900"/>
      <c r="BF117" s="900"/>
      <c r="BG117" s="900"/>
      <c r="BH117" s="900"/>
      <c r="BI117" s="900"/>
      <c r="BJ117" s="900"/>
      <c r="BK117" s="900"/>
      <c r="BL117" s="900"/>
      <c r="BM117" s="900"/>
      <c r="BN117" s="900"/>
      <c r="BO117" s="900"/>
      <c r="BP117" s="901"/>
      <c r="BQ117" s="829" t="s">
        <v>122</v>
      </c>
      <c r="BR117" s="830"/>
      <c r="BS117" s="830"/>
      <c r="BT117" s="830"/>
      <c r="BU117" s="830"/>
      <c r="BV117" s="830" t="s">
        <v>122</v>
      </c>
      <c r="BW117" s="830"/>
      <c r="BX117" s="830"/>
      <c r="BY117" s="830"/>
      <c r="BZ117" s="830"/>
      <c r="CA117" s="830" t="s">
        <v>122</v>
      </c>
      <c r="CB117" s="830"/>
      <c r="CC117" s="830"/>
      <c r="CD117" s="830"/>
      <c r="CE117" s="830"/>
      <c r="CF117" s="911" t="s">
        <v>122</v>
      </c>
      <c r="CG117" s="912"/>
      <c r="CH117" s="912"/>
      <c r="CI117" s="912"/>
      <c r="CJ117" s="912"/>
      <c r="CK117" s="963"/>
      <c r="CL117" s="834"/>
      <c r="CM117" s="774" t="s">
        <v>446</v>
      </c>
      <c r="CN117" s="775"/>
      <c r="CO117" s="775"/>
      <c r="CP117" s="775"/>
      <c r="CQ117" s="775"/>
      <c r="CR117" s="775"/>
      <c r="CS117" s="775"/>
      <c r="CT117" s="775"/>
      <c r="CU117" s="775"/>
      <c r="CV117" s="775"/>
      <c r="CW117" s="775"/>
      <c r="CX117" s="775"/>
      <c r="CY117" s="775"/>
      <c r="CZ117" s="775"/>
      <c r="DA117" s="775"/>
      <c r="DB117" s="775"/>
      <c r="DC117" s="775"/>
      <c r="DD117" s="775"/>
      <c r="DE117" s="775"/>
      <c r="DF117" s="776"/>
      <c r="DG117" s="766" t="s">
        <v>122</v>
      </c>
      <c r="DH117" s="758"/>
      <c r="DI117" s="758"/>
      <c r="DJ117" s="758"/>
      <c r="DK117" s="759"/>
      <c r="DL117" s="757" t="s">
        <v>122</v>
      </c>
      <c r="DM117" s="758"/>
      <c r="DN117" s="758"/>
      <c r="DO117" s="758"/>
      <c r="DP117" s="759"/>
      <c r="DQ117" s="757" t="s">
        <v>122</v>
      </c>
      <c r="DR117" s="758"/>
      <c r="DS117" s="758"/>
      <c r="DT117" s="758"/>
      <c r="DU117" s="759"/>
      <c r="DV117" s="767" t="s">
        <v>122</v>
      </c>
      <c r="DW117" s="768"/>
      <c r="DX117" s="768"/>
      <c r="DY117" s="768"/>
      <c r="DZ117" s="769"/>
    </row>
    <row r="118" spans="1:130" s="230" customFormat="1" ht="26.25" customHeight="1">
      <c r="A118" s="931" t="s">
        <v>420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417</v>
      </c>
      <c r="AB118" s="932"/>
      <c r="AC118" s="932"/>
      <c r="AD118" s="932"/>
      <c r="AE118" s="933"/>
      <c r="AF118" s="934" t="s">
        <v>418</v>
      </c>
      <c r="AG118" s="932"/>
      <c r="AH118" s="932"/>
      <c r="AI118" s="932"/>
      <c r="AJ118" s="933"/>
      <c r="AK118" s="934" t="s">
        <v>294</v>
      </c>
      <c r="AL118" s="932"/>
      <c r="AM118" s="932"/>
      <c r="AN118" s="932"/>
      <c r="AO118" s="933"/>
      <c r="AP118" s="935" t="s">
        <v>419</v>
      </c>
      <c r="AQ118" s="936"/>
      <c r="AR118" s="936"/>
      <c r="AS118" s="936"/>
      <c r="AT118" s="937"/>
      <c r="AU118" s="968"/>
      <c r="AV118" s="969"/>
      <c r="AW118" s="969"/>
      <c r="AX118" s="969"/>
      <c r="AY118" s="969"/>
      <c r="AZ118" s="855" t="s">
        <v>447</v>
      </c>
      <c r="BA118" s="856"/>
      <c r="BB118" s="856"/>
      <c r="BC118" s="856"/>
      <c r="BD118" s="856"/>
      <c r="BE118" s="856"/>
      <c r="BF118" s="856"/>
      <c r="BG118" s="856"/>
      <c r="BH118" s="856"/>
      <c r="BI118" s="856"/>
      <c r="BJ118" s="856"/>
      <c r="BK118" s="856"/>
      <c r="BL118" s="856"/>
      <c r="BM118" s="856"/>
      <c r="BN118" s="856"/>
      <c r="BO118" s="856"/>
      <c r="BP118" s="857"/>
      <c r="BQ118" s="858" t="s">
        <v>122</v>
      </c>
      <c r="BR118" s="859"/>
      <c r="BS118" s="859"/>
      <c r="BT118" s="859"/>
      <c r="BU118" s="859"/>
      <c r="BV118" s="859" t="s">
        <v>122</v>
      </c>
      <c r="BW118" s="859"/>
      <c r="BX118" s="859"/>
      <c r="BY118" s="859"/>
      <c r="BZ118" s="859"/>
      <c r="CA118" s="859" t="s">
        <v>122</v>
      </c>
      <c r="CB118" s="859"/>
      <c r="CC118" s="859"/>
      <c r="CD118" s="859"/>
      <c r="CE118" s="859"/>
      <c r="CF118" s="911" t="s">
        <v>122</v>
      </c>
      <c r="CG118" s="912"/>
      <c r="CH118" s="912"/>
      <c r="CI118" s="912"/>
      <c r="CJ118" s="912"/>
      <c r="CK118" s="963"/>
      <c r="CL118" s="834"/>
      <c r="CM118" s="774" t="s">
        <v>448</v>
      </c>
      <c r="CN118" s="775"/>
      <c r="CO118" s="775"/>
      <c r="CP118" s="775"/>
      <c r="CQ118" s="775"/>
      <c r="CR118" s="775"/>
      <c r="CS118" s="775"/>
      <c r="CT118" s="775"/>
      <c r="CU118" s="775"/>
      <c r="CV118" s="775"/>
      <c r="CW118" s="775"/>
      <c r="CX118" s="775"/>
      <c r="CY118" s="775"/>
      <c r="CZ118" s="775"/>
      <c r="DA118" s="775"/>
      <c r="DB118" s="775"/>
      <c r="DC118" s="775"/>
      <c r="DD118" s="775"/>
      <c r="DE118" s="775"/>
      <c r="DF118" s="776"/>
      <c r="DG118" s="766" t="s">
        <v>122</v>
      </c>
      <c r="DH118" s="758"/>
      <c r="DI118" s="758"/>
      <c r="DJ118" s="758"/>
      <c r="DK118" s="759"/>
      <c r="DL118" s="757" t="s">
        <v>122</v>
      </c>
      <c r="DM118" s="758"/>
      <c r="DN118" s="758"/>
      <c r="DO118" s="758"/>
      <c r="DP118" s="759"/>
      <c r="DQ118" s="757" t="s">
        <v>122</v>
      </c>
      <c r="DR118" s="758"/>
      <c r="DS118" s="758"/>
      <c r="DT118" s="758"/>
      <c r="DU118" s="759"/>
      <c r="DV118" s="767" t="s">
        <v>122</v>
      </c>
      <c r="DW118" s="768"/>
      <c r="DX118" s="768"/>
      <c r="DY118" s="768"/>
      <c r="DZ118" s="769"/>
    </row>
    <row r="119" spans="1:130" s="230" customFormat="1" ht="26.25" customHeight="1">
      <c r="A119" s="831" t="s">
        <v>423</v>
      </c>
      <c r="B119" s="832"/>
      <c r="C119" s="895" t="s">
        <v>424</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853" t="s">
        <v>449</v>
      </c>
      <c r="BP119" s="854"/>
      <c r="BQ119" s="858">
        <v>87520847</v>
      </c>
      <c r="BR119" s="859"/>
      <c r="BS119" s="859"/>
      <c r="BT119" s="859"/>
      <c r="BU119" s="859"/>
      <c r="BV119" s="859">
        <v>84720054</v>
      </c>
      <c r="BW119" s="859"/>
      <c r="BX119" s="859"/>
      <c r="BY119" s="859"/>
      <c r="BZ119" s="859"/>
      <c r="CA119" s="859">
        <v>81492396</v>
      </c>
      <c r="CB119" s="859"/>
      <c r="CC119" s="859"/>
      <c r="CD119" s="859"/>
      <c r="CE119" s="859"/>
      <c r="CF119" s="804"/>
      <c r="CG119" s="805"/>
      <c r="CH119" s="805"/>
      <c r="CI119" s="805"/>
      <c r="CJ119" s="849"/>
      <c r="CK119" s="964"/>
      <c r="CL119" s="836"/>
      <c r="CM119" s="855" t="s">
        <v>450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817" t="s">
        <v>122</v>
      </c>
      <c r="DH119" s="818"/>
      <c r="DI119" s="818"/>
      <c r="DJ119" s="818"/>
      <c r="DK119" s="819"/>
      <c r="DL119" s="820" t="s">
        <v>122</v>
      </c>
      <c r="DM119" s="818"/>
      <c r="DN119" s="818"/>
      <c r="DO119" s="818"/>
      <c r="DP119" s="819"/>
      <c r="DQ119" s="820" t="s">
        <v>122</v>
      </c>
      <c r="DR119" s="818"/>
      <c r="DS119" s="818"/>
      <c r="DT119" s="818"/>
      <c r="DU119" s="819"/>
      <c r="DV119" s="913" t="s">
        <v>122</v>
      </c>
      <c r="DW119" s="914"/>
      <c r="DX119" s="914"/>
      <c r="DY119" s="914"/>
      <c r="DZ119" s="915"/>
    </row>
    <row r="120" spans="1:130" s="230" customFormat="1" ht="26.25" customHeight="1">
      <c r="A120" s="833"/>
      <c r="B120" s="834"/>
      <c r="C120" s="774" t="s">
        <v>427</v>
      </c>
      <c r="D120" s="775"/>
      <c r="E120" s="775"/>
      <c r="F120" s="775"/>
      <c r="G120" s="775"/>
      <c r="H120" s="775"/>
      <c r="I120" s="775"/>
      <c r="J120" s="775"/>
      <c r="K120" s="775"/>
      <c r="L120" s="775"/>
      <c r="M120" s="775"/>
      <c r="N120" s="775"/>
      <c r="O120" s="775"/>
      <c r="P120" s="775"/>
      <c r="Q120" s="775"/>
      <c r="R120" s="775"/>
      <c r="S120" s="775"/>
      <c r="T120" s="775"/>
      <c r="U120" s="775"/>
      <c r="V120" s="775"/>
      <c r="W120" s="775"/>
      <c r="X120" s="775"/>
      <c r="Y120" s="775"/>
      <c r="Z120" s="776"/>
      <c r="AA120" s="766" t="s">
        <v>122</v>
      </c>
      <c r="AB120" s="758"/>
      <c r="AC120" s="758"/>
      <c r="AD120" s="758"/>
      <c r="AE120" s="759"/>
      <c r="AF120" s="757" t="s">
        <v>122</v>
      </c>
      <c r="AG120" s="758"/>
      <c r="AH120" s="758"/>
      <c r="AI120" s="758"/>
      <c r="AJ120" s="759"/>
      <c r="AK120" s="757" t="s">
        <v>122</v>
      </c>
      <c r="AL120" s="758"/>
      <c r="AM120" s="758"/>
      <c r="AN120" s="758"/>
      <c r="AO120" s="759"/>
      <c r="AP120" s="767" t="s">
        <v>122</v>
      </c>
      <c r="AQ120" s="768"/>
      <c r="AR120" s="768"/>
      <c r="AS120" s="768"/>
      <c r="AT120" s="769"/>
      <c r="AU120" s="916" t="s">
        <v>451</v>
      </c>
      <c r="AV120" s="917"/>
      <c r="AW120" s="917"/>
      <c r="AX120" s="917"/>
      <c r="AY120" s="918"/>
      <c r="AZ120" s="895" t="s">
        <v>452</v>
      </c>
      <c r="BA120" s="883"/>
      <c r="BB120" s="883"/>
      <c r="BC120" s="883"/>
      <c r="BD120" s="883"/>
      <c r="BE120" s="883"/>
      <c r="BF120" s="883"/>
      <c r="BG120" s="883"/>
      <c r="BH120" s="883"/>
      <c r="BI120" s="883"/>
      <c r="BJ120" s="883"/>
      <c r="BK120" s="883"/>
      <c r="BL120" s="883"/>
      <c r="BM120" s="883"/>
      <c r="BN120" s="883"/>
      <c r="BO120" s="883"/>
      <c r="BP120" s="884"/>
      <c r="BQ120" s="896">
        <v>25985325</v>
      </c>
      <c r="BR120" s="841"/>
      <c r="BS120" s="841"/>
      <c r="BT120" s="841"/>
      <c r="BU120" s="841"/>
      <c r="BV120" s="841">
        <v>29115383</v>
      </c>
      <c r="BW120" s="841"/>
      <c r="BX120" s="841"/>
      <c r="BY120" s="841"/>
      <c r="BZ120" s="841"/>
      <c r="CA120" s="841">
        <v>28927317</v>
      </c>
      <c r="CB120" s="841"/>
      <c r="CC120" s="841"/>
      <c r="CD120" s="841"/>
      <c r="CE120" s="841"/>
      <c r="CF120" s="902">
        <v>98.8</v>
      </c>
      <c r="CG120" s="903"/>
      <c r="CH120" s="903"/>
      <c r="CI120" s="903"/>
      <c r="CJ120" s="903"/>
      <c r="CK120" s="904" t="s">
        <v>453</v>
      </c>
      <c r="CL120" s="887"/>
      <c r="CM120" s="887"/>
      <c r="CN120" s="887"/>
      <c r="CO120" s="888"/>
      <c r="CP120" s="908" t="s">
        <v>398</v>
      </c>
      <c r="CQ120" s="909"/>
      <c r="CR120" s="909"/>
      <c r="CS120" s="909"/>
      <c r="CT120" s="909"/>
      <c r="CU120" s="909"/>
      <c r="CV120" s="909"/>
      <c r="CW120" s="909"/>
      <c r="CX120" s="909"/>
      <c r="CY120" s="909"/>
      <c r="CZ120" s="909"/>
      <c r="DA120" s="909"/>
      <c r="DB120" s="909"/>
      <c r="DC120" s="909"/>
      <c r="DD120" s="909"/>
      <c r="DE120" s="909"/>
      <c r="DF120" s="910"/>
      <c r="DG120" s="896">
        <v>5480398</v>
      </c>
      <c r="DH120" s="841"/>
      <c r="DI120" s="841"/>
      <c r="DJ120" s="841"/>
      <c r="DK120" s="841"/>
      <c r="DL120" s="841">
        <v>5564370</v>
      </c>
      <c r="DM120" s="841"/>
      <c r="DN120" s="841"/>
      <c r="DO120" s="841"/>
      <c r="DP120" s="841"/>
      <c r="DQ120" s="841">
        <v>5498330</v>
      </c>
      <c r="DR120" s="841"/>
      <c r="DS120" s="841"/>
      <c r="DT120" s="841"/>
      <c r="DU120" s="841"/>
      <c r="DV120" s="862">
        <v>18.8</v>
      </c>
      <c r="DW120" s="862"/>
      <c r="DX120" s="862"/>
      <c r="DY120" s="862"/>
      <c r="DZ120" s="863"/>
    </row>
    <row r="121" spans="1:130" s="230" customFormat="1" ht="26.25" customHeight="1">
      <c r="A121" s="833"/>
      <c r="B121" s="834"/>
      <c r="C121" s="899" t="s">
        <v>454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766" t="s">
        <v>122</v>
      </c>
      <c r="AB121" s="758"/>
      <c r="AC121" s="758"/>
      <c r="AD121" s="758"/>
      <c r="AE121" s="759"/>
      <c r="AF121" s="757" t="s">
        <v>122</v>
      </c>
      <c r="AG121" s="758"/>
      <c r="AH121" s="758"/>
      <c r="AI121" s="758"/>
      <c r="AJ121" s="759"/>
      <c r="AK121" s="757" t="s">
        <v>122</v>
      </c>
      <c r="AL121" s="758"/>
      <c r="AM121" s="758"/>
      <c r="AN121" s="758"/>
      <c r="AO121" s="759"/>
      <c r="AP121" s="767" t="s">
        <v>122</v>
      </c>
      <c r="AQ121" s="768"/>
      <c r="AR121" s="768"/>
      <c r="AS121" s="768"/>
      <c r="AT121" s="769"/>
      <c r="AU121" s="919"/>
      <c r="AV121" s="920"/>
      <c r="AW121" s="920"/>
      <c r="AX121" s="920"/>
      <c r="AY121" s="921"/>
      <c r="AZ121" s="774" t="s">
        <v>455</v>
      </c>
      <c r="BA121" s="775"/>
      <c r="BB121" s="775"/>
      <c r="BC121" s="775"/>
      <c r="BD121" s="775"/>
      <c r="BE121" s="775"/>
      <c r="BF121" s="775"/>
      <c r="BG121" s="775"/>
      <c r="BH121" s="775"/>
      <c r="BI121" s="775"/>
      <c r="BJ121" s="775"/>
      <c r="BK121" s="775"/>
      <c r="BL121" s="775"/>
      <c r="BM121" s="775"/>
      <c r="BN121" s="775"/>
      <c r="BO121" s="775"/>
      <c r="BP121" s="776"/>
      <c r="BQ121" s="829">
        <v>2946092</v>
      </c>
      <c r="BR121" s="830"/>
      <c r="BS121" s="830"/>
      <c r="BT121" s="830"/>
      <c r="BU121" s="830"/>
      <c r="BV121" s="830">
        <v>2632203</v>
      </c>
      <c r="BW121" s="830"/>
      <c r="BX121" s="830"/>
      <c r="BY121" s="830"/>
      <c r="BZ121" s="830"/>
      <c r="CA121" s="830">
        <v>2367015</v>
      </c>
      <c r="CB121" s="830"/>
      <c r="CC121" s="830"/>
      <c r="CD121" s="830"/>
      <c r="CE121" s="830"/>
      <c r="CF121" s="911">
        <v>8.1</v>
      </c>
      <c r="CG121" s="912"/>
      <c r="CH121" s="912"/>
      <c r="CI121" s="912"/>
      <c r="CJ121" s="912"/>
      <c r="CK121" s="905"/>
      <c r="CL121" s="890"/>
      <c r="CM121" s="890"/>
      <c r="CN121" s="890"/>
      <c r="CO121" s="891"/>
      <c r="CP121" s="850" t="s">
        <v>399</v>
      </c>
      <c r="CQ121" s="851"/>
      <c r="CR121" s="851"/>
      <c r="CS121" s="851"/>
      <c r="CT121" s="851"/>
      <c r="CU121" s="851"/>
      <c r="CV121" s="851"/>
      <c r="CW121" s="851"/>
      <c r="CX121" s="851"/>
      <c r="CY121" s="851"/>
      <c r="CZ121" s="851"/>
      <c r="DA121" s="851"/>
      <c r="DB121" s="851"/>
      <c r="DC121" s="851"/>
      <c r="DD121" s="851"/>
      <c r="DE121" s="851"/>
      <c r="DF121" s="852"/>
      <c r="DG121" s="829">
        <v>1368262</v>
      </c>
      <c r="DH121" s="830"/>
      <c r="DI121" s="830"/>
      <c r="DJ121" s="830"/>
      <c r="DK121" s="830"/>
      <c r="DL121" s="830">
        <v>1048763</v>
      </c>
      <c r="DM121" s="830"/>
      <c r="DN121" s="830"/>
      <c r="DO121" s="830"/>
      <c r="DP121" s="830"/>
      <c r="DQ121" s="830">
        <v>1505912</v>
      </c>
      <c r="DR121" s="830"/>
      <c r="DS121" s="830"/>
      <c r="DT121" s="830"/>
      <c r="DU121" s="830"/>
      <c r="DV121" s="869">
        <v>5.0999999999999996</v>
      </c>
      <c r="DW121" s="869"/>
      <c r="DX121" s="869"/>
      <c r="DY121" s="869"/>
      <c r="DZ121" s="870"/>
    </row>
    <row r="122" spans="1:130" s="230" customFormat="1" ht="26.25" customHeight="1">
      <c r="A122" s="833"/>
      <c r="B122" s="834"/>
      <c r="C122" s="774" t="s">
        <v>437</v>
      </c>
      <c r="D122" s="775"/>
      <c r="E122" s="775"/>
      <c r="F122" s="775"/>
      <c r="G122" s="775"/>
      <c r="H122" s="775"/>
      <c r="I122" s="775"/>
      <c r="J122" s="775"/>
      <c r="K122" s="775"/>
      <c r="L122" s="775"/>
      <c r="M122" s="775"/>
      <c r="N122" s="775"/>
      <c r="O122" s="775"/>
      <c r="P122" s="775"/>
      <c r="Q122" s="775"/>
      <c r="R122" s="775"/>
      <c r="S122" s="775"/>
      <c r="T122" s="775"/>
      <c r="U122" s="775"/>
      <c r="V122" s="775"/>
      <c r="W122" s="775"/>
      <c r="X122" s="775"/>
      <c r="Y122" s="775"/>
      <c r="Z122" s="776"/>
      <c r="AA122" s="766" t="s">
        <v>122</v>
      </c>
      <c r="AB122" s="758"/>
      <c r="AC122" s="758"/>
      <c r="AD122" s="758"/>
      <c r="AE122" s="759"/>
      <c r="AF122" s="757" t="s">
        <v>122</v>
      </c>
      <c r="AG122" s="758"/>
      <c r="AH122" s="758"/>
      <c r="AI122" s="758"/>
      <c r="AJ122" s="759"/>
      <c r="AK122" s="757" t="s">
        <v>122</v>
      </c>
      <c r="AL122" s="758"/>
      <c r="AM122" s="758"/>
      <c r="AN122" s="758"/>
      <c r="AO122" s="759"/>
      <c r="AP122" s="767" t="s">
        <v>122</v>
      </c>
      <c r="AQ122" s="768"/>
      <c r="AR122" s="768"/>
      <c r="AS122" s="768"/>
      <c r="AT122" s="769"/>
      <c r="AU122" s="919"/>
      <c r="AV122" s="920"/>
      <c r="AW122" s="920"/>
      <c r="AX122" s="920"/>
      <c r="AY122" s="921"/>
      <c r="AZ122" s="855" t="s">
        <v>456</v>
      </c>
      <c r="BA122" s="856"/>
      <c r="BB122" s="856"/>
      <c r="BC122" s="856"/>
      <c r="BD122" s="856"/>
      <c r="BE122" s="856"/>
      <c r="BF122" s="856"/>
      <c r="BG122" s="856"/>
      <c r="BH122" s="856"/>
      <c r="BI122" s="856"/>
      <c r="BJ122" s="856"/>
      <c r="BK122" s="856"/>
      <c r="BL122" s="856"/>
      <c r="BM122" s="856"/>
      <c r="BN122" s="856"/>
      <c r="BO122" s="856"/>
      <c r="BP122" s="857"/>
      <c r="BQ122" s="858">
        <v>58110389</v>
      </c>
      <c r="BR122" s="859"/>
      <c r="BS122" s="859"/>
      <c r="BT122" s="859"/>
      <c r="BU122" s="859"/>
      <c r="BV122" s="859">
        <v>55505591</v>
      </c>
      <c r="BW122" s="859"/>
      <c r="BX122" s="859"/>
      <c r="BY122" s="859"/>
      <c r="BZ122" s="859"/>
      <c r="CA122" s="859">
        <v>52533014</v>
      </c>
      <c r="CB122" s="859"/>
      <c r="CC122" s="859"/>
      <c r="CD122" s="859"/>
      <c r="CE122" s="859"/>
      <c r="CF122" s="860">
        <v>179.3</v>
      </c>
      <c r="CG122" s="861"/>
      <c r="CH122" s="861"/>
      <c r="CI122" s="861"/>
      <c r="CJ122" s="861"/>
      <c r="CK122" s="905"/>
      <c r="CL122" s="890"/>
      <c r="CM122" s="890"/>
      <c r="CN122" s="890"/>
      <c r="CO122" s="891"/>
      <c r="CP122" s="850" t="s">
        <v>397</v>
      </c>
      <c r="CQ122" s="851"/>
      <c r="CR122" s="851"/>
      <c r="CS122" s="851"/>
      <c r="CT122" s="851"/>
      <c r="CU122" s="851"/>
      <c r="CV122" s="851"/>
      <c r="CW122" s="851"/>
      <c r="CX122" s="851"/>
      <c r="CY122" s="851"/>
      <c r="CZ122" s="851"/>
      <c r="DA122" s="851"/>
      <c r="DB122" s="851"/>
      <c r="DC122" s="851"/>
      <c r="DD122" s="851"/>
      <c r="DE122" s="851"/>
      <c r="DF122" s="852"/>
      <c r="DG122" s="829">
        <v>1542693</v>
      </c>
      <c r="DH122" s="830"/>
      <c r="DI122" s="830"/>
      <c r="DJ122" s="830"/>
      <c r="DK122" s="830"/>
      <c r="DL122" s="830">
        <v>1296730</v>
      </c>
      <c r="DM122" s="830"/>
      <c r="DN122" s="830"/>
      <c r="DO122" s="830"/>
      <c r="DP122" s="830"/>
      <c r="DQ122" s="830">
        <v>1211738</v>
      </c>
      <c r="DR122" s="830"/>
      <c r="DS122" s="830"/>
      <c r="DT122" s="830"/>
      <c r="DU122" s="830"/>
      <c r="DV122" s="869">
        <v>4.0999999999999996</v>
      </c>
      <c r="DW122" s="869"/>
      <c r="DX122" s="869"/>
      <c r="DY122" s="869"/>
      <c r="DZ122" s="870"/>
    </row>
    <row r="123" spans="1:130" s="230" customFormat="1" ht="26.25" customHeight="1">
      <c r="A123" s="833"/>
      <c r="B123" s="834"/>
      <c r="C123" s="774" t="s">
        <v>443</v>
      </c>
      <c r="D123" s="775"/>
      <c r="E123" s="775"/>
      <c r="F123" s="775"/>
      <c r="G123" s="775"/>
      <c r="H123" s="775"/>
      <c r="I123" s="775"/>
      <c r="J123" s="775"/>
      <c r="K123" s="775"/>
      <c r="L123" s="775"/>
      <c r="M123" s="775"/>
      <c r="N123" s="775"/>
      <c r="O123" s="775"/>
      <c r="P123" s="775"/>
      <c r="Q123" s="775"/>
      <c r="R123" s="775"/>
      <c r="S123" s="775"/>
      <c r="T123" s="775"/>
      <c r="U123" s="775"/>
      <c r="V123" s="775"/>
      <c r="W123" s="775"/>
      <c r="X123" s="775"/>
      <c r="Y123" s="775"/>
      <c r="Z123" s="776"/>
      <c r="AA123" s="766" t="s">
        <v>122</v>
      </c>
      <c r="AB123" s="758"/>
      <c r="AC123" s="758"/>
      <c r="AD123" s="758"/>
      <c r="AE123" s="759"/>
      <c r="AF123" s="757" t="s">
        <v>122</v>
      </c>
      <c r="AG123" s="758"/>
      <c r="AH123" s="758"/>
      <c r="AI123" s="758"/>
      <c r="AJ123" s="759"/>
      <c r="AK123" s="757" t="s">
        <v>122</v>
      </c>
      <c r="AL123" s="758"/>
      <c r="AM123" s="758"/>
      <c r="AN123" s="758"/>
      <c r="AO123" s="759"/>
      <c r="AP123" s="767" t="s">
        <v>122</v>
      </c>
      <c r="AQ123" s="768"/>
      <c r="AR123" s="768"/>
      <c r="AS123" s="768"/>
      <c r="AT123" s="769"/>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853" t="s">
        <v>457</v>
      </c>
      <c r="BP123" s="854"/>
      <c r="BQ123" s="847">
        <v>87041806</v>
      </c>
      <c r="BR123" s="848"/>
      <c r="BS123" s="848"/>
      <c r="BT123" s="848"/>
      <c r="BU123" s="848"/>
      <c r="BV123" s="848">
        <v>87253177</v>
      </c>
      <c r="BW123" s="848"/>
      <c r="BX123" s="848"/>
      <c r="BY123" s="848"/>
      <c r="BZ123" s="848"/>
      <c r="CA123" s="848">
        <v>83827346</v>
      </c>
      <c r="CB123" s="848"/>
      <c r="CC123" s="848"/>
      <c r="CD123" s="848"/>
      <c r="CE123" s="848"/>
      <c r="CF123" s="804"/>
      <c r="CG123" s="805"/>
      <c r="CH123" s="805"/>
      <c r="CI123" s="805"/>
      <c r="CJ123" s="849"/>
      <c r="CK123" s="905"/>
      <c r="CL123" s="890"/>
      <c r="CM123" s="890"/>
      <c r="CN123" s="890"/>
      <c r="CO123" s="891"/>
      <c r="CP123" s="850" t="s">
        <v>394</v>
      </c>
      <c r="CQ123" s="851"/>
      <c r="CR123" s="851"/>
      <c r="CS123" s="851"/>
      <c r="CT123" s="851"/>
      <c r="CU123" s="851"/>
      <c r="CV123" s="851"/>
      <c r="CW123" s="851"/>
      <c r="CX123" s="851"/>
      <c r="CY123" s="851"/>
      <c r="CZ123" s="851"/>
      <c r="DA123" s="851"/>
      <c r="DB123" s="851"/>
      <c r="DC123" s="851"/>
      <c r="DD123" s="851"/>
      <c r="DE123" s="851"/>
      <c r="DF123" s="852"/>
      <c r="DG123" s="766">
        <v>298870</v>
      </c>
      <c r="DH123" s="758"/>
      <c r="DI123" s="758"/>
      <c r="DJ123" s="758"/>
      <c r="DK123" s="759"/>
      <c r="DL123" s="757">
        <v>291037</v>
      </c>
      <c r="DM123" s="758"/>
      <c r="DN123" s="758"/>
      <c r="DO123" s="758"/>
      <c r="DP123" s="759"/>
      <c r="DQ123" s="757">
        <v>284229</v>
      </c>
      <c r="DR123" s="758"/>
      <c r="DS123" s="758"/>
      <c r="DT123" s="758"/>
      <c r="DU123" s="759"/>
      <c r="DV123" s="767">
        <v>1</v>
      </c>
      <c r="DW123" s="768"/>
      <c r="DX123" s="768"/>
      <c r="DY123" s="768"/>
      <c r="DZ123" s="769"/>
    </row>
    <row r="124" spans="1:130" s="230" customFormat="1" ht="26.25" customHeight="1" thickBot="1">
      <c r="A124" s="833"/>
      <c r="B124" s="834"/>
      <c r="C124" s="774" t="s">
        <v>446</v>
      </c>
      <c r="D124" s="775"/>
      <c r="E124" s="775"/>
      <c r="F124" s="775"/>
      <c r="G124" s="775"/>
      <c r="H124" s="775"/>
      <c r="I124" s="775"/>
      <c r="J124" s="775"/>
      <c r="K124" s="775"/>
      <c r="L124" s="775"/>
      <c r="M124" s="775"/>
      <c r="N124" s="775"/>
      <c r="O124" s="775"/>
      <c r="P124" s="775"/>
      <c r="Q124" s="775"/>
      <c r="R124" s="775"/>
      <c r="S124" s="775"/>
      <c r="T124" s="775"/>
      <c r="U124" s="775"/>
      <c r="V124" s="775"/>
      <c r="W124" s="775"/>
      <c r="X124" s="775"/>
      <c r="Y124" s="775"/>
      <c r="Z124" s="776"/>
      <c r="AA124" s="766" t="s">
        <v>122</v>
      </c>
      <c r="AB124" s="758"/>
      <c r="AC124" s="758"/>
      <c r="AD124" s="758"/>
      <c r="AE124" s="759"/>
      <c r="AF124" s="757" t="s">
        <v>122</v>
      </c>
      <c r="AG124" s="758"/>
      <c r="AH124" s="758"/>
      <c r="AI124" s="758"/>
      <c r="AJ124" s="759"/>
      <c r="AK124" s="757" t="s">
        <v>122</v>
      </c>
      <c r="AL124" s="758"/>
      <c r="AM124" s="758"/>
      <c r="AN124" s="758"/>
      <c r="AO124" s="759"/>
      <c r="AP124" s="767" t="s">
        <v>122</v>
      </c>
      <c r="AQ124" s="768"/>
      <c r="AR124" s="768"/>
      <c r="AS124" s="768"/>
      <c r="AT124" s="769"/>
      <c r="AU124" s="843" t="s">
        <v>458</v>
      </c>
      <c r="AV124" s="844"/>
      <c r="AW124" s="844"/>
      <c r="AX124" s="844"/>
      <c r="AY124" s="844"/>
      <c r="AZ124" s="844"/>
      <c r="BA124" s="844"/>
      <c r="BB124" s="844"/>
      <c r="BC124" s="844"/>
      <c r="BD124" s="844"/>
      <c r="BE124" s="844"/>
      <c r="BF124" s="844"/>
      <c r="BG124" s="844"/>
      <c r="BH124" s="844"/>
      <c r="BI124" s="844"/>
      <c r="BJ124" s="844"/>
      <c r="BK124" s="844"/>
      <c r="BL124" s="844"/>
      <c r="BM124" s="844"/>
      <c r="BN124" s="844"/>
      <c r="BO124" s="844"/>
      <c r="BP124" s="845"/>
      <c r="BQ124" s="846">
        <v>1.6</v>
      </c>
      <c r="BR124" s="842"/>
      <c r="BS124" s="842"/>
      <c r="BT124" s="842"/>
      <c r="BU124" s="842"/>
      <c r="BV124" s="842" t="s">
        <v>122</v>
      </c>
      <c r="BW124" s="842"/>
      <c r="BX124" s="842"/>
      <c r="BY124" s="842"/>
      <c r="BZ124" s="842"/>
      <c r="CA124" s="842" t="s">
        <v>122</v>
      </c>
      <c r="CB124" s="842"/>
      <c r="CC124" s="842"/>
      <c r="CD124" s="842"/>
      <c r="CE124" s="842"/>
      <c r="CF124" s="782"/>
      <c r="CG124" s="783"/>
      <c r="CH124" s="783"/>
      <c r="CI124" s="783"/>
      <c r="CJ124" s="898"/>
      <c r="CK124" s="906"/>
      <c r="CL124" s="906"/>
      <c r="CM124" s="906"/>
      <c r="CN124" s="906"/>
      <c r="CO124" s="907"/>
      <c r="CP124" s="850" t="s">
        <v>459</v>
      </c>
      <c r="CQ124" s="851"/>
      <c r="CR124" s="851"/>
      <c r="CS124" s="851"/>
      <c r="CT124" s="851"/>
      <c r="CU124" s="851"/>
      <c r="CV124" s="851"/>
      <c r="CW124" s="851"/>
      <c r="CX124" s="851"/>
      <c r="CY124" s="851"/>
      <c r="CZ124" s="851"/>
      <c r="DA124" s="851"/>
      <c r="DB124" s="851"/>
      <c r="DC124" s="851"/>
      <c r="DD124" s="851"/>
      <c r="DE124" s="851"/>
      <c r="DF124" s="852"/>
      <c r="DG124" s="817">
        <v>130774</v>
      </c>
      <c r="DH124" s="818"/>
      <c r="DI124" s="818"/>
      <c r="DJ124" s="818"/>
      <c r="DK124" s="819"/>
      <c r="DL124" s="820">
        <v>130382</v>
      </c>
      <c r="DM124" s="818"/>
      <c r="DN124" s="818"/>
      <c r="DO124" s="818"/>
      <c r="DP124" s="819"/>
      <c r="DQ124" s="820">
        <v>108238</v>
      </c>
      <c r="DR124" s="818"/>
      <c r="DS124" s="818"/>
      <c r="DT124" s="818"/>
      <c r="DU124" s="819"/>
      <c r="DV124" s="913">
        <v>0.4</v>
      </c>
      <c r="DW124" s="914"/>
      <c r="DX124" s="914"/>
      <c r="DY124" s="914"/>
      <c r="DZ124" s="915"/>
    </row>
    <row r="125" spans="1:130" s="230" customFormat="1" ht="26.25" customHeight="1">
      <c r="A125" s="833"/>
      <c r="B125" s="834"/>
      <c r="C125" s="774" t="s">
        <v>448</v>
      </c>
      <c r="D125" s="775"/>
      <c r="E125" s="775"/>
      <c r="F125" s="775"/>
      <c r="G125" s="775"/>
      <c r="H125" s="775"/>
      <c r="I125" s="775"/>
      <c r="J125" s="775"/>
      <c r="K125" s="775"/>
      <c r="L125" s="775"/>
      <c r="M125" s="775"/>
      <c r="N125" s="775"/>
      <c r="O125" s="775"/>
      <c r="P125" s="775"/>
      <c r="Q125" s="775"/>
      <c r="R125" s="775"/>
      <c r="S125" s="775"/>
      <c r="T125" s="775"/>
      <c r="U125" s="775"/>
      <c r="V125" s="775"/>
      <c r="W125" s="775"/>
      <c r="X125" s="775"/>
      <c r="Y125" s="775"/>
      <c r="Z125" s="776"/>
      <c r="AA125" s="766" t="s">
        <v>122</v>
      </c>
      <c r="AB125" s="758"/>
      <c r="AC125" s="758"/>
      <c r="AD125" s="758"/>
      <c r="AE125" s="759"/>
      <c r="AF125" s="757" t="s">
        <v>122</v>
      </c>
      <c r="AG125" s="758"/>
      <c r="AH125" s="758"/>
      <c r="AI125" s="758"/>
      <c r="AJ125" s="759"/>
      <c r="AK125" s="757" t="s">
        <v>122</v>
      </c>
      <c r="AL125" s="758"/>
      <c r="AM125" s="758"/>
      <c r="AN125" s="758"/>
      <c r="AO125" s="759"/>
      <c r="AP125" s="767" t="s">
        <v>122</v>
      </c>
      <c r="AQ125" s="768"/>
      <c r="AR125" s="768"/>
      <c r="AS125" s="768"/>
      <c r="AT125" s="76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6" t="s">
        <v>460</v>
      </c>
      <c r="CL125" s="887"/>
      <c r="CM125" s="887"/>
      <c r="CN125" s="887"/>
      <c r="CO125" s="888"/>
      <c r="CP125" s="895" t="s">
        <v>461</v>
      </c>
      <c r="CQ125" s="883"/>
      <c r="CR125" s="883"/>
      <c r="CS125" s="883"/>
      <c r="CT125" s="883"/>
      <c r="CU125" s="883"/>
      <c r="CV125" s="883"/>
      <c r="CW125" s="883"/>
      <c r="CX125" s="883"/>
      <c r="CY125" s="883"/>
      <c r="CZ125" s="883"/>
      <c r="DA125" s="883"/>
      <c r="DB125" s="883"/>
      <c r="DC125" s="883"/>
      <c r="DD125" s="883"/>
      <c r="DE125" s="883"/>
      <c r="DF125" s="884"/>
      <c r="DG125" s="896" t="s">
        <v>122</v>
      </c>
      <c r="DH125" s="841"/>
      <c r="DI125" s="841"/>
      <c r="DJ125" s="841"/>
      <c r="DK125" s="841"/>
      <c r="DL125" s="841" t="s">
        <v>122</v>
      </c>
      <c r="DM125" s="841"/>
      <c r="DN125" s="841"/>
      <c r="DO125" s="841"/>
      <c r="DP125" s="841"/>
      <c r="DQ125" s="841" t="s">
        <v>122</v>
      </c>
      <c r="DR125" s="841"/>
      <c r="DS125" s="841"/>
      <c r="DT125" s="841"/>
      <c r="DU125" s="841"/>
      <c r="DV125" s="862" t="s">
        <v>122</v>
      </c>
      <c r="DW125" s="862"/>
      <c r="DX125" s="862"/>
      <c r="DY125" s="862"/>
      <c r="DZ125" s="863"/>
    </row>
    <row r="126" spans="1:130" s="230" customFormat="1" ht="26.25" customHeight="1" thickBot="1">
      <c r="A126" s="833"/>
      <c r="B126" s="834"/>
      <c r="C126" s="774" t="s">
        <v>450</v>
      </c>
      <c r="D126" s="775"/>
      <c r="E126" s="775"/>
      <c r="F126" s="775"/>
      <c r="G126" s="775"/>
      <c r="H126" s="775"/>
      <c r="I126" s="775"/>
      <c r="J126" s="775"/>
      <c r="K126" s="775"/>
      <c r="L126" s="775"/>
      <c r="M126" s="775"/>
      <c r="N126" s="775"/>
      <c r="O126" s="775"/>
      <c r="P126" s="775"/>
      <c r="Q126" s="775"/>
      <c r="R126" s="775"/>
      <c r="S126" s="775"/>
      <c r="T126" s="775"/>
      <c r="U126" s="775"/>
      <c r="V126" s="775"/>
      <c r="W126" s="775"/>
      <c r="X126" s="775"/>
      <c r="Y126" s="775"/>
      <c r="Z126" s="776"/>
      <c r="AA126" s="766" t="s">
        <v>122</v>
      </c>
      <c r="AB126" s="758"/>
      <c r="AC126" s="758"/>
      <c r="AD126" s="758"/>
      <c r="AE126" s="759"/>
      <c r="AF126" s="757" t="s">
        <v>122</v>
      </c>
      <c r="AG126" s="758"/>
      <c r="AH126" s="758"/>
      <c r="AI126" s="758"/>
      <c r="AJ126" s="759"/>
      <c r="AK126" s="757" t="s">
        <v>122</v>
      </c>
      <c r="AL126" s="758"/>
      <c r="AM126" s="758"/>
      <c r="AN126" s="758"/>
      <c r="AO126" s="759"/>
      <c r="AP126" s="767" t="s">
        <v>122</v>
      </c>
      <c r="AQ126" s="768"/>
      <c r="AR126" s="768"/>
      <c r="AS126" s="768"/>
      <c r="AT126" s="76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89"/>
      <c r="CL126" s="890"/>
      <c r="CM126" s="890"/>
      <c r="CN126" s="890"/>
      <c r="CO126" s="891"/>
      <c r="CP126" s="774" t="s">
        <v>462</v>
      </c>
      <c r="CQ126" s="775"/>
      <c r="CR126" s="775"/>
      <c r="CS126" s="775"/>
      <c r="CT126" s="775"/>
      <c r="CU126" s="775"/>
      <c r="CV126" s="775"/>
      <c r="CW126" s="775"/>
      <c r="CX126" s="775"/>
      <c r="CY126" s="775"/>
      <c r="CZ126" s="775"/>
      <c r="DA126" s="775"/>
      <c r="DB126" s="775"/>
      <c r="DC126" s="775"/>
      <c r="DD126" s="775"/>
      <c r="DE126" s="775"/>
      <c r="DF126" s="776"/>
      <c r="DG126" s="829" t="s">
        <v>122</v>
      </c>
      <c r="DH126" s="830"/>
      <c r="DI126" s="830"/>
      <c r="DJ126" s="830"/>
      <c r="DK126" s="830"/>
      <c r="DL126" s="830" t="s">
        <v>122</v>
      </c>
      <c r="DM126" s="830"/>
      <c r="DN126" s="830"/>
      <c r="DO126" s="830"/>
      <c r="DP126" s="830"/>
      <c r="DQ126" s="830" t="s">
        <v>122</v>
      </c>
      <c r="DR126" s="830"/>
      <c r="DS126" s="830"/>
      <c r="DT126" s="830"/>
      <c r="DU126" s="830"/>
      <c r="DV126" s="869" t="s">
        <v>122</v>
      </c>
      <c r="DW126" s="869"/>
      <c r="DX126" s="869"/>
      <c r="DY126" s="869"/>
      <c r="DZ126" s="870"/>
    </row>
    <row r="127" spans="1:130" s="230" customFormat="1" ht="26.25" customHeight="1">
      <c r="A127" s="835"/>
      <c r="B127" s="836"/>
      <c r="C127" s="855" t="s">
        <v>463</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766">
        <v>2086</v>
      </c>
      <c r="AB127" s="758"/>
      <c r="AC127" s="758"/>
      <c r="AD127" s="758"/>
      <c r="AE127" s="759"/>
      <c r="AF127" s="757">
        <v>1491</v>
      </c>
      <c r="AG127" s="758"/>
      <c r="AH127" s="758"/>
      <c r="AI127" s="758"/>
      <c r="AJ127" s="759"/>
      <c r="AK127" s="757">
        <v>1156</v>
      </c>
      <c r="AL127" s="758"/>
      <c r="AM127" s="758"/>
      <c r="AN127" s="758"/>
      <c r="AO127" s="759"/>
      <c r="AP127" s="767">
        <v>0</v>
      </c>
      <c r="AQ127" s="768"/>
      <c r="AR127" s="768"/>
      <c r="AS127" s="768"/>
      <c r="AT127" s="769"/>
      <c r="AU127" s="232"/>
      <c r="AV127" s="232"/>
      <c r="AW127" s="232"/>
      <c r="AX127" s="770" t="s">
        <v>464</v>
      </c>
      <c r="AY127" s="771"/>
      <c r="AZ127" s="771"/>
      <c r="BA127" s="771"/>
      <c r="BB127" s="771"/>
      <c r="BC127" s="771"/>
      <c r="BD127" s="771"/>
      <c r="BE127" s="772"/>
      <c r="BF127" s="773" t="s">
        <v>465</v>
      </c>
      <c r="BG127" s="771"/>
      <c r="BH127" s="771"/>
      <c r="BI127" s="771"/>
      <c r="BJ127" s="771"/>
      <c r="BK127" s="771"/>
      <c r="BL127" s="772"/>
      <c r="BM127" s="773" t="s">
        <v>466</v>
      </c>
      <c r="BN127" s="771"/>
      <c r="BO127" s="771"/>
      <c r="BP127" s="771"/>
      <c r="BQ127" s="771"/>
      <c r="BR127" s="771"/>
      <c r="BS127" s="772"/>
      <c r="BT127" s="773" t="s">
        <v>467</v>
      </c>
      <c r="BU127" s="771"/>
      <c r="BV127" s="771"/>
      <c r="BW127" s="771"/>
      <c r="BX127" s="771"/>
      <c r="BY127" s="771"/>
      <c r="BZ127" s="897"/>
      <c r="CA127" s="232"/>
      <c r="CB127" s="232"/>
      <c r="CC127" s="232"/>
      <c r="CD127" s="255"/>
      <c r="CE127" s="255"/>
      <c r="CF127" s="255"/>
      <c r="CG127" s="232"/>
      <c r="CH127" s="232"/>
      <c r="CI127" s="232"/>
      <c r="CJ127" s="254"/>
      <c r="CK127" s="889"/>
      <c r="CL127" s="890"/>
      <c r="CM127" s="890"/>
      <c r="CN127" s="890"/>
      <c r="CO127" s="891"/>
      <c r="CP127" s="774" t="s">
        <v>468</v>
      </c>
      <c r="CQ127" s="775"/>
      <c r="CR127" s="775"/>
      <c r="CS127" s="775"/>
      <c r="CT127" s="775"/>
      <c r="CU127" s="775"/>
      <c r="CV127" s="775"/>
      <c r="CW127" s="775"/>
      <c r="CX127" s="775"/>
      <c r="CY127" s="775"/>
      <c r="CZ127" s="775"/>
      <c r="DA127" s="775"/>
      <c r="DB127" s="775"/>
      <c r="DC127" s="775"/>
      <c r="DD127" s="775"/>
      <c r="DE127" s="775"/>
      <c r="DF127" s="776"/>
      <c r="DG127" s="829" t="s">
        <v>122</v>
      </c>
      <c r="DH127" s="830"/>
      <c r="DI127" s="830"/>
      <c r="DJ127" s="830"/>
      <c r="DK127" s="830"/>
      <c r="DL127" s="830" t="s">
        <v>122</v>
      </c>
      <c r="DM127" s="830"/>
      <c r="DN127" s="830"/>
      <c r="DO127" s="830"/>
      <c r="DP127" s="830"/>
      <c r="DQ127" s="830" t="s">
        <v>122</v>
      </c>
      <c r="DR127" s="830"/>
      <c r="DS127" s="830"/>
      <c r="DT127" s="830"/>
      <c r="DU127" s="830"/>
      <c r="DV127" s="869" t="s">
        <v>122</v>
      </c>
      <c r="DW127" s="869"/>
      <c r="DX127" s="869"/>
      <c r="DY127" s="869"/>
      <c r="DZ127" s="870"/>
    </row>
    <row r="128" spans="1:130" s="230" customFormat="1" ht="26.25" customHeight="1" thickBot="1">
      <c r="A128" s="871" t="s">
        <v>469</v>
      </c>
      <c r="B128" s="872"/>
      <c r="C128" s="872"/>
      <c r="D128" s="872"/>
      <c r="E128" s="872"/>
      <c r="F128" s="872"/>
      <c r="G128" s="872"/>
      <c r="H128" s="872"/>
      <c r="I128" s="872"/>
      <c r="J128" s="872"/>
      <c r="K128" s="872"/>
      <c r="L128" s="872"/>
      <c r="M128" s="872"/>
      <c r="N128" s="872"/>
      <c r="O128" s="872"/>
      <c r="P128" s="872"/>
      <c r="Q128" s="872"/>
      <c r="R128" s="872"/>
      <c r="S128" s="872"/>
      <c r="T128" s="872"/>
      <c r="U128" s="872"/>
      <c r="V128" s="872"/>
      <c r="W128" s="873" t="s">
        <v>470</v>
      </c>
      <c r="X128" s="873"/>
      <c r="Y128" s="873"/>
      <c r="Z128" s="874"/>
      <c r="AA128" s="875">
        <v>407931</v>
      </c>
      <c r="AB128" s="876"/>
      <c r="AC128" s="876"/>
      <c r="AD128" s="876"/>
      <c r="AE128" s="877"/>
      <c r="AF128" s="878">
        <v>381445</v>
      </c>
      <c r="AG128" s="876"/>
      <c r="AH128" s="876"/>
      <c r="AI128" s="876"/>
      <c r="AJ128" s="877"/>
      <c r="AK128" s="878">
        <v>387084</v>
      </c>
      <c r="AL128" s="876"/>
      <c r="AM128" s="876"/>
      <c r="AN128" s="876"/>
      <c r="AO128" s="877"/>
      <c r="AP128" s="879"/>
      <c r="AQ128" s="880"/>
      <c r="AR128" s="880"/>
      <c r="AS128" s="880"/>
      <c r="AT128" s="881"/>
      <c r="AU128" s="232"/>
      <c r="AV128" s="232"/>
      <c r="AW128" s="232"/>
      <c r="AX128" s="882" t="s">
        <v>471</v>
      </c>
      <c r="AY128" s="883"/>
      <c r="AZ128" s="883"/>
      <c r="BA128" s="883"/>
      <c r="BB128" s="883"/>
      <c r="BC128" s="883"/>
      <c r="BD128" s="883"/>
      <c r="BE128" s="884"/>
      <c r="BF128" s="763" t="s">
        <v>122</v>
      </c>
      <c r="BG128" s="764"/>
      <c r="BH128" s="764"/>
      <c r="BI128" s="764"/>
      <c r="BJ128" s="764"/>
      <c r="BK128" s="764"/>
      <c r="BL128" s="885"/>
      <c r="BM128" s="763">
        <v>11.63</v>
      </c>
      <c r="BN128" s="764"/>
      <c r="BO128" s="764"/>
      <c r="BP128" s="764"/>
      <c r="BQ128" s="764"/>
      <c r="BR128" s="764"/>
      <c r="BS128" s="885"/>
      <c r="BT128" s="763">
        <v>20</v>
      </c>
      <c r="BU128" s="764"/>
      <c r="BV128" s="764"/>
      <c r="BW128" s="764"/>
      <c r="BX128" s="764"/>
      <c r="BY128" s="764"/>
      <c r="BZ128" s="765"/>
      <c r="CA128" s="255"/>
      <c r="CB128" s="255"/>
      <c r="CC128" s="255"/>
      <c r="CD128" s="255"/>
      <c r="CE128" s="255"/>
      <c r="CF128" s="255"/>
      <c r="CG128" s="232"/>
      <c r="CH128" s="232"/>
      <c r="CI128" s="232"/>
      <c r="CJ128" s="254"/>
      <c r="CK128" s="892"/>
      <c r="CL128" s="893"/>
      <c r="CM128" s="893"/>
      <c r="CN128" s="893"/>
      <c r="CO128" s="894"/>
      <c r="CP128" s="864" t="s">
        <v>472</v>
      </c>
      <c r="CQ128" s="786"/>
      <c r="CR128" s="786"/>
      <c r="CS128" s="786"/>
      <c r="CT128" s="786"/>
      <c r="CU128" s="786"/>
      <c r="CV128" s="786"/>
      <c r="CW128" s="786"/>
      <c r="CX128" s="786"/>
      <c r="CY128" s="786"/>
      <c r="CZ128" s="786"/>
      <c r="DA128" s="786"/>
      <c r="DB128" s="786"/>
      <c r="DC128" s="786"/>
      <c r="DD128" s="786"/>
      <c r="DE128" s="786"/>
      <c r="DF128" s="787"/>
      <c r="DG128" s="865" t="s">
        <v>122</v>
      </c>
      <c r="DH128" s="866"/>
      <c r="DI128" s="866"/>
      <c r="DJ128" s="866"/>
      <c r="DK128" s="866"/>
      <c r="DL128" s="866" t="s">
        <v>122</v>
      </c>
      <c r="DM128" s="866"/>
      <c r="DN128" s="866"/>
      <c r="DO128" s="866"/>
      <c r="DP128" s="866"/>
      <c r="DQ128" s="866" t="s">
        <v>122</v>
      </c>
      <c r="DR128" s="866"/>
      <c r="DS128" s="866"/>
      <c r="DT128" s="866"/>
      <c r="DU128" s="866"/>
      <c r="DV128" s="867" t="s">
        <v>122</v>
      </c>
      <c r="DW128" s="867"/>
      <c r="DX128" s="867"/>
      <c r="DY128" s="867"/>
      <c r="DZ128" s="868"/>
    </row>
    <row r="129" spans="1:131" s="230" customFormat="1" ht="26.25" customHeight="1">
      <c r="A129" s="824" t="s">
        <v>102</v>
      </c>
      <c r="B129" s="825"/>
      <c r="C129" s="825"/>
      <c r="D129" s="825"/>
      <c r="E129" s="825"/>
      <c r="F129" s="825"/>
      <c r="G129" s="825"/>
      <c r="H129" s="825"/>
      <c r="I129" s="825"/>
      <c r="J129" s="825"/>
      <c r="K129" s="825"/>
      <c r="L129" s="825"/>
      <c r="M129" s="825"/>
      <c r="N129" s="825"/>
      <c r="O129" s="825"/>
      <c r="P129" s="825"/>
      <c r="Q129" s="825"/>
      <c r="R129" s="825"/>
      <c r="S129" s="825"/>
      <c r="T129" s="825"/>
      <c r="U129" s="825"/>
      <c r="V129" s="825"/>
      <c r="W129" s="826" t="s">
        <v>473</v>
      </c>
      <c r="X129" s="827"/>
      <c r="Y129" s="827"/>
      <c r="Z129" s="828"/>
      <c r="AA129" s="766">
        <v>34429173</v>
      </c>
      <c r="AB129" s="758"/>
      <c r="AC129" s="758"/>
      <c r="AD129" s="758"/>
      <c r="AE129" s="759"/>
      <c r="AF129" s="757">
        <v>34272890</v>
      </c>
      <c r="AG129" s="758"/>
      <c r="AH129" s="758"/>
      <c r="AI129" s="758"/>
      <c r="AJ129" s="759"/>
      <c r="AK129" s="757">
        <v>34315420</v>
      </c>
      <c r="AL129" s="758"/>
      <c r="AM129" s="758"/>
      <c r="AN129" s="758"/>
      <c r="AO129" s="759"/>
      <c r="AP129" s="760"/>
      <c r="AQ129" s="761"/>
      <c r="AR129" s="761"/>
      <c r="AS129" s="761"/>
      <c r="AT129" s="762"/>
      <c r="AU129" s="233"/>
      <c r="AV129" s="233"/>
      <c r="AW129" s="233"/>
      <c r="AX129" s="807" t="s">
        <v>474</v>
      </c>
      <c r="AY129" s="775"/>
      <c r="AZ129" s="775"/>
      <c r="BA129" s="775"/>
      <c r="BB129" s="775"/>
      <c r="BC129" s="775"/>
      <c r="BD129" s="775"/>
      <c r="BE129" s="776"/>
      <c r="BF129" s="837" t="s">
        <v>122</v>
      </c>
      <c r="BG129" s="838"/>
      <c r="BH129" s="838"/>
      <c r="BI129" s="838"/>
      <c r="BJ129" s="838"/>
      <c r="BK129" s="838"/>
      <c r="BL129" s="839"/>
      <c r="BM129" s="837">
        <v>16.63</v>
      </c>
      <c r="BN129" s="838"/>
      <c r="BO129" s="838"/>
      <c r="BP129" s="838"/>
      <c r="BQ129" s="838"/>
      <c r="BR129" s="838"/>
      <c r="BS129" s="839"/>
      <c r="BT129" s="837">
        <v>30</v>
      </c>
      <c r="BU129" s="838"/>
      <c r="BV129" s="838"/>
      <c r="BW129" s="838"/>
      <c r="BX129" s="838"/>
      <c r="BY129" s="838"/>
      <c r="BZ129" s="84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24" t="s">
        <v>475</v>
      </c>
      <c r="B130" s="825"/>
      <c r="C130" s="825"/>
      <c r="D130" s="825"/>
      <c r="E130" s="825"/>
      <c r="F130" s="825"/>
      <c r="G130" s="825"/>
      <c r="H130" s="825"/>
      <c r="I130" s="825"/>
      <c r="J130" s="825"/>
      <c r="K130" s="825"/>
      <c r="L130" s="825"/>
      <c r="M130" s="825"/>
      <c r="N130" s="825"/>
      <c r="O130" s="825"/>
      <c r="P130" s="825"/>
      <c r="Q130" s="825"/>
      <c r="R130" s="825"/>
      <c r="S130" s="825"/>
      <c r="T130" s="825"/>
      <c r="U130" s="825"/>
      <c r="V130" s="825"/>
      <c r="W130" s="826" t="s">
        <v>476</v>
      </c>
      <c r="X130" s="827"/>
      <c r="Y130" s="827"/>
      <c r="Z130" s="828"/>
      <c r="AA130" s="766">
        <v>5294958</v>
      </c>
      <c r="AB130" s="758"/>
      <c r="AC130" s="758"/>
      <c r="AD130" s="758"/>
      <c r="AE130" s="759"/>
      <c r="AF130" s="757">
        <v>5208640</v>
      </c>
      <c r="AG130" s="758"/>
      <c r="AH130" s="758"/>
      <c r="AI130" s="758"/>
      <c r="AJ130" s="759"/>
      <c r="AK130" s="757">
        <v>5023008</v>
      </c>
      <c r="AL130" s="758"/>
      <c r="AM130" s="758"/>
      <c r="AN130" s="758"/>
      <c r="AO130" s="759"/>
      <c r="AP130" s="760"/>
      <c r="AQ130" s="761"/>
      <c r="AR130" s="761"/>
      <c r="AS130" s="761"/>
      <c r="AT130" s="762"/>
      <c r="AU130" s="233"/>
      <c r="AV130" s="233"/>
      <c r="AW130" s="233"/>
      <c r="AX130" s="807" t="s">
        <v>477</v>
      </c>
      <c r="AY130" s="775"/>
      <c r="AZ130" s="775"/>
      <c r="BA130" s="775"/>
      <c r="BB130" s="775"/>
      <c r="BC130" s="775"/>
      <c r="BD130" s="775"/>
      <c r="BE130" s="776"/>
      <c r="BF130" s="808">
        <v>7.1</v>
      </c>
      <c r="BG130" s="809"/>
      <c r="BH130" s="809"/>
      <c r="BI130" s="809"/>
      <c r="BJ130" s="809"/>
      <c r="BK130" s="809"/>
      <c r="BL130" s="810"/>
      <c r="BM130" s="808">
        <v>25</v>
      </c>
      <c r="BN130" s="809"/>
      <c r="BO130" s="809"/>
      <c r="BP130" s="809"/>
      <c r="BQ130" s="809"/>
      <c r="BR130" s="809"/>
      <c r="BS130" s="810"/>
      <c r="BT130" s="808">
        <v>35</v>
      </c>
      <c r="BU130" s="809"/>
      <c r="BV130" s="809"/>
      <c r="BW130" s="809"/>
      <c r="BX130" s="809"/>
      <c r="BY130" s="809"/>
      <c r="BZ130" s="81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812"/>
      <c r="B131" s="813"/>
      <c r="C131" s="813"/>
      <c r="D131" s="813"/>
      <c r="E131" s="813"/>
      <c r="F131" s="813"/>
      <c r="G131" s="813"/>
      <c r="H131" s="813"/>
      <c r="I131" s="813"/>
      <c r="J131" s="813"/>
      <c r="K131" s="813"/>
      <c r="L131" s="813"/>
      <c r="M131" s="813"/>
      <c r="N131" s="813"/>
      <c r="O131" s="813"/>
      <c r="P131" s="813"/>
      <c r="Q131" s="813"/>
      <c r="R131" s="813"/>
      <c r="S131" s="813"/>
      <c r="T131" s="813"/>
      <c r="U131" s="813"/>
      <c r="V131" s="813"/>
      <c r="W131" s="814" t="s">
        <v>478</v>
      </c>
      <c r="X131" s="815"/>
      <c r="Y131" s="815"/>
      <c r="Z131" s="816"/>
      <c r="AA131" s="817">
        <v>29134215</v>
      </c>
      <c r="AB131" s="818"/>
      <c r="AC131" s="818"/>
      <c r="AD131" s="818"/>
      <c r="AE131" s="819"/>
      <c r="AF131" s="820">
        <v>29064250</v>
      </c>
      <c r="AG131" s="818"/>
      <c r="AH131" s="818"/>
      <c r="AI131" s="818"/>
      <c r="AJ131" s="819"/>
      <c r="AK131" s="820">
        <v>29292412</v>
      </c>
      <c r="AL131" s="818"/>
      <c r="AM131" s="818"/>
      <c r="AN131" s="818"/>
      <c r="AO131" s="819"/>
      <c r="AP131" s="821"/>
      <c r="AQ131" s="822"/>
      <c r="AR131" s="822"/>
      <c r="AS131" s="822"/>
      <c r="AT131" s="823"/>
      <c r="AU131" s="233"/>
      <c r="AV131" s="233"/>
      <c r="AW131" s="233"/>
      <c r="AX131" s="785" t="s">
        <v>479</v>
      </c>
      <c r="AY131" s="786"/>
      <c r="AZ131" s="786"/>
      <c r="BA131" s="786"/>
      <c r="BB131" s="786"/>
      <c r="BC131" s="786"/>
      <c r="BD131" s="786"/>
      <c r="BE131" s="787"/>
      <c r="BF131" s="788" t="s">
        <v>122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94" t="s">
        <v>480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481</v>
      </c>
      <c r="W132" s="798"/>
      <c r="X132" s="798"/>
      <c r="Y132" s="798"/>
      <c r="Z132" s="799"/>
      <c r="AA132" s="800">
        <v>6.5593220890000001</v>
      </c>
      <c r="AB132" s="801"/>
      <c r="AC132" s="801"/>
      <c r="AD132" s="801"/>
      <c r="AE132" s="802"/>
      <c r="AF132" s="803">
        <v>7.8091297730000004</v>
      </c>
      <c r="AG132" s="801"/>
      <c r="AH132" s="801"/>
      <c r="AI132" s="801"/>
      <c r="AJ132" s="802"/>
      <c r="AK132" s="803">
        <v>7.2117687000000004</v>
      </c>
      <c r="AL132" s="801"/>
      <c r="AM132" s="801"/>
      <c r="AN132" s="801"/>
      <c r="AO132" s="802"/>
      <c r="AP132" s="804"/>
      <c r="AQ132" s="805"/>
      <c r="AR132" s="805"/>
      <c r="AS132" s="805"/>
      <c r="AT132" s="80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482</v>
      </c>
      <c r="W133" s="777"/>
      <c r="X133" s="777"/>
      <c r="Y133" s="777"/>
      <c r="Z133" s="778"/>
      <c r="AA133" s="779">
        <v>6.4</v>
      </c>
      <c r="AB133" s="780"/>
      <c r="AC133" s="780"/>
      <c r="AD133" s="780"/>
      <c r="AE133" s="781"/>
      <c r="AF133" s="779">
        <v>6.8</v>
      </c>
      <c r="AG133" s="780"/>
      <c r="AH133" s="780"/>
      <c r="AI133" s="780"/>
      <c r="AJ133" s="781"/>
      <c r="AK133" s="779">
        <v>7.1</v>
      </c>
      <c r="AL133" s="780"/>
      <c r="AM133" s="780"/>
      <c r="AN133" s="780"/>
      <c r="AO133" s="781"/>
      <c r="AP133" s="782"/>
      <c r="AQ133" s="783"/>
      <c r="AR133" s="783"/>
      <c r="AS133" s="783"/>
      <c r="AT133" s="78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mmgRfKWFWFCrScUNh+ur6QIuIQza36hXelPD2PpGASz+1KurIEIig+l5d7KeAS8VUhqj5ziNUW49fVkH6xmsQ==" saltValue="tPqez5thrrbbL3gYoeoK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P123:AT123"/>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AP124:AT124"/>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4:DK124"/>
    <mergeCell ref="DL124:DP124"/>
    <mergeCell ref="DQ124:DU124"/>
    <mergeCell ref="DV124:DZ124"/>
    <mergeCell ref="DG122:DK122"/>
    <mergeCell ref="DL122:DP122"/>
    <mergeCell ref="DQ122:DU122"/>
    <mergeCell ref="DV122:DZ122"/>
    <mergeCell ref="C123:Z123"/>
    <mergeCell ref="AA123:AE123"/>
    <mergeCell ref="AF123:AJ123"/>
    <mergeCell ref="AK123:AO123"/>
    <mergeCell ref="AP128:AT128"/>
    <mergeCell ref="AX128:BE128"/>
    <mergeCell ref="BF128:BL128"/>
    <mergeCell ref="BM128:BS128"/>
    <mergeCell ref="BM127:BS127"/>
    <mergeCell ref="DL126:DP126"/>
    <mergeCell ref="DQ126:DU126"/>
    <mergeCell ref="DV126:DZ126"/>
    <mergeCell ref="C127:Z127"/>
    <mergeCell ref="CK125:CO128"/>
    <mergeCell ref="CP125:DF125"/>
    <mergeCell ref="DG125:DK125"/>
    <mergeCell ref="BT127:BZ127"/>
    <mergeCell ref="DG121:DK121"/>
    <mergeCell ref="DL121:DP121"/>
    <mergeCell ref="DQ121:DU121"/>
    <mergeCell ref="DV121:DZ121"/>
    <mergeCell ref="C122:Z122"/>
    <mergeCell ref="AA122:AE122"/>
    <mergeCell ref="AF122:AJ122"/>
    <mergeCell ref="AK122:AO122"/>
    <mergeCell ref="AP122:AT122"/>
    <mergeCell ref="CA124:CE124"/>
    <mergeCell ref="CF124:CJ124"/>
    <mergeCell ref="CP124:DF124"/>
    <mergeCell ref="DL123:DP123"/>
    <mergeCell ref="DQ123:DU123"/>
    <mergeCell ref="DV123:DZ123"/>
    <mergeCell ref="C124:Z124"/>
    <mergeCell ref="AA124:AE124"/>
    <mergeCell ref="AF124:AJ124"/>
    <mergeCell ref="AK124:AO124"/>
    <mergeCell ref="DG123:DK123"/>
    <mergeCell ref="BO123:BP123"/>
    <mergeCell ref="AZ122:BP122"/>
    <mergeCell ref="BQ122:BU122"/>
    <mergeCell ref="BV122:BZ122"/>
    <mergeCell ref="CA122:CE122"/>
    <mergeCell ref="CF122:CJ122"/>
    <mergeCell ref="CP122:DF122"/>
    <mergeCell ref="CP121:DF121"/>
    <mergeCell ref="A129:V129"/>
    <mergeCell ref="W129:Z129"/>
    <mergeCell ref="AA129:AE129"/>
    <mergeCell ref="AF129:AJ129"/>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BT130:BZ130"/>
    <mergeCell ref="A131:V131"/>
    <mergeCell ref="W131:Z131"/>
    <mergeCell ref="AA131:AE131"/>
    <mergeCell ref="AF131:AJ131"/>
    <mergeCell ref="AK131:AO131"/>
    <mergeCell ref="AP131:AT131"/>
    <mergeCell ref="A130:V130"/>
    <mergeCell ref="W130:Z130"/>
    <mergeCell ref="AA130:AE130"/>
    <mergeCell ref="AF130:AJ130"/>
    <mergeCell ref="AK130:AO130"/>
    <mergeCell ref="AP130:AT130"/>
    <mergeCell ref="CP127:DF127"/>
    <mergeCell ref="DG127:DK127"/>
    <mergeCell ref="DL127:DP127"/>
    <mergeCell ref="DQ127:DU127"/>
    <mergeCell ref="A119:B127"/>
    <mergeCell ref="AX129:BE129"/>
    <mergeCell ref="BF129:BL129"/>
    <mergeCell ref="BM129:BS129"/>
    <mergeCell ref="BT129:BZ129"/>
    <mergeCell ref="DL125:DP125"/>
    <mergeCell ref="DQ125:DU125"/>
    <mergeCell ref="BV124:BZ124"/>
    <mergeCell ref="AU124:BP124"/>
    <mergeCell ref="BQ124:BU124"/>
    <mergeCell ref="BQ123:BU123"/>
    <mergeCell ref="BV123:BZ123"/>
    <mergeCell ref="CA123:CE123"/>
    <mergeCell ref="CF123:CJ123"/>
    <mergeCell ref="CP123:DF123"/>
    <mergeCell ref="AK129:AO129"/>
    <mergeCell ref="AP129:AT129"/>
    <mergeCell ref="BT128:BZ128"/>
    <mergeCell ref="AA127:AE127"/>
    <mergeCell ref="AF127:AJ127"/>
    <mergeCell ref="AK127:AO127"/>
    <mergeCell ref="AP127:AT127"/>
    <mergeCell ref="AX127:BE127"/>
    <mergeCell ref="BF127:BL127"/>
    <mergeCell ref="C125:Z125"/>
    <mergeCell ref="AA125:AE125"/>
    <mergeCell ref="AF125:AJ125"/>
    <mergeCell ref="AK125:AO125"/>
    <mergeCell ref="AP125:AT12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483</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pMx2+cH8hEKeJ7GzBtiPmMGYbn6c1iBEjtf2Pnybtmv1X8egx3zXSPZCskZoDEn5Y9FpsjRsHuDyKFkvgmM/Ag==" saltValue="2JCd3cMJnAEz+dhr03mR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TtizpVaz3s1cRt3O5j545kbpL79/AggIN6O6ZRiTdQsnhnuIeY5nksppbIJknLRha2/RxvyG62ktY6EPRAQxA==" saltValue="hyEGuQAARfohVTHImojkk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486</v>
      </c>
      <c r="AP7" s="272"/>
      <c r="AQ7" s="273" t="s">
        <v>487</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488</v>
      </c>
      <c r="AQ8" s="279" t="s">
        <v>489</v>
      </c>
      <c r="AR8" s="280" t="s">
        <v>490</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491</v>
      </c>
      <c r="AL9" s="1167"/>
      <c r="AM9" s="1167"/>
      <c r="AN9" s="1168"/>
      <c r="AO9" s="281">
        <v>8126510</v>
      </c>
      <c r="AP9" s="281">
        <v>65032</v>
      </c>
      <c r="AQ9" s="282">
        <v>63160</v>
      </c>
      <c r="AR9" s="283">
        <v>3</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492</v>
      </c>
      <c r="AL10" s="1167"/>
      <c r="AM10" s="1167"/>
      <c r="AN10" s="1168"/>
      <c r="AO10" s="284">
        <v>1309118</v>
      </c>
      <c r="AP10" s="284">
        <v>10476</v>
      </c>
      <c r="AQ10" s="285">
        <v>4257</v>
      </c>
      <c r="AR10" s="286">
        <v>146.1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493</v>
      </c>
      <c r="AL11" s="1167"/>
      <c r="AM11" s="1167"/>
      <c r="AN11" s="1168"/>
      <c r="AO11" s="284">
        <v>38094</v>
      </c>
      <c r="AP11" s="284">
        <v>305</v>
      </c>
      <c r="AQ11" s="285">
        <v>595</v>
      </c>
      <c r="AR11" s="286">
        <v>-48.7</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494</v>
      </c>
      <c r="AL12" s="1167"/>
      <c r="AM12" s="1167"/>
      <c r="AN12" s="1168"/>
      <c r="AO12" s="284" t="s">
        <v>495</v>
      </c>
      <c r="AP12" s="284" t="s">
        <v>495</v>
      </c>
      <c r="AQ12" s="285">
        <v>9</v>
      </c>
      <c r="AR12" s="286" t="s">
        <v>495</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496</v>
      </c>
      <c r="AL13" s="1167"/>
      <c r="AM13" s="1167"/>
      <c r="AN13" s="1168"/>
      <c r="AO13" s="284">
        <v>489777</v>
      </c>
      <c r="AP13" s="284">
        <v>3919</v>
      </c>
      <c r="AQ13" s="285">
        <v>2608</v>
      </c>
      <c r="AR13" s="286">
        <v>50.3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497</v>
      </c>
      <c r="AL14" s="1167"/>
      <c r="AM14" s="1167"/>
      <c r="AN14" s="1168"/>
      <c r="AO14" s="284">
        <v>174131</v>
      </c>
      <c r="AP14" s="284">
        <v>1393</v>
      </c>
      <c r="AQ14" s="285">
        <v>1202</v>
      </c>
      <c r="AR14" s="286">
        <v>15.9</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498</v>
      </c>
      <c r="AL15" s="1170"/>
      <c r="AM15" s="1170"/>
      <c r="AN15" s="1171"/>
      <c r="AO15" s="284">
        <v>-714748</v>
      </c>
      <c r="AP15" s="284">
        <v>-5720</v>
      </c>
      <c r="AQ15" s="285">
        <v>-3084</v>
      </c>
      <c r="AR15" s="286">
        <v>85.5</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9422882</v>
      </c>
      <c r="AP16" s="284">
        <v>75406</v>
      </c>
      <c r="AQ16" s="285">
        <v>68747</v>
      </c>
      <c r="AR16" s="286">
        <v>9.6999999999999993</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503</v>
      </c>
      <c r="AL21" s="1173"/>
      <c r="AM21" s="1173"/>
      <c r="AN21" s="1174"/>
      <c r="AO21" s="297">
        <v>6.31</v>
      </c>
      <c r="AP21" s="298">
        <v>6.22</v>
      </c>
      <c r="AQ21" s="299">
        <v>0.09</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504</v>
      </c>
      <c r="AL22" s="1173"/>
      <c r="AM22" s="1173"/>
      <c r="AN22" s="1174"/>
      <c r="AO22" s="302">
        <v>99</v>
      </c>
      <c r="AP22" s="303">
        <v>98.7</v>
      </c>
      <c r="AQ22" s="304">
        <v>0.3</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5" t="s">
        <v>505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c r="A27" s="309"/>
      <c r="AO27" s="262"/>
      <c r="AP27" s="262"/>
      <c r="AQ27" s="262"/>
      <c r="AR27" s="262"/>
      <c r="AS27" s="262"/>
      <c r="AT27" s="262"/>
    </row>
    <row r="28" spans="1:46" ht="17.25">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486</v>
      </c>
      <c r="AP30" s="272"/>
      <c r="AQ30" s="273" t="s">
        <v>487</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488</v>
      </c>
      <c r="AQ31" s="279" t="s">
        <v>489</v>
      </c>
      <c r="AR31" s="280" t="s">
        <v>490</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508</v>
      </c>
      <c r="AL32" s="1157"/>
      <c r="AM32" s="1157"/>
      <c r="AN32" s="1158"/>
      <c r="AO32" s="312">
        <v>6820858</v>
      </c>
      <c r="AP32" s="312">
        <v>54583</v>
      </c>
      <c r="AQ32" s="313">
        <v>33476</v>
      </c>
      <c r="AR32" s="314">
        <v>63.1</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509</v>
      </c>
      <c r="AL33" s="1157"/>
      <c r="AM33" s="1157"/>
      <c r="AN33" s="1158"/>
      <c r="AO33" s="312" t="s">
        <v>495</v>
      </c>
      <c r="AP33" s="312" t="s">
        <v>495</v>
      </c>
      <c r="AQ33" s="313" t="s">
        <v>495</v>
      </c>
      <c r="AR33" s="314" t="s">
        <v>495</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510</v>
      </c>
      <c r="AL34" s="1157"/>
      <c r="AM34" s="1157"/>
      <c r="AN34" s="1158"/>
      <c r="AO34" s="312" t="s">
        <v>495</v>
      </c>
      <c r="AP34" s="312" t="s">
        <v>495</v>
      </c>
      <c r="AQ34" s="313">
        <v>23</v>
      </c>
      <c r="AR34" s="314" t="s">
        <v>495</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511</v>
      </c>
      <c r="AL35" s="1157"/>
      <c r="AM35" s="1157"/>
      <c r="AN35" s="1158"/>
      <c r="AO35" s="312">
        <v>584673</v>
      </c>
      <c r="AP35" s="312">
        <v>4679</v>
      </c>
      <c r="AQ35" s="313">
        <v>5696</v>
      </c>
      <c r="AR35" s="314">
        <v>-17.899999999999999</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512</v>
      </c>
      <c r="AL36" s="1157"/>
      <c r="AM36" s="1157"/>
      <c r="AN36" s="1158"/>
      <c r="AO36" s="312">
        <v>115906</v>
      </c>
      <c r="AP36" s="312">
        <v>928</v>
      </c>
      <c r="AQ36" s="313">
        <v>1273</v>
      </c>
      <c r="AR36" s="314">
        <v>-27.1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513</v>
      </c>
      <c r="AL37" s="1157"/>
      <c r="AM37" s="1157"/>
      <c r="AN37" s="1158"/>
      <c r="AO37" s="312">
        <v>1156</v>
      </c>
      <c r="AP37" s="312">
        <v>9</v>
      </c>
      <c r="AQ37" s="313">
        <v>486</v>
      </c>
      <c r="AR37" s="314">
        <v>-98.1</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514</v>
      </c>
      <c r="AL38" s="1160"/>
      <c r="AM38" s="1160"/>
      <c r="AN38" s="1161"/>
      <c r="AO38" s="315" t="s">
        <v>495</v>
      </c>
      <c r="AP38" s="315" t="s">
        <v>495</v>
      </c>
      <c r="AQ38" s="316">
        <v>0</v>
      </c>
      <c r="AR38" s="304" t="s">
        <v>495</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515</v>
      </c>
      <c r="AL39" s="1160"/>
      <c r="AM39" s="1160"/>
      <c r="AN39" s="1161"/>
      <c r="AO39" s="312">
        <v>-387084</v>
      </c>
      <c r="AP39" s="312">
        <v>-3098</v>
      </c>
      <c r="AQ39" s="313">
        <v>-6136</v>
      </c>
      <c r="AR39" s="314">
        <v>-49.5</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516</v>
      </c>
      <c r="AL40" s="1157"/>
      <c r="AM40" s="1157"/>
      <c r="AN40" s="1158"/>
      <c r="AO40" s="312">
        <v>-5023008</v>
      </c>
      <c r="AP40" s="312">
        <v>-40196</v>
      </c>
      <c r="AQ40" s="313">
        <v>-25079</v>
      </c>
      <c r="AR40" s="314">
        <v>60.3</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2112501</v>
      </c>
      <c r="AP41" s="312">
        <v>16905</v>
      </c>
      <c r="AQ41" s="313">
        <v>9740</v>
      </c>
      <c r="AR41" s="314">
        <v>73.599999999999994</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486</v>
      </c>
      <c r="AN49" s="1151" t="s">
        <v>519</v>
      </c>
      <c r="AO49" s="1152"/>
      <c r="AP49" s="1152"/>
      <c r="AQ49" s="1152"/>
      <c r="AR49" s="1153"/>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520</v>
      </c>
      <c r="AO50" s="329" t="s">
        <v>521</v>
      </c>
      <c r="AP50" s="330" t="s">
        <v>522</v>
      </c>
      <c r="AQ50" s="331" t="s">
        <v>523</v>
      </c>
      <c r="AR50" s="332" t="s">
        <v>524</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7423549</v>
      </c>
      <c r="AN51" s="334">
        <v>57913</v>
      </c>
      <c r="AO51" s="335">
        <v>40.4</v>
      </c>
      <c r="AP51" s="336">
        <v>42836</v>
      </c>
      <c r="AQ51" s="337">
        <v>-0.9</v>
      </c>
      <c r="AR51" s="338">
        <v>41.3</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4762965</v>
      </c>
      <c r="AN52" s="342">
        <v>37157</v>
      </c>
      <c r="AO52" s="343">
        <v>23.5</v>
      </c>
      <c r="AP52" s="344">
        <v>22936</v>
      </c>
      <c r="AQ52" s="345">
        <v>1.4</v>
      </c>
      <c r="AR52" s="346">
        <v>22.1</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6122592</v>
      </c>
      <c r="AN53" s="334">
        <v>48001</v>
      </c>
      <c r="AO53" s="335">
        <v>-17.100000000000001</v>
      </c>
      <c r="AP53" s="336">
        <v>44161</v>
      </c>
      <c r="AQ53" s="337">
        <v>3.1</v>
      </c>
      <c r="AR53" s="338">
        <v>-20.2</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3687874</v>
      </c>
      <c r="AN54" s="342">
        <v>28913</v>
      </c>
      <c r="AO54" s="343">
        <v>-22.2</v>
      </c>
      <c r="AP54" s="344">
        <v>23644</v>
      </c>
      <c r="AQ54" s="345">
        <v>3.1</v>
      </c>
      <c r="AR54" s="346">
        <v>-25.3</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6003731</v>
      </c>
      <c r="AN55" s="334">
        <v>47440</v>
      </c>
      <c r="AO55" s="335">
        <v>-1.2</v>
      </c>
      <c r="AP55" s="336">
        <v>43955</v>
      </c>
      <c r="AQ55" s="337">
        <v>-0.5</v>
      </c>
      <c r="AR55" s="338">
        <v>-0.7</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4254728</v>
      </c>
      <c r="AN56" s="342">
        <v>33620</v>
      </c>
      <c r="AO56" s="343">
        <v>16.3</v>
      </c>
      <c r="AP56" s="344">
        <v>21318</v>
      </c>
      <c r="AQ56" s="345">
        <v>-9.8000000000000007</v>
      </c>
      <c r="AR56" s="346">
        <v>26.1</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9084902</v>
      </c>
      <c r="AN57" s="334">
        <v>72244</v>
      </c>
      <c r="AO57" s="335">
        <v>52.3</v>
      </c>
      <c r="AP57" s="336">
        <v>41921</v>
      </c>
      <c r="AQ57" s="337">
        <v>-4.5999999999999996</v>
      </c>
      <c r="AR57" s="338">
        <v>56.9</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5823739</v>
      </c>
      <c r="AN58" s="342">
        <v>46311</v>
      </c>
      <c r="AO58" s="343">
        <v>37.700000000000003</v>
      </c>
      <c r="AP58" s="344">
        <v>21655</v>
      </c>
      <c r="AQ58" s="345">
        <v>1.6</v>
      </c>
      <c r="AR58" s="346">
        <v>36.1</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6326868</v>
      </c>
      <c r="AN59" s="334">
        <v>50630</v>
      </c>
      <c r="AO59" s="335">
        <v>-29.9</v>
      </c>
      <c r="AP59" s="336">
        <v>44585</v>
      </c>
      <c r="AQ59" s="337">
        <v>6.4</v>
      </c>
      <c r="AR59" s="338">
        <v>-36.299999999999997</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5056449</v>
      </c>
      <c r="AN60" s="342">
        <v>40464</v>
      </c>
      <c r="AO60" s="343">
        <v>-12.6</v>
      </c>
      <c r="AP60" s="344">
        <v>23077</v>
      </c>
      <c r="AQ60" s="345">
        <v>6.6</v>
      </c>
      <c r="AR60" s="346">
        <v>-19.2</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6992328</v>
      </c>
      <c r="AN61" s="349">
        <v>55246</v>
      </c>
      <c r="AO61" s="350">
        <v>8.9</v>
      </c>
      <c r="AP61" s="351">
        <v>43492</v>
      </c>
      <c r="AQ61" s="352">
        <v>0.7</v>
      </c>
      <c r="AR61" s="338">
        <v>8.1999999999999993</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4717151</v>
      </c>
      <c r="AN62" s="342">
        <v>37293</v>
      </c>
      <c r="AO62" s="343">
        <v>8.5</v>
      </c>
      <c r="AP62" s="344">
        <v>22526</v>
      </c>
      <c r="AQ62" s="345">
        <v>0.6</v>
      </c>
      <c r="AR62" s="346">
        <v>7.9</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iOXNwWXf/tA7wca3MZZ5zY9sDox2SDwuAMNUPcUFUvoVYi6/A/ISOI+wnwqyjxIcJk543bfBLYhI1p5Zl3bZbw==" saltValue="NvoM3xhEtT6WUx6rtpOU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483</v>
      </c>
    </row>
    <row r="121" spans="125:125" ht="13.5" hidden="1" customHeight="1">
      <c r="DU121" s="259"/>
    </row>
  </sheetData>
  <sheetProtection algorithmName="SHA-512" hashValue="44L5op1Eicfe3mjZLA5v8d99zn3q2tVTmlR/JF7uhJIKd9AFb7yGrdvwnOUYLTwH4i+w+sujIPEr4Spcafi91A==" saltValue="pFAo5MwfWCc6D/LLaAkX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483</v>
      </c>
    </row>
  </sheetData>
  <sheetProtection algorithmName="SHA-512" hashValue="pNjwhdjKAKUkXXXaLw6FY08L1rtEVlCUQBUV0nKlAiPXFvEWXpgdGn7w6oxzwupJLg8c8FN4/3E9a8jBGqpyzg==" saltValue="pUUorMVc80AZSOUq6EqH2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533</v>
      </c>
      <c r="G46" s="8" t="s">
        <v>534</v>
      </c>
      <c r="H46" s="8" t="s">
        <v>535</v>
      </c>
      <c r="I46" s="8" t="s">
        <v>536</v>
      </c>
      <c r="J46" s="9" t="s">
        <v>537</v>
      </c>
    </row>
    <row r="47" spans="2:10" ht="57.75" customHeight="1">
      <c r="B47" s="10"/>
      <c r="C47" s="1175" t="s">
        <v>3</v>
      </c>
      <c r="D47" s="1175"/>
      <c r="E47" s="1176"/>
      <c r="F47" s="11">
        <v>26.51</v>
      </c>
      <c r="G47" s="12">
        <v>25.67</v>
      </c>
      <c r="H47" s="12">
        <v>26.42</v>
      </c>
      <c r="I47" s="12">
        <v>26.26</v>
      </c>
      <c r="J47" s="13">
        <v>21.08</v>
      </c>
    </row>
    <row r="48" spans="2:10" ht="57.75" customHeight="1">
      <c r="B48" s="14"/>
      <c r="C48" s="1177" t="s">
        <v>4</v>
      </c>
      <c r="D48" s="1177"/>
      <c r="E48" s="1178"/>
      <c r="F48" s="15">
        <v>3.05</v>
      </c>
      <c r="G48" s="16">
        <v>3.41</v>
      </c>
      <c r="H48" s="16">
        <v>9.81</v>
      </c>
      <c r="I48" s="16">
        <v>4.0999999999999996</v>
      </c>
      <c r="J48" s="17">
        <v>5.99</v>
      </c>
    </row>
    <row r="49" spans="2:10" ht="57.75" customHeight="1" thickBot="1">
      <c r="B49" s="18"/>
      <c r="C49" s="1179" t="s">
        <v>5</v>
      </c>
      <c r="D49" s="1179"/>
      <c r="E49" s="1180"/>
      <c r="F49" s="19" t="s">
        <v>538</v>
      </c>
      <c r="G49" s="20" t="s">
        <v>539</v>
      </c>
      <c r="H49" s="20">
        <v>6.72</v>
      </c>
      <c r="I49" s="20" t="s">
        <v>540</v>
      </c>
      <c r="J49" s="21" t="s">
        <v>541</v>
      </c>
    </row>
    <row r="50" spans="2:10"/>
  </sheetData>
  <sheetProtection algorithmName="SHA-512" hashValue="N/ooL3UPf0XFKEFZ8hdBwllYCzN0s+nw3qpwwXMEEhRo5mzfZr1R3lhV3Os9kCmManTREkFov6sbqy99ikYwGw==" saltValue="Zt9EUzkizxx4Fe8g2lzU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2025-03-24T00:43:29Z</cp:lastPrinted>
  <dcterms:created xsi:type="dcterms:W3CDTF">2025-02-19T04:47:01Z</dcterms:created>
  <dcterms:modified xsi:type="dcterms:W3CDTF">2025-09-29T01:20:51Z</dcterms:modified>
  <cp:category/>
</cp:coreProperties>
</file>