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Z:\17選挙管理委員会\選挙係\00.一時保存フォルダ（令和７年度）\F_参議院通常選挙・補欠選挙\F0_総括\F004_参院通常選挙投・開票速報\★年齢別投票者数\03.記者提供・HP\"/>
    </mc:Choice>
  </mc:AlternateContent>
  <bookViews>
    <workbookView xWindow="0" yWindow="0" windowWidth="19200" windowHeight="10890" activeTab="1"/>
  </bookViews>
  <sheets>
    <sheet name="公開用（集計表）" sheetId="6" r:id="rId1"/>
    <sheet name="グラフ" sheetId="7" r:id="rId2"/>
    <sheet name="グラフ用データ" sheetId="1" state="hidden" r:id="rId3"/>
    <sheet name="BD 集計結果" sheetId="2" state="hidden" r:id="rId4"/>
    <sheet name="BD R4参" sheetId="3" state="hidden" r:id="rId5"/>
  </sheets>
  <definedNames>
    <definedName name="_xlnm._FilterDatabase" localSheetId="4" hidden="1">'BD R4参'!$A$2:$J$65</definedName>
    <definedName name="_xlnm._FilterDatabase" localSheetId="2" hidden="1">グラフ用データ!$A$5:$S$68</definedName>
    <definedName name="_xlnm._FilterDatabase" localSheetId="0" hidden="1">'公開用（集計表）'!$A$4:$P$67</definedName>
    <definedName name="_xlnm.Print_Area" localSheetId="2">グラフ用データ!$A$1:$S$85</definedName>
    <definedName name="_xlnm.Print_Area" localSheetId="0">'公開用（集計表）'!$A$1:$P$85</definedName>
    <definedName name="_xlnm.Print_Titles" localSheetId="2">グラフ用データ!$4:$5</definedName>
    <definedName name="_xlnm.Print_Titles" localSheetId="0">'公開用（集計表）'!$3:$4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83" i="1" l="1"/>
  <c r="Q83" i="1"/>
  <c r="K75" i="1"/>
  <c r="Q75" i="1" l="1"/>
  <c r="M83" i="1"/>
  <c r="L83" i="1"/>
  <c r="M76" i="1"/>
  <c r="M77" i="1"/>
  <c r="M78" i="1"/>
  <c r="M79" i="1"/>
  <c r="M80" i="1"/>
  <c r="M81" i="1"/>
  <c r="M82" i="1"/>
  <c r="L76" i="1"/>
  <c r="L77" i="1"/>
  <c r="L78" i="1"/>
  <c r="L79" i="1"/>
  <c r="L80" i="1"/>
  <c r="L81" i="1"/>
  <c r="L82" i="1"/>
  <c r="L75" i="1"/>
  <c r="M75" i="1"/>
  <c r="G83" i="1"/>
  <c r="C83" i="1"/>
  <c r="D83" i="1"/>
  <c r="E83" i="1"/>
  <c r="F83" i="1"/>
  <c r="B83" i="1"/>
  <c r="K76" i="1"/>
  <c r="K77" i="1"/>
  <c r="K78" i="1"/>
  <c r="K79" i="1"/>
  <c r="K80" i="1"/>
  <c r="K81" i="1"/>
  <c r="K82" i="1"/>
  <c r="K6" i="1"/>
  <c r="B75" i="1"/>
  <c r="K83" i="1" l="1"/>
  <c r="E70" i="3" l="1"/>
  <c r="H70" i="3" s="1"/>
  <c r="D66" i="3"/>
  <c r="M85" i="1" l="1"/>
  <c r="S85" i="1" s="1"/>
  <c r="B6" i="1" l="1"/>
  <c r="B66" i="3" l="1"/>
  <c r="I74" i="6" l="1"/>
  <c r="O74" i="6" s="1"/>
  <c r="J74" i="6"/>
  <c r="P74" i="6" s="1"/>
  <c r="I75" i="6"/>
  <c r="O75" i="6" s="1"/>
  <c r="J75" i="6"/>
  <c r="P75" i="6" s="1"/>
  <c r="I76" i="6"/>
  <c r="O76" i="6" s="1"/>
  <c r="J76" i="6"/>
  <c r="P76" i="6" s="1"/>
  <c r="I77" i="6"/>
  <c r="O77" i="6" s="1"/>
  <c r="J77" i="6"/>
  <c r="P77" i="6" s="1"/>
  <c r="I78" i="6"/>
  <c r="O78" i="6" s="1"/>
  <c r="J78" i="6"/>
  <c r="P78" i="6" s="1"/>
  <c r="I79" i="6"/>
  <c r="O79" i="6" s="1"/>
  <c r="J79" i="6"/>
  <c r="P79" i="6" s="1"/>
  <c r="I80" i="6"/>
  <c r="O80" i="6" s="1"/>
  <c r="J80" i="6"/>
  <c r="P80" i="6" s="1"/>
  <c r="I81" i="6"/>
  <c r="O81" i="6" s="1"/>
  <c r="J81" i="6"/>
  <c r="P81" i="6" s="1"/>
  <c r="H75" i="6"/>
  <c r="N75" i="6" s="1"/>
  <c r="H76" i="6"/>
  <c r="N76" i="6" s="1"/>
  <c r="H77" i="6"/>
  <c r="N77" i="6" s="1"/>
  <c r="H78" i="6"/>
  <c r="N78" i="6" s="1"/>
  <c r="H79" i="6"/>
  <c r="N79" i="6" s="1"/>
  <c r="H80" i="6"/>
  <c r="N80" i="6" s="1"/>
  <c r="H81" i="6"/>
  <c r="N81" i="6" s="1"/>
  <c r="H74" i="6"/>
  <c r="N74" i="6" s="1"/>
  <c r="J69" i="6" l="1"/>
  <c r="P69" i="6" s="1"/>
  <c r="I69" i="6"/>
  <c r="O69" i="6" s="1"/>
  <c r="H69" i="6"/>
  <c r="N69" i="6" s="1"/>
  <c r="L85" i="1" l="1"/>
  <c r="R85" i="1" s="1"/>
  <c r="K85" i="1"/>
  <c r="Q85" i="1" s="1"/>
  <c r="C6" i="1" l="1"/>
  <c r="E6" i="1"/>
  <c r="F6" i="1"/>
  <c r="B7" i="1"/>
  <c r="C7" i="1"/>
  <c r="E7" i="1"/>
  <c r="F7" i="1"/>
  <c r="B8" i="1"/>
  <c r="C8" i="1"/>
  <c r="E8" i="1"/>
  <c r="F8" i="1"/>
  <c r="G8" i="1" s="1"/>
  <c r="B9" i="1"/>
  <c r="C9" i="1"/>
  <c r="E9" i="1"/>
  <c r="F9" i="1"/>
  <c r="B10" i="1"/>
  <c r="C10" i="1"/>
  <c r="E10" i="1"/>
  <c r="F10" i="1"/>
  <c r="B11" i="1"/>
  <c r="C11" i="1"/>
  <c r="E11" i="1"/>
  <c r="F11" i="1"/>
  <c r="B12" i="1"/>
  <c r="C12" i="1"/>
  <c r="E12" i="1"/>
  <c r="F12" i="1"/>
  <c r="B13" i="1"/>
  <c r="C13" i="1"/>
  <c r="E13" i="1"/>
  <c r="F13" i="1"/>
  <c r="B14" i="1"/>
  <c r="C14" i="1"/>
  <c r="E14" i="1"/>
  <c r="F14" i="1"/>
  <c r="B15" i="1"/>
  <c r="C15" i="1"/>
  <c r="E15" i="1"/>
  <c r="F15" i="1"/>
  <c r="B16" i="1"/>
  <c r="C16" i="1"/>
  <c r="E16" i="1"/>
  <c r="F16" i="1"/>
  <c r="B17" i="1"/>
  <c r="C17" i="1"/>
  <c r="E17" i="1"/>
  <c r="F17" i="1"/>
  <c r="B18" i="1"/>
  <c r="C18" i="1"/>
  <c r="E18" i="1"/>
  <c r="F18" i="1"/>
  <c r="B19" i="1"/>
  <c r="C19" i="1"/>
  <c r="E19" i="1"/>
  <c r="F19" i="1"/>
  <c r="B20" i="1"/>
  <c r="C20" i="1"/>
  <c r="E20" i="1"/>
  <c r="F20" i="1"/>
  <c r="B21" i="1"/>
  <c r="C21" i="1"/>
  <c r="E21" i="1"/>
  <c r="F21" i="1"/>
  <c r="B22" i="1"/>
  <c r="C22" i="1"/>
  <c r="E22" i="1"/>
  <c r="F22" i="1"/>
  <c r="B23" i="1"/>
  <c r="C23" i="1"/>
  <c r="E23" i="1"/>
  <c r="F23" i="1"/>
  <c r="B24" i="1"/>
  <c r="C24" i="1"/>
  <c r="E24" i="1"/>
  <c r="F24" i="1"/>
  <c r="B25" i="1"/>
  <c r="C25" i="1"/>
  <c r="E25" i="1"/>
  <c r="F25" i="1"/>
  <c r="B26" i="1"/>
  <c r="C26" i="1"/>
  <c r="E26" i="1"/>
  <c r="F26" i="1"/>
  <c r="B27" i="1"/>
  <c r="C27" i="1"/>
  <c r="E27" i="1"/>
  <c r="F27" i="1"/>
  <c r="B28" i="1"/>
  <c r="C28" i="1"/>
  <c r="E28" i="1"/>
  <c r="F28" i="1"/>
  <c r="B29" i="1"/>
  <c r="C29" i="1"/>
  <c r="E29" i="1"/>
  <c r="F29" i="1"/>
  <c r="B30" i="1"/>
  <c r="C30" i="1"/>
  <c r="E30" i="1"/>
  <c r="F30" i="1"/>
  <c r="G30" i="1" s="1"/>
  <c r="B31" i="1"/>
  <c r="C31" i="1"/>
  <c r="E31" i="1"/>
  <c r="F31" i="1"/>
  <c r="B32" i="1"/>
  <c r="C32" i="1"/>
  <c r="E32" i="1"/>
  <c r="F32" i="1"/>
  <c r="B33" i="1"/>
  <c r="C33" i="1"/>
  <c r="E33" i="1"/>
  <c r="F33" i="1"/>
  <c r="B34" i="1"/>
  <c r="C34" i="1"/>
  <c r="E34" i="1"/>
  <c r="F34" i="1"/>
  <c r="B35" i="1"/>
  <c r="C35" i="1"/>
  <c r="E35" i="1"/>
  <c r="F35" i="1"/>
  <c r="B36" i="1"/>
  <c r="C36" i="1"/>
  <c r="E36" i="1"/>
  <c r="F36" i="1"/>
  <c r="B37" i="1"/>
  <c r="C37" i="1"/>
  <c r="E37" i="1"/>
  <c r="F37" i="1"/>
  <c r="B38" i="1"/>
  <c r="C38" i="1"/>
  <c r="E38" i="1"/>
  <c r="F38" i="1"/>
  <c r="B39" i="1"/>
  <c r="C39" i="1"/>
  <c r="E39" i="1"/>
  <c r="F39" i="1"/>
  <c r="B40" i="1"/>
  <c r="C40" i="1"/>
  <c r="E40" i="1"/>
  <c r="F40" i="1"/>
  <c r="B41" i="1"/>
  <c r="C41" i="1"/>
  <c r="E41" i="1"/>
  <c r="F41" i="1"/>
  <c r="B42" i="1"/>
  <c r="C42" i="1"/>
  <c r="E42" i="1"/>
  <c r="F42" i="1"/>
  <c r="B43" i="1"/>
  <c r="C43" i="1"/>
  <c r="E43" i="1"/>
  <c r="F43" i="1"/>
  <c r="B44" i="1"/>
  <c r="C44" i="1"/>
  <c r="E44" i="1"/>
  <c r="F44" i="1"/>
  <c r="B45" i="1"/>
  <c r="C45" i="1"/>
  <c r="E45" i="1"/>
  <c r="F45" i="1"/>
  <c r="B46" i="1"/>
  <c r="C46" i="1"/>
  <c r="E46" i="1"/>
  <c r="F46" i="1"/>
  <c r="B47" i="1"/>
  <c r="C47" i="1"/>
  <c r="E47" i="1"/>
  <c r="F47" i="1"/>
  <c r="B48" i="1"/>
  <c r="C48" i="1"/>
  <c r="E48" i="1"/>
  <c r="F48" i="1"/>
  <c r="B49" i="1"/>
  <c r="C49" i="1"/>
  <c r="E49" i="1"/>
  <c r="F49" i="1"/>
  <c r="B50" i="1"/>
  <c r="C50" i="1"/>
  <c r="E50" i="1"/>
  <c r="F50" i="1"/>
  <c r="B51" i="1"/>
  <c r="C51" i="1"/>
  <c r="E51" i="1"/>
  <c r="F51" i="1"/>
  <c r="B52" i="1"/>
  <c r="C52" i="1"/>
  <c r="E52" i="1"/>
  <c r="F52" i="1"/>
  <c r="B53" i="1"/>
  <c r="C53" i="1"/>
  <c r="E53" i="1"/>
  <c r="F53" i="1"/>
  <c r="B54" i="1"/>
  <c r="C54" i="1"/>
  <c r="E54" i="1"/>
  <c r="F54" i="1"/>
  <c r="B55" i="1"/>
  <c r="C55" i="1"/>
  <c r="E55" i="1"/>
  <c r="F55" i="1"/>
  <c r="B56" i="1"/>
  <c r="C56" i="1"/>
  <c r="E56" i="1"/>
  <c r="F56" i="1"/>
  <c r="B57" i="1"/>
  <c r="C57" i="1"/>
  <c r="E57" i="1"/>
  <c r="F57" i="1"/>
  <c r="B58" i="1"/>
  <c r="C58" i="1"/>
  <c r="E58" i="1"/>
  <c r="F58" i="1"/>
  <c r="B59" i="1"/>
  <c r="C59" i="1"/>
  <c r="E59" i="1"/>
  <c r="F59" i="1"/>
  <c r="B60" i="1"/>
  <c r="C60" i="1"/>
  <c r="E60" i="1"/>
  <c r="F60" i="1"/>
  <c r="B61" i="1"/>
  <c r="C61" i="1"/>
  <c r="E61" i="1"/>
  <c r="F61" i="1"/>
  <c r="B62" i="1"/>
  <c r="C62" i="1"/>
  <c r="E62" i="1"/>
  <c r="F62" i="1"/>
  <c r="B63" i="1"/>
  <c r="C63" i="1"/>
  <c r="E63" i="1"/>
  <c r="F63" i="1"/>
  <c r="B64" i="1"/>
  <c r="C64" i="1"/>
  <c r="E64" i="1"/>
  <c r="F64" i="1"/>
  <c r="B65" i="1"/>
  <c r="C65" i="1"/>
  <c r="E65" i="1"/>
  <c r="F65" i="1"/>
  <c r="B66" i="1"/>
  <c r="C66" i="1"/>
  <c r="E66" i="1"/>
  <c r="F66" i="1"/>
  <c r="B67" i="1"/>
  <c r="C67" i="1"/>
  <c r="E67" i="1"/>
  <c r="F67" i="1"/>
  <c r="B68" i="1"/>
  <c r="C68" i="1"/>
  <c r="E68" i="1"/>
  <c r="F68" i="1"/>
  <c r="B80" i="1" l="1"/>
  <c r="B79" i="1"/>
  <c r="B78" i="1"/>
  <c r="B77" i="1"/>
  <c r="B76" i="1"/>
  <c r="C76" i="1"/>
  <c r="D42" i="1"/>
  <c r="D6" i="1"/>
  <c r="G57" i="1"/>
  <c r="G56" i="1"/>
  <c r="G52" i="1"/>
  <c r="G49" i="1"/>
  <c r="G48" i="1"/>
  <c r="G45" i="1"/>
  <c r="G44" i="1"/>
  <c r="G12" i="1"/>
  <c r="D54" i="1"/>
  <c r="D7" i="1"/>
  <c r="G41" i="1"/>
  <c r="G40" i="1"/>
  <c r="G37" i="1"/>
  <c r="G36" i="1"/>
  <c r="D66" i="1"/>
  <c r="D64" i="1"/>
  <c r="D62" i="1"/>
  <c r="D60" i="1"/>
  <c r="D59" i="1"/>
  <c r="D58" i="1"/>
  <c r="D56" i="1"/>
  <c r="D55" i="1"/>
  <c r="G66" i="1"/>
  <c r="G62" i="1"/>
  <c r="D34" i="1"/>
  <c r="D32" i="1"/>
  <c r="D31" i="1"/>
  <c r="D30" i="1"/>
  <c r="D28" i="1"/>
  <c r="D27" i="1"/>
  <c r="D26" i="1"/>
  <c r="D22" i="1"/>
  <c r="D20" i="1"/>
  <c r="D19" i="1"/>
  <c r="D18" i="1"/>
  <c r="D16" i="1"/>
  <c r="D8" i="1"/>
  <c r="G65" i="1"/>
  <c r="G64" i="1"/>
  <c r="G58" i="1"/>
  <c r="G54" i="1"/>
  <c r="D52" i="1"/>
  <c r="D51" i="1"/>
  <c r="D50" i="1"/>
  <c r="D48" i="1"/>
  <c r="D47" i="1"/>
  <c r="D46" i="1"/>
  <c r="D44" i="1"/>
  <c r="D43" i="1"/>
  <c r="G33" i="1"/>
  <c r="G32" i="1"/>
  <c r="G29" i="1"/>
  <c r="G28" i="1"/>
  <c r="G25" i="1"/>
  <c r="G61" i="1"/>
  <c r="G60" i="1"/>
  <c r="G50" i="1"/>
  <c r="G46" i="1"/>
  <c r="G42" i="1"/>
  <c r="D40" i="1"/>
  <c r="D39" i="1"/>
  <c r="D38" i="1"/>
  <c r="D36" i="1"/>
  <c r="D35" i="1"/>
  <c r="D24" i="1"/>
  <c r="G17" i="1"/>
  <c r="D63" i="1"/>
  <c r="G53" i="1"/>
  <c r="G38" i="1"/>
  <c r="G34" i="1"/>
  <c r="D10" i="1"/>
  <c r="D68" i="1"/>
  <c r="D67" i="1"/>
  <c r="G26" i="1"/>
  <c r="G24" i="1"/>
  <c r="G15" i="1"/>
  <c r="G11" i="1"/>
  <c r="G10" i="1"/>
  <c r="G68" i="1"/>
  <c r="G67" i="1"/>
  <c r="G23" i="1"/>
  <c r="G20" i="1"/>
  <c r="G18" i="1"/>
  <c r="G16" i="1"/>
  <c r="D14" i="1"/>
  <c r="D13" i="1"/>
  <c r="D12" i="1"/>
  <c r="D11" i="1"/>
  <c r="D25" i="1"/>
  <c r="G21" i="1"/>
  <c r="D17" i="1"/>
  <c r="G13" i="1"/>
  <c r="D9" i="1"/>
  <c r="D65" i="1"/>
  <c r="G63" i="1"/>
  <c r="D61" i="1"/>
  <c r="G59" i="1"/>
  <c r="D57" i="1"/>
  <c r="G55" i="1"/>
  <c r="D53" i="1"/>
  <c r="G51" i="1"/>
  <c r="D49" i="1"/>
  <c r="G47" i="1"/>
  <c r="D45" i="1"/>
  <c r="G43" i="1"/>
  <c r="D41" i="1"/>
  <c r="G39" i="1"/>
  <c r="D37" i="1"/>
  <c r="G35" i="1"/>
  <c r="D33" i="1"/>
  <c r="G31" i="1"/>
  <c r="D29" i="1"/>
  <c r="G27" i="1"/>
  <c r="D23" i="1"/>
  <c r="G19" i="1"/>
  <c r="D15" i="1"/>
  <c r="G22" i="1"/>
  <c r="D21" i="1"/>
  <c r="G14" i="1"/>
  <c r="G9" i="1"/>
  <c r="G7" i="1"/>
  <c r="G6" i="1"/>
  <c r="C66" i="3"/>
  <c r="E66" i="3"/>
  <c r="F66" i="3"/>
  <c r="I66" i="3" s="1"/>
  <c r="G66" i="3"/>
  <c r="J66" i="3" s="1"/>
  <c r="F78" i="3"/>
  <c r="E78" i="3"/>
  <c r="F77" i="3"/>
  <c r="E77" i="3"/>
  <c r="F76" i="3"/>
  <c r="E76" i="3"/>
  <c r="G76" i="3" s="1"/>
  <c r="F75" i="3"/>
  <c r="E75" i="3"/>
  <c r="F74" i="3"/>
  <c r="E74" i="3"/>
  <c r="G74" i="3" s="1"/>
  <c r="F73" i="3"/>
  <c r="I73" i="3" s="1"/>
  <c r="E73" i="3"/>
  <c r="F72" i="3"/>
  <c r="E72" i="3"/>
  <c r="F71" i="3"/>
  <c r="I71" i="3" s="1"/>
  <c r="E71" i="3"/>
  <c r="F70" i="3"/>
  <c r="C78" i="3"/>
  <c r="C77" i="3"/>
  <c r="C76" i="3"/>
  <c r="C75" i="3"/>
  <c r="C74" i="3"/>
  <c r="D74" i="3" s="1"/>
  <c r="C73" i="3"/>
  <c r="C72" i="3"/>
  <c r="C71" i="3"/>
  <c r="C70" i="3"/>
  <c r="B77" i="3"/>
  <c r="B76" i="3"/>
  <c r="B75" i="3"/>
  <c r="D75" i="3" s="1"/>
  <c r="B78" i="3"/>
  <c r="D78" i="3" s="1"/>
  <c r="B74" i="3"/>
  <c r="B73" i="3"/>
  <c r="B72" i="3"/>
  <c r="B71" i="3"/>
  <c r="B70" i="3"/>
  <c r="D72" i="3"/>
  <c r="I74" i="3" l="1"/>
  <c r="D73" i="3"/>
  <c r="G73" i="3"/>
  <c r="J73" i="3" s="1"/>
  <c r="G75" i="3"/>
  <c r="J75" i="3" s="1"/>
  <c r="G77" i="3"/>
  <c r="M6" i="1"/>
  <c r="D71" i="3"/>
  <c r="J71" i="3" s="1"/>
  <c r="G70" i="3"/>
  <c r="G72" i="3"/>
  <c r="G71" i="3"/>
  <c r="G78" i="3"/>
  <c r="J78" i="3" s="1"/>
  <c r="H66" i="3"/>
  <c r="I72" i="3"/>
  <c r="I75" i="3"/>
  <c r="H71" i="3"/>
  <c r="H73" i="3"/>
  <c r="H74" i="3"/>
  <c r="H75" i="3"/>
  <c r="H78" i="3"/>
  <c r="I78" i="3"/>
  <c r="J72" i="3"/>
  <c r="H72" i="3"/>
  <c r="J74" i="3"/>
  <c r="I76" i="3"/>
  <c r="D70" i="3"/>
  <c r="I70" i="3"/>
  <c r="D76" i="3" l="1"/>
  <c r="H76" i="3"/>
  <c r="J70" i="3"/>
  <c r="J76" i="3" l="1"/>
  <c r="I68" i="1" l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82" i="1" l="1"/>
  <c r="H82" i="1"/>
  <c r="F82" i="1"/>
  <c r="E82" i="1"/>
  <c r="C82" i="1"/>
  <c r="B82" i="1"/>
  <c r="I81" i="1"/>
  <c r="H81" i="1"/>
  <c r="F81" i="1"/>
  <c r="E81" i="1"/>
  <c r="C81" i="1"/>
  <c r="B81" i="1"/>
  <c r="I80" i="1"/>
  <c r="H80" i="1"/>
  <c r="F80" i="1"/>
  <c r="E80" i="1"/>
  <c r="C80" i="1"/>
  <c r="I78" i="1"/>
  <c r="H78" i="1"/>
  <c r="F78" i="1"/>
  <c r="E78" i="1"/>
  <c r="C78" i="1"/>
  <c r="I76" i="1"/>
  <c r="H76" i="1"/>
  <c r="F76" i="1"/>
  <c r="E76" i="1"/>
  <c r="F75" i="1"/>
  <c r="E75" i="1"/>
  <c r="I70" i="1"/>
  <c r="I79" i="1" s="1"/>
  <c r="H70" i="1"/>
  <c r="H79" i="1" s="1"/>
  <c r="F79" i="1"/>
  <c r="E79" i="1"/>
  <c r="C79" i="1"/>
  <c r="L68" i="1"/>
  <c r="K68" i="1"/>
  <c r="J68" i="1"/>
  <c r="L67" i="1"/>
  <c r="K67" i="1"/>
  <c r="J67" i="1"/>
  <c r="L66" i="1"/>
  <c r="K66" i="1"/>
  <c r="J66" i="1"/>
  <c r="L65" i="1"/>
  <c r="K65" i="1"/>
  <c r="J65" i="1"/>
  <c r="L64" i="1"/>
  <c r="K64" i="1"/>
  <c r="J64" i="1"/>
  <c r="L63" i="1"/>
  <c r="K63" i="1"/>
  <c r="J63" i="1"/>
  <c r="L62" i="1"/>
  <c r="K62" i="1"/>
  <c r="J62" i="1"/>
  <c r="L61" i="1"/>
  <c r="K61" i="1"/>
  <c r="J61" i="1"/>
  <c r="L60" i="1"/>
  <c r="K60" i="1"/>
  <c r="J60" i="1"/>
  <c r="L59" i="1"/>
  <c r="K59" i="1"/>
  <c r="Q59" i="1" s="1"/>
  <c r="J59" i="1"/>
  <c r="L58" i="1"/>
  <c r="K58" i="1"/>
  <c r="J58" i="1"/>
  <c r="L57" i="1"/>
  <c r="K57" i="1"/>
  <c r="J57" i="1"/>
  <c r="L56" i="1"/>
  <c r="K56" i="1"/>
  <c r="J56" i="1"/>
  <c r="L55" i="1"/>
  <c r="K55" i="1"/>
  <c r="J55" i="1"/>
  <c r="L54" i="1"/>
  <c r="K54" i="1"/>
  <c r="J54" i="1"/>
  <c r="L53" i="1"/>
  <c r="K53" i="1"/>
  <c r="J53" i="1"/>
  <c r="L52" i="1"/>
  <c r="K52" i="1"/>
  <c r="J52" i="1"/>
  <c r="L51" i="1"/>
  <c r="K51" i="1"/>
  <c r="J51" i="1"/>
  <c r="L50" i="1"/>
  <c r="K50" i="1"/>
  <c r="J50" i="1"/>
  <c r="L49" i="1"/>
  <c r="K49" i="1"/>
  <c r="J49" i="1"/>
  <c r="L48" i="1"/>
  <c r="K48" i="1"/>
  <c r="J48" i="1"/>
  <c r="L47" i="1"/>
  <c r="K47" i="1"/>
  <c r="J47" i="1"/>
  <c r="L46" i="1"/>
  <c r="K46" i="1"/>
  <c r="J46" i="1"/>
  <c r="L45" i="1"/>
  <c r="K45" i="1"/>
  <c r="J45" i="1"/>
  <c r="L44" i="1"/>
  <c r="K44" i="1"/>
  <c r="J44" i="1"/>
  <c r="L43" i="1"/>
  <c r="K43" i="1"/>
  <c r="J43" i="1"/>
  <c r="L42" i="1"/>
  <c r="K42" i="1"/>
  <c r="J42" i="1"/>
  <c r="L41" i="1"/>
  <c r="K41" i="1"/>
  <c r="J41" i="1"/>
  <c r="L40" i="1"/>
  <c r="K40" i="1"/>
  <c r="J40" i="1"/>
  <c r="L39" i="1"/>
  <c r="K39" i="1"/>
  <c r="J39" i="1"/>
  <c r="L38" i="1"/>
  <c r="K38" i="1"/>
  <c r="J38" i="1"/>
  <c r="L37" i="1"/>
  <c r="K37" i="1"/>
  <c r="J37" i="1"/>
  <c r="L36" i="1"/>
  <c r="K36" i="1"/>
  <c r="J36" i="1"/>
  <c r="L35" i="1"/>
  <c r="K35" i="1"/>
  <c r="J35" i="1"/>
  <c r="L34" i="1"/>
  <c r="K34" i="1"/>
  <c r="J34" i="1"/>
  <c r="L33" i="1"/>
  <c r="K33" i="1"/>
  <c r="J33" i="1"/>
  <c r="L32" i="1"/>
  <c r="K32" i="1"/>
  <c r="J32" i="1"/>
  <c r="L31" i="1"/>
  <c r="K31" i="1"/>
  <c r="J31" i="1"/>
  <c r="L30" i="1"/>
  <c r="K30" i="1"/>
  <c r="J30" i="1"/>
  <c r="L29" i="1"/>
  <c r="K29" i="1"/>
  <c r="J29" i="1"/>
  <c r="L28" i="1"/>
  <c r="K28" i="1"/>
  <c r="J28" i="1"/>
  <c r="L27" i="1"/>
  <c r="K27" i="1"/>
  <c r="J27" i="1"/>
  <c r="L26" i="1"/>
  <c r="K26" i="1"/>
  <c r="J26" i="1"/>
  <c r="L25" i="1"/>
  <c r="K25" i="1"/>
  <c r="J25" i="1"/>
  <c r="L24" i="1"/>
  <c r="K24" i="1"/>
  <c r="J24" i="1"/>
  <c r="L23" i="1"/>
  <c r="K23" i="1"/>
  <c r="J23" i="1"/>
  <c r="L22" i="1"/>
  <c r="K22" i="1"/>
  <c r="J22" i="1"/>
  <c r="L21" i="1"/>
  <c r="K21" i="1"/>
  <c r="J21" i="1"/>
  <c r="L20" i="1"/>
  <c r="K20" i="1"/>
  <c r="J20" i="1"/>
  <c r="L19" i="1"/>
  <c r="K19" i="1"/>
  <c r="J19" i="1"/>
  <c r="L18" i="1"/>
  <c r="K18" i="1"/>
  <c r="J18" i="1"/>
  <c r="L17" i="1"/>
  <c r="K17" i="1"/>
  <c r="J17" i="1"/>
  <c r="L16" i="1"/>
  <c r="K16" i="1"/>
  <c r="J16" i="1"/>
  <c r="L15" i="1"/>
  <c r="K15" i="1"/>
  <c r="J15" i="1"/>
  <c r="L14" i="1"/>
  <c r="K14" i="1"/>
  <c r="J14" i="1"/>
  <c r="L13" i="1"/>
  <c r="K13" i="1"/>
  <c r="J13" i="1"/>
  <c r="L12" i="1"/>
  <c r="K12" i="1"/>
  <c r="J12" i="1"/>
  <c r="L11" i="1"/>
  <c r="K11" i="1"/>
  <c r="J11" i="1"/>
  <c r="L10" i="1"/>
  <c r="K10" i="1"/>
  <c r="J10" i="1"/>
  <c r="L9" i="1"/>
  <c r="K9" i="1"/>
  <c r="J9" i="1"/>
  <c r="L8" i="1"/>
  <c r="K8" i="1"/>
  <c r="J8" i="1"/>
  <c r="L7" i="1"/>
  <c r="K7" i="1"/>
  <c r="J7" i="1"/>
  <c r="L6" i="1"/>
  <c r="Q6" i="1"/>
  <c r="J6" i="1"/>
  <c r="J76" i="1" l="1"/>
  <c r="R79" i="1"/>
  <c r="R76" i="1"/>
  <c r="R78" i="1"/>
  <c r="R81" i="1"/>
  <c r="Q79" i="1"/>
  <c r="Q76" i="1"/>
  <c r="Q80" i="1"/>
  <c r="Q82" i="1"/>
  <c r="D76" i="1"/>
  <c r="R80" i="1"/>
  <c r="R82" i="1"/>
  <c r="Q78" i="1"/>
  <c r="Q81" i="1"/>
  <c r="Q8" i="1"/>
  <c r="Q12" i="1"/>
  <c r="R13" i="1"/>
  <c r="Q16" i="1"/>
  <c r="R17" i="1"/>
  <c r="Q20" i="1"/>
  <c r="R21" i="1"/>
  <c r="Q24" i="1"/>
  <c r="R25" i="1"/>
  <c r="Q28" i="1"/>
  <c r="R29" i="1"/>
  <c r="Q32" i="1"/>
  <c r="R33" i="1"/>
  <c r="Q36" i="1"/>
  <c r="R37" i="1"/>
  <c r="Q40" i="1"/>
  <c r="R41" i="1"/>
  <c r="Q44" i="1"/>
  <c r="R45" i="1"/>
  <c r="Q48" i="1"/>
  <c r="R49" i="1"/>
  <c r="Q52" i="1"/>
  <c r="R53" i="1"/>
  <c r="Q56" i="1"/>
  <c r="R57" i="1"/>
  <c r="Q60" i="1"/>
  <c r="R61" i="1"/>
  <c r="Q64" i="1"/>
  <c r="R65" i="1"/>
  <c r="Q68" i="1"/>
  <c r="R6" i="1"/>
  <c r="Q7" i="1"/>
  <c r="R8" i="1"/>
  <c r="Q11" i="1"/>
  <c r="R12" i="1"/>
  <c r="Q15" i="1"/>
  <c r="R16" i="1"/>
  <c r="Q19" i="1"/>
  <c r="R20" i="1"/>
  <c r="Q23" i="1"/>
  <c r="R24" i="1"/>
  <c r="Q27" i="1"/>
  <c r="R28" i="1"/>
  <c r="Q31" i="1"/>
  <c r="R32" i="1"/>
  <c r="Q35" i="1"/>
  <c r="R36" i="1"/>
  <c r="Q39" i="1"/>
  <c r="R40" i="1"/>
  <c r="Q43" i="1"/>
  <c r="R44" i="1"/>
  <c r="Q47" i="1"/>
  <c r="R48" i="1"/>
  <c r="Q51" i="1"/>
  <c r="R52" i="1"/>
  <c r="Q55" i="1"/>
  <c r="R56" i="1"/>
  <c r="R60" i="1"/>
  <c r="Q63" i="1"/>
  <c r="R64" i="1"/>
  <c r="Q67" i="1"/>
  <c r="R68" i="1"/>
  <c r="R9" i="1"/>
  <c r="R7" i="1"/>
  <c r="Q10" i="1"/>
  <c r="R11" i="1"/>
  <c r="Q14" i="1"/>
  <c r="R15" i="1"/>
  <c r="Q18" i="1"/>
  <c r="R19" i="1"/>
  <c r="Q22" i="1"/>
  <c r="R23" i="1"/>
  <c r="Q26" i="1"/>
  <c r="R27" i="1"/>
  <c r="Q30" i="1"/>
  <c r="R31" i="1"/>
  <c r="Q34" i="1"/>
  <c r="R35" i="1"/>
  <c r="Q38" i="1"/>
  <c r="R39" i="1"/>
  <c r="Q42" i="1"/>
  <c r="R43" i="1"/>
  <c r="Q46" i="1"/>
  <c r="R47" i="1"/>
  <c r="Q50" i="1"/>
  <c r="R51" i="1"/>
  <c r="Q54" i="1"/>
  <c r="R55" i="1"/>
  <c r="Q58" i="1"/>
  <c r="R59" i="1"/>
  <c r="Q62" i="1"/>
  <c r="R63" i="1"/>
  <c r="Q66" i="1"/>
  <c r="R67" i="1"/>
  <c r="Q9" i="1"/>
  <c r="R10" i="1"/>
  <c r="Q13" i="1"/>
  <c r="R14" i="1"/>
  <c r="Q17" i="1"/>
  <c r="R18" i="1"/>
  <c r="Q21" i="1"/>
  <c r="R22" i="1"/>
  <c r="Q25" i="1"/>
  <c r="R26" i="1"/>
  <c r="Q29" i="1"/>
  <c r="R30" i="1"/>
  <c r="Q33" i="1"/>
  <c r="R34" i="1"/>
  <c r="Q37" i="1"/>
  <c r="R38" i="1"/>
  <c r="Q41" i="1"/>
  <c r="R42" i="1"/>
  <c r="Q45" i="1"/>
  <c r="R46" i="1"/>
  <c r="Q49" i="1"/>
  <c r="R50" i="1"/>
  <c r="Q53" i="1"/>
  <c r="R54" i="1"/>
  <c r="Q57" i="1"/>
  <c r="R58" i="1"/>
  <c r="Q61" i="1"/>
  <c r="R62" i="1"/>
  <c r="Q65" i="1"/>
  <c r="R66" i="1"/>
  <c r="D78" i="1"/>
  <c r="J78" i="1"/>
  <c r="H75" i="1"/>
  <c r="C75" i="1"/>
  <c r="D75" i="1" s="1"/>
  <c r="I75" i="1"/>
  <c r="E77" i="1"/>
  <c r="F77" i="1"/>
  <c r="H77" i="1"/>
  <c r="C77" i="1"/>
  <c r="I77" i="1"/>
  <c r="J80" i="1"/>
  <c r="J82" i="1"/>
  <c r="J81" i="1"/>
  <c r="M7" i="1"/>
  <c r="M11" i="1"/>
  <c r="M19" i="1"/>
  <c r="M23" i="1"/>
  <c r="M27" i="1"/>
  <c r="M31" i="1"/>
  <c r="M35" i="1"/>
  <c r="M39" i="1"/>
  <c r="M43" i="1"/>
  <c r="M47" i="1"/>
  <c r="M51" i="1"/>
  <c r="M55" i="1"/>
  <c r="M59" i="1"/>
  <c r="M63" i="1"/>
  <c r="J70" i="1"/>
  <c r="J79" i="1"/>
  <c r="D80" i="1"/>
  <c r="D82" i="1"/>
  <c r="M9" i="1"/>
  <c r="M13" i="1"/>
  <c r="M17" i="1"/>
  <c r="M21" i="1"/>
  <c r="M25" i="1"/>
  <c r="M29" i="1"/>
  <c r="M33" i="1"/>
  <c r="M37" i="1"/>
  <c r="M41" i="1"/>
  <c r="M45" i="1"/>
  <c r="M49" i="1"/>
  <c r="M53" i="1"/>
  <c r="M57" i="1"/>
  <c r="M61" i="1"/>
  <c r="M65" i="1"/>
  <c r="D79" i="1"/>
  <c r="M15" i="1"/>
  <c r="M10" i="1"/>
  <c r="M14" i="1"/>
  <c r="M18" i="1"/>
  <c r="M22" i="1"/>
  <c r="M26" i="1"/>
  <c r="M30" i="1"/>
  <c r="M34" i="1"/>
  <c r="M38" i="1"/>
  <c r="M42" i="1"/>
  <c r="M46" i="1"/>
  <c r="M50" i="1"/>
  <c r="M54" i="1"/>
  <c r="M58" i="1"/>
  <c r="M62" i="1"/>
  <c r="M66" i="1"/>
  <c r="M67" i="1"/>
  <c r="M12" i="1"/>
  <c r="M16" i="1"/>
  <c r="M20" i="1"/>
  <c r="M24" i="1"/>
  <c r="M28" i="1"/>
  <c r="M32" i="1"/>
  <c r="M36" i="1"/>
  <c r="M40" i="1"/>
  <c r="M44" i="1"/>
  <c r="M48" i="1"/>
  <c r="M52" i="1"/>
  <c r="M56" i="1"/>
  <c r="M60" i="1"/>
  <c r="M64" i="1"/>
  <c r="M68" i="1"/>
  <c r="D81" i="1"/>
  <c r="M8" i="1"/>
  <c r="K70" i="1"/>
  <c r="Q70" i="1" s="1"/>
  <c r="G75" i="1"/>
  <c r="G76" i="1"/>
  <c r="G78" i="1"/>
  <c r="G79" i="1"/>
  <c r="G80" i="1"/>
  <c r="G81" i="1"/>
  <c r="G82" i="1"/>
  <c r="L70" i="1"/>
  <c r="R70" i="1" s="1"/>
  <c r="S75" i="1" l="1"/>
  <c r="S76" i="1"/>
  <c r="S79" i="1"/>
  <c r="S78" i="1"/>
  <c r="S81" i="1"/>
  <c r="S80" i="1"/>
  <c r="Q77" i="1"/>
  <c r="R75" i="1"/>
  <c r="R83" i="1"/>
  <c r="R77" i="1"/>
  <c r="S82" i="1"/>
  <c r="S8" i="1"/>
  <c r="S28" i="1"/>
  <c r="S50" i="1"/>
  <c r="S34" i="1"/>
  <c r="S18" i="1"/>
  <c r="S15" i="1"/>
  <c r="S61" i="1"/>
  <c r="S45" i="1"/>
  <c r="S29" i="1"/>
  <c r="S13" i="1"/>
  <c r="S59" i="1"/>
  <c r="S43" i="1"/>
  <c r="S11" i="1"/>
  <c r="S40" i="1"/>
  <c r="S62" i="1"/>
  <c r="S46" i="1"/>
  <c r="S30" i="1"/>
  <c r="S14" i="1"/>
  <c r="S57" i="1"/>
  <c r="S41" i="1"/>
  <c r="S25" i="1"/>
  <c r="S9" i="1"/>
  <c r="S55" i="1"/>
  <c r="S39" i="1"/>
  <c r="S27" i="1"/>
  <c r="S7" i="1"/>
  <c r="S44" i="1"/>
  <c r="S66" i="1"/>
  <c r="S24" i="1"/>
  <c r="S68" i="1"/>
  <c r="S52" i="1"/>
  <c r="S36" i="1"/>
  <c r="S20" i="1"/>
  <c r="S58" i="1"/>
  <c r="S42" i="1"/>
  <c r="S26" i="1"/>
  <c r="S10" i="1"/>
  <c r="S53" i="1"/>
  <c r="S37" i="1"/>
  <c r="S21" i="1"/>
  <c r="S51" i="1"/>
  <c r="S35" i="1"/>
  <c r="S23" i="1"/>
  <c r="S60" i="1"/>
  <c r="S12" i="1"/>
  <c r="S56" i="1"/>
  <c r="S64" i="1"/>
  <c r="S48" i="1"/>
  <c r="S32" i="1"/>
  <c r="S16" i="1"/>
  <c r="S67" i="1"/>
  <c r="S54" i="1"/>
  <c r="S38" i="1"/>
  <c r="S22" i="1"/>
  <c r="S6" i="1"/>
  <c r="S65" i="1"/>
  <c r="S49" i="1"/>
  <c r="S33" i="1"/>
  <c r="S17" i="1"/>
  <c r="S63" i="1"/>
  <c r="S47" i="1"/>
  <c r="S31" i="1"/>
  <c r="S19" i="1"/>
  <c r="D77" i="1"/>
  <c r="I85" i="1"/>
  <c r="J75" i="1"/>
  <c r="G77" i="1"/>
  <c r="H85" i="1"/>
  <c r="J77" i="1"/>
  <c r="M70" i="1"/>
  <c r="S70" i="1" s="1"/>
  <c r="B79" i="3"/>
  <c r="C79" i="3"/>
  <c r="D77" i="3"/>
  <c r="D79" i="3"/>
  <c r="I77" i="3"/>
  <c r="J77" i="3"/>
  <c r="H77" i="3"/>
  <c r="F79" i="3"/>
  <c r="E79" i="3"/>
  <c r="H79" i="3" s="1"/>
  <c r="G79" i="3"/>
  <c r="J79" i="3" s="1"/>
  <c r="I79" i="3" l="1"/>
  <c r="S77" i="1"/>
  <c r="J85" i="1"/>
</calcChain>
</file>

<file path=xl/sharedStrings.xml><?xml version="1.0" encoding="utf-8"?>
<sst xmlns="http://schemas.openxmlformats.org/spreadsheetml/2006/main" count="291" uniqueCount="58">
  <si>
    <t>年齢</t>
    <rPh sb="0" eb="2">
      <t>ネンレイ</t>
    </rPh>
    <phoneticPr fontId="6"/>
  </si>
  <si>
    <t>有権者数</t>
    <rPh sb="0" eb="3">
      <t>ユウケンシャ</t>
    </rPh>
    <rPh sb="3" eb="4">
      <t>スウ</t>
    </rPh>
    <phoneticPr fontId="6"/>
  </si>
  <si>
    <t>投票者数</t>
    <phoneticPr fontId="6"/>
  </si>
  <si>
    <t>当日の投票者数(内数)</t>
    <phoneticPr fontId="6"/>
  </si>
  <si>
    <t>投票率</t>
    <rPh sb="0" eb="3">
      <t>トウヒョウリツ</t>
    </rPh>
    <phoneticPr fontId="6"/>
  </si>
  <si>
    <t>男</t>
    <rPh sb="0" eb="1">
      <t>オトコ</t>
    </rPh>
    <phoneticPr fontId="6"/>
  </si>
  <si>
    <t>女</t>
    <rPh sb="0" eb="1">
      <t>オンナ</t>
    </rPh>
    <phoneticPr fontId="6"/>
  </si>
  <si>
    <t>計</t>
    <rPh sb="0" eb="1">
      <t>ケイ</t>
    </rPh>
    <phoneticPr fontId="6"/>
  </si>
  <si>
    <t>80～</t>
    <phoneticPr fontId="6"/>
  </si>
  <si>
    <t>投票者数</t>
    <phoneticPr fontId="6"/>
  </si>
  <si>
    <t>当日の投票者数(内数)</t>
    <phoneticPr fontId="6"/>
  </si>
  <si>
    <t>18～19</t>
    <phoneticPr fontId="3"/>
  </si>
  <si>
    <t>18～29</t>
    <phoneticPr fontId="3"/>
  </si>
  <si>
    <t>20～29</t>
    <phoneticPr fontId="3"/>
  </si>
  <si>
    <t>30～39</t>
    <phoneticPr fontId="3"/>
  </si>
  <si>
    <t>40～49</t>
    <phoneticPr fontId="3"/>
  </si>
  <si>
    <t>50～59</t>
    <phoneticPr fontId="3"/>
  </si>
  <si>
    <t>60～69</t>
    <phoneticPr fontId="3"/>
  </si>
  <si>
    <t>70～79</t>
    <phoneticPr fontId="3"/>
  </si>
  <si>
    <t>80～</t>
    <phoneticPr fontId="3"/>
  </si>
  <si>
    <t>男</t>
    <rPh sb="0" eb="1">
      <t>オトコ</t>
    </rPh>
    <phoneticPr fontId="4"/>
  </si>
  <si>
    <t>女</t>
    <rPh sb="0" eb="1">
      <t>オンナ</t>
    </rPh>
    <phoneticPr fontId="4"/>
  </si>
  <si>
    <t>有権者数</t>
    <rPh sb="0" eb="3">
      <t>ユウケンシャ</t>
    </rPh>
    <rPh sb="3" eb="4">
      <t>スウ</t>
    </rPh>
    <phoneticPr fontId="4"/>
  </si>
  <si>
    <t>投票者数</t>
    <rPh sb="0" eb="2">
      <t>トウヒョウ</t>
    </rPh>
    <rPh sb="2" eb="3">
      <t>シャ</t>
    </rPh>
    <rPh sb="3" eb="4">
      <t>スウ</t>
    </rPh>
    <phoneticPr fontId="4"/>
  </si>
  <si>
    <t>当日投票者数</t>
    <rPh sb="0" eb="2">
      <t>トウジツ</t>
    </rPh>
    <rPh sb="2" eb="4">
      <t>トウヒョウ</t>
    </rPh>
    <rPh sb="4" eb="5">
      <t>シャ</t>
    </rPh>
    <rPh sb="5" eb="6">
      <t>スウ</t>
    </rPh>
    <phoneticPr fontId="4"/>
  </si>
  <si>
    <t>80～</t>
    <phoneticPr fontId="4"/>
  </si>
  <si>
    <t>年齢</t>
    <rPh sb="0" eb="2">
      <t>ネンレイ</t>
    </rPh>
    <phoneticPr fontId="5"/>
  </si>
  <si>
    <t>有　権　者　数</t>
    <rPh sb="0" eb="5">
      <t>ユウケンシャ</t>
    </rPh>
    <rPh sb="6" eb="7">
      <t>スウ</t>
    </rPh>
    <phoneticPr fontId="5"/>
  </si>
  <si>
    <t>投　票　者　数　</t>
    <rPh sb="0" eb="5">
      <t>トウヒョウシャ</t>
    </rPh>
    <rPh sb="6" eb="7">
      <t>スウ</t>
    </rPh>
    <phoneticPr fontId="5"/>
  </si>
  <si>
    <t>投　票　率</t>
    <rPh sb="0" eb="1">
      <t>トウ</t>
    </rPh>
    <rPh sb="2" eb="3">
      <t>ヒョウ</t>
    </rPh>
    <rPh sb="4" eb="5">
      <t>リツ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</si>
  <si>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</si>
  <si>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</si>
  <si>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計</t>
    <rPh sb="0" eb="1">
      <t>ケイ</t>
    </rPh>
    <phoneticPr fontId="5"/>
  </si>
  <si>
    <t>80～</t>
  </si>
  <si>
    <t>合計</t>
    <rPh sb="0" eb="2">
      <t>ゴウケイ</t>
    </rPh>
    <phoneticPr fontId="3"/>
  </si>
  <si>
    <t>性別</t>
    <rPh sb="0" eb="2">
      <t>セイベツ</t>
    </rPh>
    <phoneticPr fontId="4"/>
  </si>
  <si>
    <t>年齢</t>
    <rPh sb="0" eb="2">
      <t>ネンレイ</t>
    </rPh>
    <phoneticPr fontId="4"/>
  </si>
  <si>
    <t>年代別の投票率等</t>
    <rPh sb="0" eb="3">
      <t>ネンダイベツ</t>
    </rPh>
    <rPh sb="4" eb="7">
      <t>トウヒョウリツ</t>
    </rPh>
    <rPh sb="7" eb="8">
      <t>トウ</t>
    </rPh>
    <phoneticPr fontId="6"/>
  </si>
  <si>
    <t>全年代（全数）</t>
    <rPh sb="0" eb="3">
      <t>ゼンネンダイ</t>
    </rPh>
    <rPh sb="4" eb="6">
      <t>ゼンスウ</t>
    </rPh>
    <phoneticPr fontId="3"/>
  </si>
  <si>
    <t>年齢別投票者数</t>
    <rPh sb="0" eb="3">
      <t>ネンレイベツ</t>
    </rPh>
    <rPh sb="3" eb="6">
      <t>トウヒョウシャ</t>
    </rPh>
    <rPh sb="6" eb="7">
      <t>スウ</t>
    </rPh>
    <phoneticPr fontId="6"/>
  </si>
  <si>
    <t>18歳・19歳</t>
    <rPh sb="2" eb="3">
      <t>サイ</t>
    </rPh>
    <rPh sb="6" eb="7">
      <t>サイ</t>
    </rPh>
    <phoneticPr fontId="3"/>
  </si>
  <si>
    <t>20歳代</t>
    <rPh sb="2" eb="4">
      <t>サイダイ</t>
    </rPh>
    <phoneticPr fontId="3"/>
  </si>
  <si>
    <t>30歳代</t>
    <rPh sb="2" eb="4">
      <t>サイダイ</t>
    </rPh>
    <phoneticPr fontId="3"/>
  </si>
  <si>
    <t>40歳代</t>
    <rPh sb="2" eb="4">
      <t>サイダイ</t>
    </rPh>
    <phoneticPr fontId="3"/>
  </si>
  <si>
    <t>50歳代</t>
    <rPh sb="2" eb="4">
      <t>サイダイ</t>
    </rPh>
    <phoneticPr fontId="3"/>
  </si>
  <si>
    <t>60歳代</t>
    <rPh sb="2" eb="4">
      <t>サイダイ</t>
    </rPh>
    <phoneticPr fontId="3"/>
  </si>
  <si>
    <t>70歳代</t>
    <rPh sb="2" eb="4">
      <t>サイダイ</t>
    </rPh>
    <phoneticPr fontId="3"/>
  </si>
  <si>
    <t>80歳以上</t>
    <rPh sb="2" eb="3">
      <t>サイ</t>
    </rPh>
    <rPh sb="3" eb="5">
      <t>イジョウ</t>
    </rPh>
    <phoneticPr fontId="3"/>
  </si>
  <si>
    <t>※「県内総数」は、抽出調査ではなく、県内全ての投票所の数値を集計した数値である。</t>
    <rPh sb="2" eb="4">
      <t>ケンナイ</t>
    </rPh>
    <rPh sb="4" eb="6">
      <t>ソウスウ</t>
    </rPh>
    <rPh sb="9" eb="11">
      <t>チュウシュツ</t>
    </rPh>
    <rPh sb="11" eb="13">
      <t>チョウサ</t>
    </rPh>
    <rPh sb="18" eb="20">
      <t>ケンナイ</t>
    </rPh>
    <rPh sb="20" eb="21">
      <t>スベ</t>
    </rPh>
    <rPh sb="23" eb="26">
      <t>トウヒョウジョ</t>
    </rPh>
    <rPh sb="27" eb="29">
      <t>スウチ</t>
    </rPh>
    <rPh sb="30" eb="32">
      <t>シュウケイ</t>
    </rPh>
    <rPh sb="34" eb="36">
      <t>スウチ</t>
    </rPh>
    <phoneticPr fontId="4"/>
  </si>
  <si>
    <t>県内総数（参考）</t>
    <rPh sb="0" eb="2">
      <t>ケンナイ</t>
    </rPh>
    <rPh sb="2" eb="4">
      <t>ソウスウ</t>
    </rPh>
    <rPh sb="5" eb="7">
      <t>サンコウ</t>
    </rPh>
    <phoneticPr fontId="3"/>
  </si>
  <si>
    <t>年齢階層別の投票率等</t>
    <rPh sb="0" eb="2">
      <t>ネンレイ</t>
    </rPh>
    <rPh sb="2" eb="4">
      <t>カイソウ</t>
    </rPh>
    <rPh sb="4" eb="5">
      <t>ベツ</t>
    </rPh>
    <rPh sb="6" eb="9">
      <t>トウヒョウリツ</t>
    </rPh>
    <rPh sb="9" eb="10">
      <t>トウ</t>
    </rPh>
    <phoneticPr fontId="6"/>
  </si>
  <si>
    <t>前回からの増減幅</t>
    <rPh sb="0" eb="2">
      <t>ゼンカイ</t>
    </rPh>
    <rPh sb="5" eb="7">
      <t>ゾウゲン</t>
    </rPh>
    <rPh sb="7" eb="8">
      <t>ハバ</t>
    </rPh>
    <phoneticPr fontId="6"/>
  </si>
  <si>
    <t>第27回参議院議員通常選挙における年齢別投票者数に関する調査表</t>
    <rPh sb="0" eb="1">
      <t>ダイ</t>
    </rPh>
    <rPh sb="3" eb="4">
      <t>カイ</t>
    </rPh>
    <rPh sb="4" eb="7">
      <t>サンギイン</t>
    </rPh>
    <rPh sb="7" eb="9">
      <t>ギイン</t>
    </rPh>
    <rPh sb="9" eb="11">
      <t>ツウジョウ</t>
    </rPh>
    <rPh sb="11" eb="13">
      <t>センキョ</t>
    </rPh>
    <rPh sb="17" eb="20">
      <t>ネンレイベツ</t>
    </rPh>
    <rPh sb="20" eb="23">
      <t>トウヒョウシャ</t>
    </rPh>
    <rPh sb="23" eb="24">
      <t>スウ</t>
    </rPh>
    <rPh sb="25" eb="26">
      <t>カン</t>
    </rPh>
    <rPh sb="28" eb="30">
      <t>チョウサヒョウ</t>
    </rPh>
    <rPh sb="30" eb="31">
      <t>ヒョウ</t>
    </rPh>
    <phoneticPr fontId="6"/>
  </si>
  <si>
    <t>第27回参議院議員通常選挙の投票率</t>
    <rPh sb="0" eb="1">
      <t>ダイ</t>
    </rPh>
    <rPh sb="3" eb="4">
      <t>カイ</t>
    </rPh>
    <rPh sb="4" eb="7">
      <t>サンギイン</t>
    </rPh>
    <rPh sb="7" eb="9">
      <t>ギイン</t>
    </rPh>
    <rPh sb="9" eb="11">
      <t>ツウジョウ</t>
    </rPh>
    <rPh sb="11" eb="13">
      <t>センキョ</t>
    </rPh>
    <rPh sb="14" eb="17">
      <t>トウヒョウリツ</t>
    </rPh>
    <phoneticPr fontId="6"/>
  </si>
  <si>
    <t>第26回参議院議員通常選挙の投票率</t>
    <rPh sb="0" eb="1">
      <t>ダイ</t>
    </rPh>
    <rPh sb="3" eb="4">
      <t>カイ</t>
    </rPh>
    <rPh sb="4" eb="7">
      <t>サンギイン</t>
    </rPh>
    <rPh sb="7" eb="9">
      <t>ギイン</t>
    </rPh>
    <rPh sb="9" eb="11">
      <t>ツウジョウ</t>
    </rPh>
    <rPh sb="11" eb="13">
      <t>センキョ</t>
    </rPh>
    <rPh sb="14" eb="17">
      <t>トウヒョウリツ</t>
    </rPh>
    <phoneticPr fontId="6"/>
  </si>
  <si>
    <t>前回との比較</t>
    <rPh sb="0" eb="2">
      <t>ゼンカイ</t>
    </rPh>
    <rPh sb="4" eb="6">
      <t>ヒカク</t>
    </rPh>
    <phoneticPr fontId="6"/>
  </si>
  <si>
    <t>第27回参議院議員通常選挙における年齢別投票者数に関する調査</t>
    <rPh sb="0" eb="1">
      <t>ダイ</t>
    </rPh>
    <rPh sb="3" eb="4">
      <t>カイ</t>
    </rPh>
    <rPh sb="4" eb="7">
      <t>サンギイン</t>
    </rPh>
    <rPh sb="7" eb="9">
      <t>ギイン</t>
    </rPh>
    <rPh sb="9" eb="11">
      <t>ツウジョウ</t>
    </rPh>
    <rPh sb="11" eb="13">
      <t>センキョ</t>
    </rPh>
    <rPh sb="17" eb="20">
      <t>ネンレイベツ</t>
    </rPh>
    <rPh sb="20" eb="23">
      <t>トウヒョウシャ</t>
    </rPh>
    <rPh sb="23" eb="24">
      <t>スウ</t>
    </rPh>
    <rPh sb="25" eb="26">
      <t>カン</t>
    </rPh>
    <rPh sb="28" eb="30">
      <t>チョウサヒョウ</t>
    </rPh>
    <phoneticPr fontId="6"/>
  </si>
  <si>
    <t>第26回参議院議員通常選挙の投票率</t>
    <rPh sb="0" eb="1">
      <t>ダイ</t>
    </rPh>
    <rPh sb="3" eb="4">
      <t>カイ</t>
    </rPh>
    <rPh sb="4" eb="11">
      <t>サンギインギインツウジョウ</t>
    </rPh>
    <rPh sb="11" eb="13">
      <t>センキョ</t>
    </rPh>
    <rPh sb="14" eb="17">
      <t>トウヒョウリツ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</si>
</sst>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1"/>
      <color theme="1"/>
      <name val="メイリオ"/>
      <family val="2"/>
      <charset val="128"/>
    </font>
    <font>
      <sz val="11"/>
      <color theme="1"/>
      <name val="メイリオ"/>
      <family val="2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メイリオ"/>
      <family val="2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1"/>
      <color theme="1"/>
      <name val="メイリオ"/>
      <family val="3"/>
      <charset val="128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  <charset val="128"/>
    </font>
    <font>
      <b/>
      <sz val="16"/>
      <name val="Meiryo UI"/>
      <family val="3"/>
      <charset val="128"/>
    </font>
    <font>
      <b/>
      <sz val="16"/>
      <color theme="1"/>
      <name val="Meiryo UI"/>
      <family val="3"/>
      <charset val="128"/>
    </font>
    <font>
      <sz val="22"/>
      <name val="Meiryo UI"/>
      <family val="3"/>
      <charset val="128"/>
    </font>
    <font>
      <sz val="12"/>
      <color theme="1"/>
      <name val="Meiryo UI"/>
      <family val="3"/>
      <charset val="128"/>
    </font>
    <font>
      <sz val="14"/>
      <name val="Meiryo UI"/>
      <family val="3"/>
      <charset val="128"/>
    </font>
    <font>
      <sz val="16"/>
      <name val="Meiryo UI"/>
      <family val="3"/>
      <charset val="128"/>
    </font>
    <font>
      <sz val="24"/>
      <name val="Meiryo UI"/>
      <family val="3"/>
      <charset val="128"/>
    </font>
    <font>
      <b/>
      <sz val="18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/>
    <xf numFmtId="0" fontId="21" fillId="0" borderId="0">
      <alignment vertical="top"/>
    </xf>
  </cellStyleXfs>
  <cellXfs count="62">
    <xf numFmtId="0" fontId="0" fillId="0" borderId="0" xfId="0">
      <alignment vertical="center"/>
    </xf>
    <xf numFmtId="0" fontId="3" fillId="0" borderId="6" xfId="3" applyFont="1" applyFill="1" applyBorder="1" applyAlignment="1" applyProtection="1">
      <alignment horizontal="center" vertical="center"/>
    </xf>
    <xf numFmtId="0" fontId="3" fillId="0" borderId="7" xfId="3" applyFont="1" applyFill="1" applyBorder="1" applyAlignment="1" applyProtection="1">
      <alignment horizontal="center" vertical="center"/>
    </xf>
    <xf numFmtId="0" fontId="5" fillId="0" borderId="1" xfId="3" applyFont="1" applyFill="1" applyBorder="1" applyAlignment="1" applyProtection="1">
      <alignment horizontal="center" vertical="center"/>
    </xf>
    <xf numFmtId="38" fontId="7" fillId="0" borderId="1" xfId="1" applyFont="1" applyFill="1" applyBorder="1" applyAlignment="1" applyProtection="1">
      <alignment vertical="center" shrinkToFit="1"/>
    </xf>
    <xf numFmtId="10" fontId="7" fillId="0" borderId="1" xfId="1" applyNumberFormat="1" applyFont="1" applyFill="1" applyBorder="1" applyAlignment="1" applyProtection="1">
      <alignment vertical="center" shrinkToFit="1"/>
    </xf>
    <xf numFmtId="0" fontId="3" fillId="0" borderId="1" xfId="3" applyFont="1" applyFill="1" applyBorder="1" applyAlignment="1" applyProtection="1">
      <alignment horizontal="center" vertical="center"/>
    </xf>
    <xf numFmtId="10" fontId="7" fillId="0" borderId="6" xfId="2" applyNumberFormat="1" applyFont="1" applyFill="1" applyBorder="1" applyAlignment="1" applyProtection="1">
      <alignment vertical="center" shrinkToFit="1"/>
    </xf>
    <xf numFmtId="10" fontId="7" fillId="0" borderId="7" xfId="1" applyNumberFormat="1" applyFont="1" applyFill="1" applyBorder="1" applyAlignment="1" applyProtection="1">
      <alignment vertical="center" shrinkToFit="1"/>
    </xf>
    <xf numFmtId="10" fontId="7" fillId="0" borderId="6" xfId="1" applyNumberFormat="1" applyFont="1" applyFill="1" applyBorder="1" applyAlignment="1" applyProtection="1">
      <alignment vertical="center" shrinkToFit="1"/>
    </xf>
    <xf numFmtId="10" fontId="7" fillId="0" borderId="8" xfId="1" applyNumberFormat="1" applyFont="1" applyFill="1" applyBorder="1" applyAlignment="1" applyProtection="1">
      <alignment vertical="center" shrinkToFit="1"/>
    </xf>
    <xf numFmtId="10" fontId="7" fillId="0" borderId="9" xfId="1" applyNumberFormat="1" applyFont="1" applyFill="1" applyBorder="1" applyAlignment="1" applyProtection="1">
      <alignment vertical="center" shrinkToFit="1"/>
    </xf>
    <xf numFmtId="10" fontId="7" fillId="0" borderId="10" xfId="1" applyNumberFormat="1" applyFont="1" applyFill="1" applyBorder="1" applyAlignment="1" applyProtection="1">
      <alignment vertical="center" shrinkToFit="1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38" fontId="0" fillId="2" borderId="1" xfId="1" applyFont="1" applyFill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Fill="1" applyProtection="1">
      <alignment vertical="center"/>
    </xf>
    <xf numFmtId="0" fontId="9" fillId="0" borderId="0" xfId="3" applyFont="1" applyFill="1" applyAlignment="1" applyProtection="1">
      <alignment vertical="center"/>
    </xf>
    <xf numFmtId="0" fontId="10" fillId="0" borderId="0" xfId="3" applyFont="1" applyFill="1" applyAlignment="1" applyProtection="1">
      <alignment vertical="center"/>
    </xf>
    <xf numFmtId="0" fontId="11" fillId="0" borderId="0" xfId="3" applyFont="1" applyFill="1" applyAlignment="1" applyProtection="1">
      <alignment vertical="center"/>
    </xf>
    <xf numFmtId="0" fontId="10" fillId="0" borderId="0" xfId="3" applyFont="1" applyFill="1" applyAlignment="1" applyProtection="1">
      <alignment horizontal="center" vertical="center"/>
    </xf>
    <xf numFmtId="0" fontId="12" fillId="0" borderId="1" xfId="3" applyFont="1" applyFill="1" applyBorder="1" applyAlignment="1" applyProtection="1">
      <alignment horizontal="center" vertical="center"/>
    </xf>
    <xf numFmtId="38" fontId="12" fillId="0" borderId="1" xfId="1" applyFont="1" applyFill="1" applyBorder="1" applyAlignment="1" applyProtection="1">
      <alignment vertical="center" shrinkToFit="1"/>
      <protection locked="0"/>
    </xf>
    <xf numFmtId="38" fontId="12" fillId="0" borderId="1" xfId="1" applyFont="1" applyFill="1" applyBorder="1" applyAlignment="1" applyProtection="1">
      <alignment vertical="center" shrinkToFit="1"/>
    </xf>
    <xf numFmtId="10" fontId="12" fillId="0" borderId="1" xfId="2" applyNumberFormat="1" applyFont="1" applyFill="1" applyBorder="1" applyAlignment="1" applyProtection="1">
      <alignment horizontal="right" vertical="center" shrinkToFit="1"/>
    </xf>
    <xf numFmtId="10" fontId="12" fillId="0" borderId="1" xfId="1" applyNumberFormat="1" applyFont="1" applyFill="1" applyBorder="1" applyAlignment="1" applyProtection="1">
      <alignment horizontal="right" vertical="center" shrinkToFit="1"/>
    </xf>
    <xf numFmtId="10" fontId="12" fillId="0" borderId="1" xfId="1" applyNumberFormat="1" applyFont="1" applyFill="1" applyBorder="1" applyAlignment="1" applyProtection="1">
      <alignment vertical="center" shrinkToFit="1"/>
    </xf>
    <xf numFmtId="0" fontId="12" fillId="0" borderId="2" xfId="3" applyFont="1" applyFill="1" applyBorder="1" applyAlignment="1" applyProtection="1">
      <alignment horizontal="center" vertical="center"/>
    </xf>
    <xf numFmtId="38" fontId="12" fillId="0" borderId="2" xfId="1" applyFont="1" applyFill="1" applyBorder="1" applyAlignment="1" applyProtection="1">
      <alignment vertical="center" shrinkToFit="1"/>
      <protection locked="0"/>
    </xf>
    <xf numFmtId="38" fontId="12" fillId="0" borderId="2" xfId="1" applyFont="1" applyFill="1" applyBorder="1" applyAlignment="1" applyProtection="1">
      <alignment vertical="center" shrinkToFit="1"/>
    </xf>
    <xf numFmtId="10" fontId="12" fillId="0" borderId="2" xfId="1" applyNumberFormat="1" applyFont="1" applyFill="1" applyBorder="1" applyAlignment="1" applyProtection="1">
      <alignment vertical="center" shrinkToFit="1"/>
    </xf>
    <xf numFmtId="0" fontId="9" fillId="0" borderId="0" xfId="3" applyFont="1" applyFill="1" applyBorder="1" applyAlignment="1" applyProtection="1">
      <alignment vertical="center"/>
    </xf>
    <xf numFmtId="0" fontId="10" fillId="0" borderId="0" xfId="3" applyFont="1" applyFill="1" applyBorder="1" applyAlignment="1" applyProtection="1">
      <alignment vertical="center"/>
    </xf>
    <xf numFmtId="0" fontId="12" fillId="0" borderId="1" xfId="3" applyFont="1" applyFill="1" applyBorder="1" applyAlignment="1" applyProtection="1">
      <alignment horizontal="center" vertical="center" wrapText="1"/>
    </xf>
    <xf numFmtId="0" fontId="13" fillId="3" borderId="11" xfId="3" applyFont="1" applyFill="1" applyBorder="1" applyAlignment="1" applyProtection="1">
      <alignment horizontal="center" vertical="center"/>
    </xf>
    <xf numFmtId="0" fontId="13" fillId="3" borderId="12" xfId="3" applyFont="1" applyFill="1" applyBorder="1" applyAlignment="1" applyProtection="1">
      <alignment horizontal="center" vertical="center"/>
    </xf>
    <xf numFmtId="0" fontId="13" fillId="3" borderId="1" xfId="3" applyFont="1" applyFill="1" applyBorder="1" applyAlignment="1" applyProtection="1">
      <alignment horizontal="center" vertical="center"/>
    </xf>
    <xf numFmtId="0" fontId="13" fillId="0" borderId="0" xfId="3" applyFont="1" applyFill="1" applyAlignment="1" applyProtection="1">
      <alignment vertical="center"/>
    </xf>
    <xf numFmtId="0" fontId="13" fillId="3" borderId="1" xfId="3" applyFont="1" applyFill="1" applyBorder="1" applyAlignment="1" applyProtection="1">
      <alignment horizontal="center" vertical="center"/>
    </xf>
    <xf numFmtId="10" fontId="9" fillId="0" borderId="0" xfId="0" applyNumberFormat="1" applyFont="1" applyFill="1" applyProtection="1">
      <alignment vertical="center"/>
    </xf>
    <xf numFmtId="0" fontId="17" fillId="0" borderId="1" xfId="3" applyFont="1" applyFill="1" applyBorder="1" applyAlignment="1" applyProtection="1">
      <alignment horizontal="center" vertical="center"/>
    </xf>
    <xf numFmtId="38" fontId="17" fillId="0" borderId="1" xfId="1" applyFont="1" applyFill="1" applyBorder="1" applyAlignment="1" applyProtection="1">
      <alignment vertical="center" shrinkToFit="1"/>
      <protection locked="0"/>
    </xf>
    <xf numFmtId="38" fontId="17" fillId="0" borderId="1" xfId="1" applyFont="1" applyFill="1" applyBorder="1" applyAlignment="1" applyProtection="1">
      <alignment vertical="center" shrinkToFit="1"/>
    </xf>
    <xf numFmtId="10" fontId="17" fillId="0" borderId="1" xfId="2" applyNumberFormat="1" applyFont="1" applyFill="1" applyBorder="1" applyAlignment="1" applyProtection="1">
      <alignment horizontal="right" vertical="center" shrinkToFit="1"/>
    </xf>
    <xf numFmtId="10" fontId="17" fillId="0" borderId="1" xfId="1" applyNumberFormat="1" applyFont="1" applyFill="1" applyBorder="1" applyAlignment="1" applyProtection="1">
      <alignment horizontal="right" vertical="center" shrinkToFit="1"/>
    </xf>
    <xf numFmtId="10" fontId="17" fillId="0" borderId="1" xfId="2" applyNumberFormat="1" applyFont="1" applyFill="1" applyBorder="1" applyAlignment="1" applyProtection="1">
      <alignment vertical="center" shrinkToFit="1"/>
    </xf>
    <xf numFmtId="10" fontId="17" fillId="0" borderId="1" xfId="1" applyNumberFormat="1" applyFont="1" applyFill="1" applyBorder="1" applyAlignment="1" applyProtection="1">
      <alignment vertical="center" shrinkToFit="1"/>
    </xf>
    <xf numFmtId="0" fontId="17" fillId="0" borderId="1" xfId="3" applyFont="1" applyFill="1" applyBorder="1" applyAlignment="1" applyProtection="1">
      <alignment horizontal="center" vertical="center" wrapText="1"/>
    </xf>
    <xf numFmtId="0" fontId="18" fillId="0" borderId="0" xfId="3" applyFont="1" applyFill="1" applyAlignment="1" applyProtection="1">
      <alignment horizontal="left" vertical="center"/>
    </xf>
    <xf numFmtId="0" fontId="20" fillId="0" borderId="0" xfId="3" applyFont="1" applyFill="1" applyAlignment="1" applyProtection="1">
      <alignment vertical="center"/>
    </xf>
    <xf numFmtId="10" fontId="12" fillId="0" borderId="1" xfId="2" applyNumberFormat="1" applyFont="1" applyFill="1" applyBorder="1" applyAlignment="1" applyProtection="1">
      <alignment vertical="center" shrinkToFit="1"/>
    </xf>
    <xf numFmtId="10" fontId="16" fillId="0" borderId="1" xfId="0" applyNumberFormat="1" applyFont="1" applyFill="1" applyBorder="1" applyProtection="1">
      <alignment vertical="center"/>
    </xf>
    <xf numFmtId="0" fontId="14" fillId="3" borderId="1" xfId="3" applyFont="1" applyFill="1" applyBorder="1" applyAlignment="1" applyProtection="1">
      <alignment horizontal="center" vertical="center"/>
    </xf>
    <xf numFmtId="0" fontId="13" fillId="3" borderId="1" xfId="3" applyFont="1" applyFill="1" applyBorder="1" applyAlignment="1" applyProtection="1">
      <alignment horizontal="center" vertical="center"/>
    </xf>
    <xf numFmtId="0" fontId="19" fillId="0" borderId="0" xfId="3" applyFont="1" applyFill="1" applyAlignment="1" applyProtection="1">
      <alignment horizontal="center" vertical="center"/>
    </xf>
    <xf numFmtId="0" fontId="15" fillId="0" borderId="0" xfId="3" applyFont="1" applyFill="1" applyAlignment="1" applyProtection="1">
      <alignment horizontal="center" vertical="center"/>
    </xf>
    <xf numFmtId="0" fontId="0" fillId="0" borderId="3" xfId="3" applyFont="1" applyFill="1" applyBorder="1" applyAlignment="1" applyProtection="1">
      <alignment horizontal="center" vertical="center"/>
    </xf>
    <xf numFmtId="0" fontId="3" fillId="0" borderId="4" xfId="3" applyFont="1" applyFill="1" applyBorder="1" applyAlignment="1" applyProtection="1">
      <alignment horizontal="center" vertical="center"/>
    </xf>
    <xf numFmtId="0" fontId="3" fillId="0" borderId="5" xfId="3" applyFont="1" applyFill="1" applyBorder="1" applyAlignment="1" applyProtection="1">
      <alignment horizontal="center" vertical="center"/>
    </xf>
    <xf numFmtId="0" fontId="3" fillId="0" borderId="1" xfId="3" applyFont="1" applyFill="1" applyBorder="1" applyAlignment="1" applyProtection="1">
      <alignment horizontal="center" vertical="center"/>
    </xf>
    <xf numFmtId="0" fontId="0" fillId="0" borderId="1" xfId="3" applyFont="1" applyFill="1" applyBorder="1" applyAlignment="1" applyProtection="1">
      <alignment horizontal="center" vertical="center"/>
    </xf>
  </cellXfs>
  <cellStyles count="6">
    <cellStyle name="パーセント" xfId="2" builtinId="5"/>
    <cellStyle name="パーセント 2" xfId="4"/>
    <cellStyle name="桁区切り" xfId="1" builtinId="6"/>
    <cellStyle name="標準" xfId="0" builtinId="0"/>
    <cellStyle name="標準 2" xfId="5"/>
    <cellStyle name="標準_年齢別集計表(H15衆)" xfId="3"/>
  </cellStyles>
  <dxfs count="0"/>
  <tableStyles count="0" defaultTableStyle="TableStyleMedium2" defaultPivotStyle="PivotStyleLight16"/>
  <colors>
    <mruColors>
      <color rgb="FFFF5050"/>
      <color rgb="FF71D5A5"/>
      <color rgb="FFFF99CC"/>
      <color rgb="FFFF75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4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329613878356216E-2"/>
          <c:y val="3.7475748166807064E-2"/>
          <c:w val="0.92614138426140025"/>
          <c:h val="0.88283892948004306"/>
        </c:manualLayout>
      </c:layout>
      <c:barChart>
        <c:barDir val="col"/>
        <c:grouping val="clustered"/>
        <c:varyColors val="0"/>
        <c:ser>
          <c:idx val="5"/>
          <c:order val="2"/>
          <c:tx>
            <c:v>第26回　参院選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グラフ用データ!$A$75:$A$82</c:f>
              <c:strCache>
                <c:ptCount val="8"/>
                <c:pt idx="0">
                  <c:v>18歳・19歳</c:v>
                </c:pt>
                <c:pt idx="1">
                  <c:v>20歳代</c:v>
                </c:pt>
                <c:pt idx="2">
                  <c:v>30歳代</c:v>
                </c:pt>
                <c:pt idx="3">
                  <c:v>40歳代</c:v>
                </c:pt>
                <c:pt idx="4">
                  <c:v>50歳代</c:v>
                </c:pt>
                <c:pt idx="5">
                  <c:v>60歳代</c:v>
                </c:pt>
                <c:pt idx="6">
                  <c:v>70歳代</c:v>
                </c:pt>
                <c:pt idx="7">
                  <c:v>80歳以上</c:v>
                </c:pt>
              </c:strCache>
            </c:strRef>
          </c:cat>
          <c:val>
            <c:numRef>
              <c:f>グラフ用データ!$P$75:$P$82</c:f>
              <c:numCache>
                <c:formatCode>0.00%</c:formatCode>
                <c:ptCount val="8"/>
                <c:pt idx="0">
                  <c:v>0.35740550080894251</c:v>
                </c:pt>
                <c:pt idx="1">
                  <c:v>0.31332110308912298</c:v>
                </c:pt>
                <c:pt idx="2">
                  <c:v>0.41055063339341474</c:v>
                </c:pt>
                <c:pt idx="3">
                  <c:v>0.46673455532926</c:v>
                </c:pt>
                <c:pt idx="4">
                  <c:v>0.54135734579781869</c:v>
                </c:pt>
                <c:pt idx="5">
                  <c:v>0.63104761904761908</c:v>
                </c:pt>
                <c:pt idx="6">
                  <c:v>0.63363431151241534</c:v>
                </c:pt>
                <c:pt idx="7">
                  <c:v>0.41692633678175245</c:v>
                </c:pt>
              </c:numCache>
            </c:numRef>
          </c:val>
        </c:ser>
        <c:ser>
          <c:idx val="2"/>
          <c:order val="3"/>
          <c:tx>
            <c:v>第27回　参院選</c:v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グラフ用データ!$A$75:$A$82</c:f>
              <c:strCache>
                <c:ptCount val="8"/>
                <c:pt idx="0">
                  <c:v>18歳・19歳</c:v>
                </c:pt>
                <c:pt idx="1">
                  <c:v>20歳代</c:v>
                </c:pt>
                <c:pt idx="2">
                  <c:v>30歳代</c:v>
                </c:pt>
                <c:pt idx="3">
                  <c:v>40歳代</c:v>
                </c:pt>
                <c:pt idx="4">
                  <c:v>50歳代</c:v>
                </c:pt>
                <c:pt idx="5">
                  <c:v>60歳代</c:v>
                </c:pt>
                <c:pt idx="6">
                  <c:v>70歳代</c:v>
                </c:pt>
                <c:pt idx="7">
                  <c:v>80歳以上</c:v>
                </c:pt>
              </c:strCache>
            </c:strRef>
          </c:cat>
          <c:val>
            <c:numRef>
              <c:f>グラフ用データ!$M$75:$M$82</c:f>
              <c:numCache>
                <c:formatCode>0.00%</c:formatCode>
                <c:ptCount val="8"/>
                <c:pt idx="0">
                  <c:v>0.45579999999999998</c:v>
                </c:pt>
                <c:pt idx="1">
                  <c:v>0.44080000000000003</c:v>
                </c:pt>
                <c:pt idx="2">
                  <c:v>0.54310000000000003</c:v>
                </c:pt>
                <c:pt idx="3">
                  <c:v>0.55740000000000001</c:v>
                </c:pt>
                <c:pt idx="4">
                  <c:v>0.60199999999999998</c:v>
                </c:pt>
                <c:pt idx="5">
                  <c:v>0.66310000000000002</c:v>
                </c:pt>
                <c:pt idx="6">
                  <c:v>0.65290000000000004</c:v>
                </c:pt>
                <c:pt idx="7">
                  <c:v>0.44080000000000003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0"/>
        <c:axId val="764729264"/>
        <c:axId val="7647300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グラフ用データ!$K$74</c15:sqref>
                        </c15:formulaRef>
                      </c:ext>
                    </c:extLst>
                    <c:strCache>
                      <c:ptCount val="1"/>
                      <c:pt idx="0">
                        <c:v>男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グラフ用データ!$A$75:$A$82</c15:sqref>
                        </c15:formulaRef>
                      </c:ext>
                    </c:extLst>
                    <c:strCache>
                      <c:ptCount val="8"/>
                      <c:pt idx="0">
                        <c:v>18歳・19歳</c:v>
                      </c:pt>
                      <c:pt idx="1">
                        <c:v>20歳代</c:v>
                      </c:pt>
                      <c:pt idx="2">
                        <c:v>30歳代</c:v>
                      </c:pt>
                      <c:pt idx="3">
                        <c:v>40歳代</c:v>
                      </c:pt>
                      <c:pt idx="4">
                        <c:v>50歳代</c:v>
                      </c:pt>
                      <c:pt idx="5">
                        <c:v>60歳代</c:v>
                      </c:pt>
                      <c:pt idx="6">
                        <c:v>70歳代</c:v>
                      </c:pt>
                      <c:pt idx="7">
                        <c:v>80歳以上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グラフ用データ!$K$75:$K$82</c15:sqref>
                        </c15:formulaRef>
                      </c:ext>
                    </c:extLst>
                    <c:numCache>
                      <c:formatCode>0.00%</c:formatCode>
                      <c:ptCount val="8"/>
                      <c:pt idx="0">
                        <c:v>0.43740000000000001</c:v>
                      </c:pt>
                      <c:pt idx="1">
                        <c:v>0.41270000000000001</c:v>
                      </c:pt>
                      <c:pt idx="2">
                        <c:v>0.52680000000000005</c:v>
                      </c:pt>
                      <c:pt idx="3">
                        <c:v>0.55469999999999997</c:v>
                      </c:pt>
                      <c:pt idx="4">
                        <c:v>0.59489999999999998</c:v>
                      </c:pt>
                      <c:pt idx="5">
                        <c:v>0.65820000000000001</c:v>
                      </c:pt>
                      <c:pt idx="6">
                        <c:v>0.67149999999999999</c:v>
                      </c:pt>
                      <c:pt idx="7">
                        <c:v>0.51880000000000004</c:v>
                      </c:pt>
                    </c:numCache>
                  </c:numRef>
                </c:val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グラフ用データ!$L$74</c15:sqref>
                        </c15:formulaRef>
                      </c:ext>
                    </c:extLst>
                    <c:strCache>
                      <c:ptCount val="1"/>
                      <c:pt idx="0">
                        <c:v>女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グラフ用データ!$A$75:$A$82</c15:sqref>
                        </c15:formulaRef>
                      </c:ext>
                    </c:extLst>
                    <c:strCache>
                      <c:ptCount val="8"/>
                      <c:pt idx="0">
                        <c:v>18歳・19歳</c:v>
                      </c:pt>
                      <c:pt idx="1">
                        <c:v>20歳代</c:v>
                      </c:pt>
                      <c:pt idx="2">
                        <c:v>30歳代</c:v>
                      </c:pt>
                      <c:pt idx="3">
                        <c:v>40歳代</c:v>
                      </c:pt>
                      <c:pt idx="4">
                        <c:v>50歳代</c:v>
                      </c:pt>
                      <c:pt idx="5">
                        <c:v>60歳代</c:v>
                      </c:pt>
                      <c:pt idx="6">
                        <c:v>70歳代</c:v>
                      </c:pt>
                      <c:pt idx="7">
                        <c:v>80歳以上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グラフ用データ!$L$75:$L$82</c15:sqref>
                        </c15:formulaRef>
                      </c:ext>
                    </c:extLst>
                    <c:numCache>
                      <c:formatCode>0.00%</c:formatCode>
                      <c:ptCount val="8"/>
                      <c:pt idx="0">
                        <c:v>0.4748</c:v>
                      </c:pt>
                      <c:pt idx="1">
                        <c:v>0.46860000000000002</c:v>
                      </c:pt>
                      <c:pt idx="2">
                        <c:v>0.55910000000000004</c:v>
                      </c:pt>
                      <c:pt idx="3">
                        <c:v>0.56000000000000005</c:v>
                      </c:pt>
                      <c:pt idx="4">
                        <c:v>0.60899999999999999</c:v>
                      </c:pt>
                      <c:pt idx="5">
                        <c:v>0.66769999999999996</c:v>
                      </c:pt>
                      <c:pt idx="6">
                        <c:v>0.63739999999999997</c:v>
                      </c:pt>
                      <c:pt idx="7">
                        <c:v>0.3997</c:v>
                      </c:pt>
                    </c:numCache>
                  </c:numRef>
                </c:val>
              </c15:ser>
            </c15:filteredBarSeries>
            <c15:filteredBarSeries>
              <c15:ser>
                <c:idx val="3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グラフ用データ!$N$74</c15:sqref>
                        </c15:formulaRef>
                      </c:ext>
                    </c:extLst>
                    <c:strCache>
                      <c:ptCount val="1"/>
                      <c:pt idx="0">
                        <c:v>男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グラフ用データ!$A$75:$A$82</c15:sqref>
                        </c15:formulaRef>
                      </c:ext>
                    </c:extLst>
                    <c:strCache>
                      <c:ptCount val="8"/>
                      <c:pt idx="0">
                        <c:v>18歳・19歳</c:v>
                      </c:pt>
                      <c:pt idx="1">
                        <c:v>20歳代</c:v>
                      </c:pt>
                      <c:pt idx="2">
                        <c:v>30歳代</c:v>
                      </c:pt>
                      <c:pt idx="3">
                        <c:v>40歳代</c:v>
                      </c:pt>
                      <c:pt idx="4">
                        <c:v>50歳代</c:v>
                      </c:pt>
                      <c:pt idx="5">
                        <c:v>60歳代</c:v>
                      </c:pt>
                      <c:pt idx="6">
                        <c:v>70歳代</c:v>
                      </c:pt>
                      <c:pt idx="7">
                        <c:v>80歳以上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グラフ用データ!$N$75:$N$82</c15:sqref>
                        </c15:formulaRef>
                      </c:ext>
                    </c:extLst>
                    <c:numCache>
                      <c:formatCode>0.00%</c:formatCode>
                      <c:ptCount val="8"/>
                      <c:pt idx="0">
                        <c:v>0.34284882027381297</c:v>
                      </c:pt>
                      <c:pt idx="1">
                        <c:v>0.2943322935671826</c:v>
                      </c:pt>
                      <c:pt idx="2">
                        <c:v>0.39273725968873968</c:v>
                      </c:pt>
                      <c:pt idx="3">
                        <c:v>0.45564387917329091</c:v>
                      </c:pt>
                      <c:pt idx="4">
                        <c:v>0.52663686318338454</c:v>
                      </c:pt>
                      <c:pt idx="5">
                        <c:v>0.62668725407182346</c:v>
                      </c:pt>
                      <c:pt idx="6">
                        <c:v>0.64961433192336404</c:v>
                      </c:pt>
                      <c:pt idx="7">
                        <c:v>0.51299589603283169</c:v>
                      </c:pt>
                    </c:numCache>
                  </c:numRef>
                </c:val>
              </c15:ser>
            </c15:filteredBarSeries>
            <c15:filteredBarSeries>
              <c15:ser>
                <c:idx val="4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グラフ用データ!$O$74</c15:sqref>
                        </c15:formulaRef>
                      </c:ext>
                    </c:extLst>
                    <c:strCache>
                      <c:ptCount val="1"/>
                      <c:pt idx="0">
                        <c:v>女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グラフ用データ!$A$75:$A$82</c15:sqref>
                        </c15:formulaRef>
                      </c:ext>
                    </c:extLst>
                    <c:strCache>
                      <c:ptCount val="8"/>
                      <c:pt idx="0">
                        <c:v>18歳・19歳</c:v>
                      </c:pt>
                      <c:pt idx="1">
                        <c:v>20歳代</c:v>
                      </c:pt>
                      <c:pt idx="2">
                        <c:v>30歳代</c:v>
                      </c:pt>
                      <c:pt idx="3">
                        <c:v>40歳代</c:v>
                      </c:pt>
                      <c:pt idx="4">
                        <c:v>50歳代</c:v>
                      </c:pt>
                      <c:pt idx="5">
                        <c:v>60歳代</c:v>
                      </c:pt>
                      <c:pt idx="6">
                        <c:v>70歳代</c:v>
                      </c:pt>
                      <c:pt idx="7">
                        <c:v>80歳以上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グラフ用データ!$O$75:$O$82</c15:sqref>
                        </c15:formulaRef>
                      </c:ext>
                    </c:extLst>
                    <c:numCache>
                      <c:formatCode>0.00%</c:formatCode>
                      <c:ptCount val="8"/>
                      <c:pt idx="0">
                        <c:v>0.37225193107546051</c:v>
                      </c:pt>
                      <c:pt idx="1">
                        <c:v>0.33252008330853911</c:v>
                      </c:pt>
                      <c:pt idx="2">
                        <c:v>0.42830351259567134</c:v>
                      </c:pt>
                      <c:pt idx="3">
                        <c:v>0.47793114517293955</c:v>
                      </c:pt>
                      <c:pt idx="4">
                        <c:v>0.55561569688768608</c:v>
                      </c:pt>
                      <c:pt idx="5">
                        <c:v>0.63504082470464807</c:v>
                      </c:pt>
                      <c:pt idx="6">
                        <c:v>0.62036769262549063</c:v>
                      </c:pt>
                      <c:pt idx="7">
                        <c:v>0.36706583992048092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764729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64730048"/>
        <c:crosses val="autoZero"/>
        <c:auto val="1"/>
        <c:lblAlgn val="ctr"/>
        <c:lblOffset val="100"/>
        <c:noMultiLvlLbl val="0"/>
      </c:catAx>
      <c:valAx>
        <c:axId val="76473004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0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endParaRPr lang="ja-JP"/>
          </a:p>
        </c:txPr>
        <c:crossAx val="764729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2965394710276594E-2"/>
          <c:y val="8.0349515365697385E-2"/>
          <c:w val="0.34549533593104265"/>
          <c:h val="8.44873168052479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Graph3"/>
  <sheetViews>
    <sheetView tabSelected="1" workbookViewId="0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6875" cy="6048375"/>
    <xdr:graphicFrame macro="">
      <xdr:nvGraphicFramePr>
        <xdr:cNvPr id="2" name="グラフ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353785</xdr:colOff>
      <xdr:row>90</xdr:row>
      <xdr:rowOff>27215</xdr:rowOff>
    </xdr:from>
    <xdr:to>
      <xdr:col>6</xdr:col>
      <xdr:colOff>394606</xdr:colOff>
      <xdr:row>98</xdr:row>
      <xdr:rowOff>1</xdr:rowOff>
    </xdr:to>
    <xdr:sp macro="" textlink="">
      <xdr:nvSpPr>
        <xdr:cNvPr id="2" name="テキスト ボックス 1"/>
        <xdr:cNvSpPr txBox="1"/>
      </xdr:nvSpPr>
      <xdr:spPr>
        <a:xfrm>
          <a:off x="353785" y="29255358"/>
          <a:ext cx="5701392" cy="1605643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/>
            <a:t>棒グラフのデータラベルのパーセント表示が邪魔なので、パーセント表示を消して</a:t>
          </a:r>
          <a:r>
            <a:rPr kumimoji="1" lang="en-US" altLang="ja-JP" sz="2800"/>
            <a:t>100</a:t>
          </a:r>
          <a:r>
            <a:rPr kumimoji="1" lang="ja-JP" altLang="en-US" sz="2800"/>
            <a:t>倍した→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10</xdr:col>
      <xdr:colOff>0</xdr:colOff>
      <xdr:row>5</xdr:row>
      <xdr:rowOff>0</xdr:rowOff>
    </xdr:to>
    <xdr:sp macro="" textlink="">
      <xdr:nvSpPr>
        <xdr:cNvPr id="2" name="テキスト ボックス 1"/>
        <xdr:cNvSpPr txBox="1"/>
      </xdr:nvSpPr>
      <xdr:spPr>
        <a:xfrm>
          <a:off x="4810125" y="238125"/>
          <a:ext cx="3048000" cy="9525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色つきのセルに集計マクロから県計を作成し、結果を貼り付け（値貼り付け、行列入れ替え）</a:t>
          </a:r>
          <a:endParaRPr kumimoji="1" lang="en-US" altLang="ja-JP" sz="1100"/>
        </a:p>
        <a:p>
          <a:r>
            <a:rPr kumimoji="1" lang="ja-JP" altLang="en-US" sz="1100"/>
            <a:t>性別、年齢は</a:t>
          </a:r>
          <a:r>
            <a:rPr kumimoji="1" lang="en-US" altLang="ja-JP" sz="1100"/>
            <a:t>SUMIFS</a:t>
          </a:r>
          <a:r>
            <a:rPr kumimoji="1" lang="ja-JP" altLang="en-US" sz="1100"/>
            <a:t>関数による集計のために設けた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T85"/>
  <sheetViews>
    <sheetView topLeftCell="A55" zoomScale="55" zoomScaleNormal="55" zoomScaleSheetLayoutView="70" workbookViewId="0">
      <selection activeCell="E74" sqref="E74"/>
    </sheetView>
  </sheetViews>
  <sheetFormatPr defaultRowHeight="15.75"/>
  <cols>
    <col min="1" max="1" width="17.77734375" style="21" customWidth="1"/>
    <col min="2" max="7" width="9.44140625" style="19" customWidth="1"/>
    <col min="8" max="10" width="14.44140625" style="19" customWidth="1"/>
    <col min="11" max="16" width="14.33203125" style="17" customWidth="1"/>
    <col min="17" max="16384" width="8.88671875" style="17"/>
  </cols>
  <sheetData>
    <row r="1" spans="1:20" ht="33">
      <c r="A1" s="55" t="s">
        <v>56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</row>
    <row r="2" spans="1:20" ht="24">
      <c r="A2" s="50" t="s">
        <v>39</v>
      </c>
      <c r="B2" s="20"/>
      <c r="C2" s="20"/>
      <c r="D2" s="20"/>
      <c r="E2" s="20"/>
      <c r="F2" s="20"/>
      <c r="G2" s="20"/>
    </row>
    <row r="3" spans="1:20" ht="24" customHeight="1">
      <c r="A3" s="35"/>
      <c r="B3" s="53" t="s">
        <v>1</v>
      </c>
      <c r="C3" s="54"/>
      <c r="D3" s="54"/>
      <c r="E3" s="54" t="s">
        <v>2</v>
      </c>
      <c r="F3" s="54"/>
      <c r="G3" s="54"/>
      <c r="H3" s="54" t="s">
        <v>53</v>
      </c>
      <c r="I3" s="54"/>
      <c r="J3" s="54"/>
      <c r="K3" s="54" t="s">
        <v>54</v>
      </c>
      <c r="L3" s="54"/>
      <c r="M3" s="54"/>
      <c r="N3" s="54" t="s">
        <v>51</v>
      </c>
      <c r="O3" s="54"/>
      <c r="P3" s="54"/>
    </row>
    <row r="4" spans="1:20" ht="24" customHeight="1">
      <c r="A4" s="36" t="s">
        <v>0</v>
      </c>
      <c r="B4" s="39" t="s">
        <v>5</v>
      </c>
      <c r="C4" s="39" t="s">
        <v>6</v>
      </c>
      <c r="D4" s="39" t="s">
        <v>7</v>
      </c>
      <c r="E4" s="39" t="s">
        <v>5</v>
      </c>
      <c r="F4" s="39" t="s">
        <v>6</v>
      </c>
      <c r="G4" s="39" t="s">
        <v>7</v>
      </c>
      <c r="H4" s="39" t="s">
        <v>5</v>
      </c>
      <c r="I4" s="39" t="s">
        <v>6</v>
      </c>
      <c r="J4" s="39" t="s">
        <v>7</v>
      </c>
      <c r="K4" s="39" t="s">
        <v>5</v>
      </c>
      <c r="L4" s="39" t="s">
        <v>6</v>
      </c>
      <c r="M4" s="39" t="s">
        <v>7</v>
      </c>
      <c r="N4" s="39" t="s">
        <v>5</v>
      </c>
      <c r="O4" s="39" t="s">
        <v>6</v>
      </c>
      <c r="P4" s="39" t="s">
        <v>7</v>
      </c>
    </row>
    <row r="5" spans="1:20" ht="27" customHeight="1">
      <c r="A5" s="41">
        <v>18</v>
      </c>
      <c r="B5" s="42">
        <v>1960</v>
      </c>
      <c r="C5" s="42">
        <v>1922</v>
      </c>
      <c r="D5" s="43">
        <v>3882</v>
      </c>
      <c r="E5" s="42">
        <v>947</v>
      </c>
      <c r="F5" s="42">
        <v>997</v>
      </c>
      <c r="G5" s="43">
        <v>1944</v>
      </c>
      <c r="H5" s="44">
        <v>0.48320000000000002</v>
      </c>
      <c r="I5" s="45">
        <v>0.51870000000000005</v>
      </c>
      <c r="J5" s="45">
        <v>0.50080000000000002</v>
      </c>
      <c r="K5" s="44">
        <v>0.37816646562123041</v>
      </c>
      <c r="L5" s="45">
        <v>0.42538190364277323</v>
      </c>
      <c r="M5" s="45">
        <v>0.40208333333333335</v>
      </c>
      <c r="N5" s="45">
        <v>0.10503353437876961</v>
      </c>
      <c r="O5" s="45">
        <v>9.3318096357226821E-2</v>
      </c>
      <c r="P5" s="45">
        <v>9.8716666666666675E-2</v>
      </c>
      <c r="R5" s="40"/>
      <c r="S5" s="40"/>
      <c r="T5" s="40"/>
    </row>
    <row r="6" spans="1:20" ht="27" customHeight="1">
      <c r="A6" s="41">
        <v>19</v>
      </c>
      <c r="B6" s="42">
        <v>1799</v>
      </c>
      <c r="C6" s="42">
        <v>1724</v>
      </c>
      <c r="D6" s="43">
        <v>3523</v>
      </c>
      <c r="E6" s="42">
        <v>697</v>
      </c>
      <c r="F6" s="42">
        <v>734</v>
      </c>
      <c r="G6" s="43">
        <v>1431</v>
      </c>
      <c r="H6" s="45">
        <v>0.38740000000000002</v>
      </c>
      <c r="I6" s="45">
        <v>0.42580000000000001</v>
      </c>
      <c r="J6" s="45">
        <v>0.40620000000000001</v>
      </c>
      <c r="K6" s="45">
        <v>0.30985915492957744</v>
      </c>
      <c r="L6" s="45">
        <v>0.31790865384615385</v>
      </c>
      <c r="M6" s="45">
        <v>0.31375399825530675</v>
      </c>
      <c r="N6" s="45">
        <v>7.7540845070422582E-2</v>
      </c>
      <c r="O6" s="45">
        <v>0.10789134615384616</v>
      </c>
      <c r="P6" s="45">
        <v>9.2446001744693251E-2</v>
      </c>
      <c r="R6" s="40"/>
      <c r="S6" s="40"/>
      <c r="T6" s="40"/>
    </row>
    <row r="7" spans="1:20" ht="27" customHeight="1">
      <c r="A7" s="41">
        <v>20</v>
      </c>
      <c r="B7" s="42">
        <v>1827</v>
      </c>
      <c r="C7" s="42">
        <v>1746</v>
      </c>
      <c r="D7" s="43">
        <v>3573</v>
      </c>
      <c r="E7" s="42">
        <v>642</v>
      </c>
      <c r="F7" s="42">
        <v>709</v>
      </c>
      <c r="G7" s="43">
        <v>1351</v>
      </c>
      <c r="H7" s="45">
        <v>0.35139999999999999</v>
      </c>
      <c r="I7" s="45">
        <v>0.40610000000000002</v>
      </c>
      <c r="J7" s="45">
        <v>0.37809999999999999</v>
      </c>
      <c r="K7" s="45">
        <v>0.26682134570765659</v>
      </c>
      <c r="L7" s="45">
        <v>0.28919239904988125</v>
      </c>
      <c r="M7" s="45">
        <v>0.27787558685446012</v>
      </c>
      <c r="N7" s="45">
        <v>8.4578654292343403E-2</v>
      </c>
      <c r="O7" s="45">
        <v>0.11690760095011876</v>
      </c>
      <c r="P7" s="45">
        <v>0.10022441314553987</v>
      </c>
      <c r="R7" s="40"/>
      <c r="S7" s="40"/>
      <c r="T7" s="40"/>
    </row>
    <row r="8" spans="1:20" ht="27" customHeight="1">
      <c r="A8" s="41">
        <v>21</v>
      </c>
      <c r="B8" s="42">
        <v>1716</v>
      </c>
      <c r="C8" s="42">
        <v>1745</v>
      </c>
      <c r="D8" s="43">
        <v>3461</v>
      </c>
      <c r="E8" s="42">
        <v>655</v>
      </c>
      <c r="F8" s="42">
        <v>731</v>
      </c>
      <c r="G8" s="43">
        <v>1386</v>
      </c>
      <c r="H8" s="45">
        <v>0.38169999999999998</v>
      </c>
      <c r="I8" s="45">
        <v>0.41889999999999999</v>
      </c>
      <c r="J8" s="45">
        <v>0.40050000000000002</v>
      </c>
      <c r="K8" s="45">
        <v>0.26643796455117208</v>
      </c>
      <c r="L8" s="45">
        <v>0.27705112960760997</v>
      </c>
      <c r="M8" s="45">
        <v>0.27164092101428156</v>
      </c>
      <c r="N8" s="45">
        <v>0.1152620354488279</v>
      </c>
      <c r="O8" s="45">
        <v>0.14184887039239003</v>
      </c>
      <c r="P8" s="45">
        <v>0.12885907898571847</v>
      </c>
      <c r="R8" s="40"/>
      <c r="S8" s="40"/>
      <c r="T8" s="40"/>
    </row>
    <row r="9" spans="1:20" ht="27" customHeight="1">
      <c r="A9" s="41">
        <v>22</v>
      </c>
      <c r="B9" s="42">
        <v>1752</v>
      </c>
      <c r="C9" s="42">
        <v>1717</v>
      </c>
      <c r="D9" s="43">
        <v>3469</v>
      </c>
      <c r="E9" s="42">
        <v>643</v>
      </c>
      <c r="F9" s="42">
        <v>720</v>
      </c>
      <c r="G9" s="43">
        <v>1363</v>
      </c>
      <c r="H9" s="45">
        <v>0.36699999999999999</v>
      </c>
      <c r="I9" s="45">
        <v>0.41930000000000001</v>
      </c>
      <c r="J9" s="45">
        <v>0.39290000000000003</v>
      </c>
      <c r="K9" s="45">
        <v>0.26953567383918459</v>
      </c>
      <c r="L9" s="45">
        <v>0.31242387332521315</v>
      </c>
      <c r="M9" s="45">
        <v>0.29019953051643194</v>
      </c>
      <c r="N9" s="45">
        <v>9.7464326160815407E-2</v>
      </c>
      <c r="O9" s="45">
        <v>0.10687612667478685</v>
      </c>
      <c r="P9" s="45">
        <v>0.10270046948356809</v>
      </c>
      <c r="R9" s="40"/>
      <c r="S9" s="40"/>
      <c r="T9" s="40"/>
    </row>
    <row r="10" spans="1:20" ht="27" customHeight="1">
      <c r="A10" s="41">
        <v>23</v>
      </c>
      <c r="B10" s="42">
        <v>1797</v>
      </c>
      <c r="C10" s="42">
        <v>1797</v>
      </c>
      <c r="D10" s="43">
        <v>3594</v>
      </c>
      <c r="E10" s="42">
        <v>690</v>
      </c>
      <c r="F10" s="42">
        <v>788</v>
      </c>
      <c r="G10" s="43">
        <v>1478</v>
      </c>
      <c r="H10" s="45">
        <v>0.38400000000000001</v>
      </c>
      <c r="I10" s="45">
        <v>0.4385</v>
      </c>
      <c r="J10" s="45">
        <v>0.41120000000000001</v>
      </c>
      <c r="K10" s="45">
        <v>0.26378896882494007</v>
      </c>
      <c r="L10" s="45">
        <v>0.31500926497838172</v>
      </c>
      <c r="M10" s="45">
        <v>0.28901734104046245</v>
      </c>
      <c r="N10" s="45">
        <v>0.12021103117505993</v>
      </c>
      <c r="O10" s="45">
        <v>0.12349073502161828</v>
      </c>
      <c r="P10" s="45">
        <v>0.12218265895953756</v>
      </c>
      <c r="R10" s="40"/>
      <c r="S10" s="40"/>
      <c r="T10" s="40"/>
    </row>
    <row r="11" spans="1:20" ht="27" customHeight="1">
      <c r="A11" s="41">
        <v>24</v>
      </c>
      <c r="B11" s="42">
        <v>1743</v>
      </c>
      <c r="C11" s="42">
        <v>1746</v>
      </c>
      <c r="D11" s="43">
        <v>3489</v>
      </c>
      <c r="E11" s="42">
        <v>689</v>
      </c>
      <c r="F11" s="42">
        <v>787</v>
      </c>
      <c r="G11" s="43">
        <v>1476</v>
      </c>
      <c r="H11" s="45">
        <v>0.39529999999999998</v>
      </c>
      <c r="I11" s="45">
        <v>0.45069999999999999</v>
      </c>
      <c r="J11" s="45">
        <v>0.42299999999999999</v>
      </c>
      <c r="K11" s="45">
        <v>0.26959064327485383</v>
      </c>
      <c r="L11" s="45">
        <v>0.31970260223048325</v>
      </c>
      <c r="M11" s="45">
        <v>0.29392298435619735</v>
      </c>
      <c r="N11" s="45">
        <v>0.12570935672514616</v>
      </c>
      <c r="O11" s="45">
        <v>0.13099739776951674</v>
      </c>
      <c r="P11" s="45">
        <v>0.12907701564380264</v>
      </c>
      <c r="R11" s="40"/>
      <c r="S11" s="40"/>
      <c r="T11" s="40"/>
    </row>
    <row r="12" spans="1:20" ht="27" customHeight="1">
      <c r="A12" s="41">
        <v>25</v>
      </c>
      <c r="B12" s="42">
        <v>1622</v>
      </c>
      <c r="C12" s="42">
        <v>1756</v>
      </c>
      <c r="D12" s="43">
        <v>3378</v>
      </c>
      <c r="E12" s="42">
        <v>675</v>
      </c>
      <c r="F12" s="42">
        <v>860</v>
      </c>
      <c r="G12" s="43">
        <v>1535</v>
      </c>
      <c r="H12" s="45">
        <v>0.41620000000000001</v>
      </c>
      <c r="I12" s="45">
        <v>0.48970000000000002</v>
      </c>
      <c r="J12" s="45">
        <v>0.45440000000000003</v>
      </c>
      <c r="K12" s="45">
        <v>0.30221424296828248</v>
      </c>
      <c r="L12" s="45">
        <v>0.34124629080118696</v>
      </c>
      <c r="M12" s="45">
        <v>0.32181168057210968</v>
      </c>
      <c r="N12" s="45">
        <v>0.11398575703171754</v>
      </c>
      <c r="O12" s="45">
        <v>0.14845370919881307</v>
      </c>
      <c r="P12" s="45">
        <v>0.13258831942789034</v>
      </c>
      <c r="R12" s="40"/>
      <c r="S12" s="40"/>
      <c r="T12" s="40"/>
    </row>
    <row r="13" spans="1:20" ht="27" customHeight="1">
      <c r="A13" s="41">
        <v>26</v>
      </c>
      <c r="B13" s="42">
        <v>1755</v>
      </c>
      <c r="C13" s="42">
        <v>1769</v>
      </c>
      <c r="D13" s="43">
        <v>3524</v>
      </c>
      <c r="E13" s="42">
        <v>756</v>
      </c>
      <c r="F13" s="42">
        <v>868</v>
      </c>
      <c r="G13" s="43">
        <v>1624</v>
      </c>
      <c r="H13" s="45">
        <v>0.43080000000000002</v>
      </c>
      <c r="I13" s="45">
        <v>0.49070000000000003</v>
      </c>
      <c r="J13" s="45">
        <v>0.46079999999999999</v>
      </c>
      <c r="K13" s="45">
        <v>0.31059683313032888</v>
      </c>
      <c r="L13" s="45">
        <v>0.35283893395133253</v>
      </c>
      <c r="M13" s="45">
        <v>0.33224465558194777</v>
      </c>
      <c r="N13" s="45">
        <v>0.12020316686967114</v>
      </c>
      <c r="O13" s="45">
        <v>0.13786106604866749</v>
      </c>
      <c r="P13" s="45">
        <v>0.12855534441805222</v>
      </c>
      <c r="R13" s="40"/>
      <c r="S13" s="40"/>
      <c r="T13" s="40"/>
    </row>
    <row r="14" spans="1:20" ht="27" customHeight="1">
      <c r="A14" s="41">
        <v>27</v>
      </c>
      <c r="B14" s="42">
        <v>1780</v>
      </c>
      <c r="C14" s="42">
        <v>1811</v>
      </c>
      <c r="D14" s="43">
        <v>3591</v>
      </c>
      <c r="E14" s="42">
        <v>811</v>
      </c>
      <c r="F14" s="42">
        <v>902</v>
      </c>
      <c r="G14" s="43">
        <v>1713</v>
      </c>
      <c r="H14" s="45">
        <v>0.4556</v>
      </c>
      <c r="I14" s="45">
        <v>0.49809999999999999</v>
      </c>
      <c r="J14" s="45">
        <v>0.47699999999999998</v>
      </c>
      <c r="K14" s="45">
        <v>0.30699774266365687</v>
      </c>
      <c r="L14" s="45">
        <v>0.3639555295494441</v>
      </c>
      <c r="M14" s="45">
        <v>0.33496121804079287</v>
      </c>
      <c r="N14" s="45">
        <v>0.14860225733634314</v>
      </c>
      <c r="O14" s="45">
        <v>0.13414447045055589</v>
      </c>
      <c r="P14" s="45">
        <v>0.14203878195920711</v>
      </c>
      <c r="R14" s="40"/>
      <c r="S14" s="40"/>
      <c r="T14" s="40"/>
    </row>
    <row r="15" spans="1:20" ht="27" customHeight="1">
      <c r="A15" s="41">
        <v>28</v>
      </c>
      <c r="B15" s="42">
        <v>1760</v>
      </c>
      <c r="C15" s="42">
        <v>1757</v>
      </c>
      <c r="D15" s="43">
        <v>3517</v>
      </c>
      <c r="E15" s="42">
        <v>816</v>
      </c>
      <c r="F15" s="42">
        <v>934</v>
      </c>
      <c r="G15" s="43">
        <v>1750</v>
      </c>
      <c r="H15" s="45">
        <v>0.46360000000000001</v>
      </c>
      <c r="I15" s="45">
        <v>0.53159999999999996</v>
      </c>
      <c r="J15" s="45">
        <v>0.49759999999999999</v>
      </c>
      <c r="K15" s="45">
        <v>0.33312807881773399</v>
      </c>
      <c r="L15" s="45">
        <v>0.36746635459332944</v>
      </c>
      <c r="M15" s="45">
        <v>0.35073507350735073</v>
      </c>
      <c r="N15" s="45">
        <v>0.13047192118226603</v>
      </c>
      <c r="O15" s="45">
        <v>0.16413364540667053</v>
      </c>
      <c r="P15" s="45">
        <v>0.14686492649264926</v>
      </c>
      <c r="R15" s="40"/>
      <c r="S15" s="40"/>
      <c r="T15" s="40"/>
    </row>
    <row r="16" spans="1:20" ht="27" customHeight="1">
      <c r="A16" s="41">
        <v>29</v>
      </c>
      <c r="B16" s="42">
        <v>1698</v>
      </c>
      <c r="C16" s="42">
        <v>1865</v>
      </c>
      <c r="D16" s="43">
        <v>3563</v>
      </c>
      <c r="E16" s="42">
        <v>824</v>
      </c>
      <c r="F16" s="42">
        <v>999</v>
      </c>
      <c r="G16" s="43">
        <v>1823</v>
      </c>
      <c r="H16" s="45">
        <v>0.48530000000000001</v>
      </c>
      <c r="I16" s="45">
        <v>0.53569999999999995</v>
      </c>
      <c r="J16" s="45">
        <v>0.51160000000000005</v>
      </c>
      <c r="K16" s="45">
        <v>0.35915915915915914</v>
      </c>
      <c r="L16" s="45">
        <v>0.38155619596541784</v>
      </c>
      <c r="M16" s="45">
        <v>0.37058823529411766</v>
      </c>
      <c r="N16" s="45">
        <v>0.12614084084084087</v>
      </c>
      <c r="O16" s="45">
        <v>0.15414380403458211</v>
      </c>
      <c r="P16" s="45">
        <v>0.14101176470588239</v>
      </c>
      <c r="R16" s="40"/>
      <c r="S16" s="40"/>
      <c r="T16" s="40"/>
    </row>
    <row r="17" spans="1:20" ht="27" customHeight="1">
      <c r="A17" s="41">
        <v>30</v>
      </c>
      <c r="B17" s="42">
        <v>1855</v>
      </c>
      <c r="C17" s="42">
        <v>1809</v>
      </c>
      <c r="D17" s="43">
        <v>3664</v>
      </c>
      <c r="E17" s="42">
        <v>938</v>
      </c>
      <c r="F17" s="42">
        <v>967</v>
      </c>
      <c r="G17" s="43">
        <v>1905</v>
      </c>
      <c r="H17" s="45">
        <v>0.50570000000000004</v>
      </c>
      <c r="I17" s="45">
        <v>0.53449999999999998</v>
      </c>
      <c r="J17" s="45">
        <v>0.51990000000000003</v>
      </c>
      <c r="K17" s="45">
        <v>0.35383678440925698</v>
      </c>
      <c r="L17" s="45">
        <v>0.39164179104477614</v>
      </c>
      <c r="M17" s="45">
        <v>0.37292734398552907</v>
      </c>
      <c r="N17" s="45">
        <v>0.15186321559074306</v>
      </c>
      <c r="O17" s="45">
        <v>0.14285820895522383</v>
      </c>
      <c r="P17" s="45">
        <v>0.14697265601447096</v>
      </c>
      <c r="R17" s="40"/>
      <c r="S17" s="40"/>
      <c r="T17" s="40"/>
    </row>
    <row r="18" spans="1:20" ht="27" customHeight="1">
      <c r="A18" s="41">
        <v>31</v>
      </c>
      <c r="B18" s="42">
        <v>1826</v>
      </c>
      <c r="C18" s="42">
        <v>1819</v>
      </c>
      <c r="D18" s="43">
        <v>3645</v>
      </c>
      <c r="E18" s="42">
        <v>929</v>
      </c>
      <c r="F18" s="42">
        <v>1032</v>
      </c>
      <c r="G18" s="43">
        <v>1961</v>
      </c>
      <c r="H18" s="45">
        <v>0.50880000000000003</v>
      </c>
      <c r="I18" s="45">
        <v>0.56730000000000003</v>
      </c>
      <c r="J18" s="45">
        <v>0.53800000000000003</v>
      </c>
      <c r="K18" s="45">
        <v>0.34516313680595306</v>
      </c>
      <c r="L18" s="45">
        <v>0.38930419781483611</v>
      </c>
      <c r="M18" s="45">
        <v>0.36718301778542745</v>
      </c>
      <c r="N18" s="45">
        <v>0.16363686319404697</v>
      </c>
      <c r="O18" s="45">
        <v>0.17799580218516392</v>
      </c>
      <c r="P18" s="45">
        <v>0.17081698221457259</v>
      </c>
      <c r="R18" s="40"/>
      <c r="S18" s="40"/>
      <c r="T18" s="40"/>
    </row>
    <row r="19" spans="1:20" ht="27" customHeight="1">
      <c r="A19" s="41">
        <v>32</v>
      </c>
      <c r="B19" s="42">
        <v>1897</v>
      </c>
      <c r="C19" s="42">
        <v>1823</v>
      </c>
      <c r="D19" s="43">
        <v>3720</v>
      </c>
      <c r="E19" s="42">
        <v>963</v>
      </c>
      <c r="F19" s="42">
        <v>1017</v>
      </c>
      <c r="G19" s="43">
        <v>1980</v>
      </c>
      <c r="H19" s="45">
        <v>0.50760000000000005</v>
      </c>
      <c r="I19" s="45">
        <v>0.55789999999999995</v>
      </c>
      <c r="J19" s="45">
        <v>0.5323</v>
      </c>
      <c r="K19" s="45">
        <v>0.36835960303561005</v>
      </c>
      <c r="L19" s="45">
        <v>0.4117330462863294</v>
      </c>
      <c r="M19" s="45">
        <v>0.39092691122934753</v>
      </c>
      <c r="N19" s="45">
        <v>0.13924039696439</v>
      </c>
      <c r="O19" s="45">
        <v>0.14616695371367056</v>
      </c>
      <c r="P19" s="45">
        <v>0.14137308877065247</v>
      </c>
      <c r="R19" s="40"/>
      <c r="S19" s="40"/>
      <c r="T19" s="40"/>
    </row>
    <row r="20" spans="1:20" ht="27" customHeight="1">
      <c r="A20" s="41">
        <v>33</v>
      </c>
      <c r="B20" s="42">
        <v>1840</v>
      </c>
      <c r="C20" s="42">
        <v>1927</v>
      </c>
      <c r="D20" s="43">
        <v>3767</v>
      </c>
      <c r="E20" s="42">
        <v>933</v>
      </c>
      <c r="F20" s="42">
        <v>1085</v>
      </c>
      <c r="G20" s="43">
        <v>2018</v>
      </c>
      <c r="H20" s="45">
        <v>0.5071</v>
      </c>
      <c r="I20" s="45">
        <v>0.56310000000000004</v>
      </c>
      <c r="J20" s="45">
        <v>0.53569999999999995</v>
      </c>
      <c r="K20" s="45">
        <v>0.39615589962626802</v>
      </c>
      <c r="L20" s="45">
        <v>0.4061158798283262</v>
      </c>
      <c r="M20" s="45">
        <v>0.40112389617340111</v>
      </c>
      <c r="N20" s="45">
        <v>0.11094410037373198</v>
      </c>
      <c r="O20" s="45">
        <v>0.15698412017167385</v>
      </c>
      <c r="P20" s="45">
        <v>0.13457610382659885</v>
      </c>
      <c r="R20" s="40"/>
      <c r="S20" s="40"/>
      <c r="T20" s="40"/>
    </row>
    <row r="21" spans="1:20" ht="27" customHeight="1">
      <c r="A21" s="41">
        <v>34</v>
      </c>
      <c r="B21" s="42">
        <v>1841</v>
      </c>
      <c r="C21" s="42">
        <v>1864</v>
      </c>
      <c r="D21" s="43">
        <v>3705</v>
      </c>
      <c r="E21" s="42">
        <v>979</v>
      </c>
      <c r="F21" s="42">
        <v>992</v>
      </c>
      <c r="G21" s="43">
        <v>1971</v>
      </c>
      <c r="H21" s="45">
        <v>0.53180000000000005</v>
      </c>
      <c r="I21" s="45">
        <v>0.53220000000000001</v>
      </c>
      <c r="J21" s="45">
        <v>0.53200000000000003</v>
      </c>
      <c r="K21" s="45">
        <v>0.4038876889848812</v>
      </c>
      <c r="L21" s="45">
        <v>0.43736616702355463</v>
      </c>
      <c r="M21" s="45">
        <v>0.42069892473118281</v>
      </c>
      <c r="N21" s="45">
        <v>0.12791231101511885</v>
      </c>
      <c r="O21" s="45">
        <v>9.4833832976445376E-2</v>
      </c>
      <c r="P21" s="45">
        <v>0.11130107526881722</v>
      </c>
      <c r="R21" s="40"/>
      <c r="S21" s="40"/>
      <c r="T21" s="40"/>
    </row>
    <row r="22" spans="1:20" ht="27" customHeight="1">
      <c r="A22" s="41">
        <v>35</v>
      </c>
      <c r="B22" s="42">
        <v>1801</v>
      </c>
      <c r="C22" s="42">
        <v>1997</v>
      </c>
      <c r="D22" s="43">
        <v>3798</v>
      </c>
      <c r="E22" s="42">
        <v>958</v>
      </c>
      <c r="F22" s="42">
        <v>1123</v>
      </c>
      <c r="G22" s="43">
        <v>2081</v>
      </c>
      <c r="H22" s="45">
        <v>0.53190000000000004</v>
      </c>
      <c r="I22" s="45">
        <v>0.56230000000000002</v>
      </c>
      <c r="J22" s="45">
        <v>0.54790000000000005</v>
      </c>
      <c r="K22" s="45">
        <v>0.40107474352711286</v>
      </c>
      <c r="L22" s="45">
        <v>0.44318181818181818</v>
      </c>
      <c r="M22" s="45">
        <v>0.42200933431589288</v>
      </c>
      <c r="N22" s="45">
        <v>0.13082525647288717</v>
      </c>
      <c r="O22" s="45">
        <v>0.11911818181818185</v>
      </c>
      <c r="P22" s="45">
        <v>0.12589066568410717</v>
      </c>
      <c r="R22" s="40"/>
      <c r="S22" s="40"/>
      <c r="T22" s="40"/>
    </row>
    <row r="23" spans="1:20" ht="27" customHeight="1">
      <c r="A23" s="41">
        <v>36</v>
      </c>
      <c r="B23" s="42">
        <v>2082</v>
      </c>
      <c r="C23" s="42">
        <v>2096</v>
      </c>
      <c r="D23" s="43">
        <v>4178</v>
      </c>
      <c r="E23" s="42">
        <v>1121</v>
      </c>
      <c r="F23" s="42">
        <v>1182</v>
      </c>
      <c r="G23" s="43">
        <v>2303</v>
      </c>
      <c r="H23" s="45">
        <v>0.53839999999999999</v>
      </c>
      <c r="I23" s="45">
        <v>0.56389999999999996</v>
      </c>
      <c r="J23" s="45">
        <v>0.55120000000000002</v>
      </c>
      <c r="K23" s="45">
        <v>0.39115809706871696</v>
      </c>
      <c r="L23" s="45">
        <v>0.45729624206930208</v>
      </c>
      <c r="M23" s="45">
        <v>0.42397094430992738</v>
      </c>
      <c r="N23" s="45">
        <v>0.14724190293128303</v>
      </c>
      <c r="O23" s="45">
        <v>0.10660375793069787</v>
      </c>
      <c r="P23" s="45">
        <v>0.12722905569007265</v>
      </c>
      <c r="R23" s="40"/>
      <c r="S23" s="40"/>
      <c r="T23" s="40"/>
    </row>
    <row r="24" spans="1:20" ht="27" customHeight="1">
      <c r="A24" s="41">
        <v>37</v>
      </c>
      <c r="B24" s="42">
        <v>2047</v>
      </c>
      <c r="C24" s="42">
        <v>2130</v>
      </c>
      <c r="D24" s="43">
        <v>4177</v>
      </c>
      <c r="E24" s="42">
        <v>1106</v>
      </c>
      <c r="F24" s="42">
        <v>1218</v>
      </c>
      <c r="G24" s="43">
        <v>2324</v>
      </c>
      <c r="H24" s="45">
        <v>0.5403</v>
      </c>
      <c r="I24" s="45">
        <v>0.57179999999999997</v>
      </c>
      <c r="J24" s="45">
        <v>0.55640000000000001</v>
      </c>
      <c r="K24" s="45">
        <v>0.3950734249171009</v>
      </c>
      <c r="L24" s="45">
        <v>0.45119787045252885</v>
      </c>
      <c r="M24" s="45">
        <v>0.42405498281786941</v>
      </c>
      <c r="N24" s="45">
        <v>0.1452265750828991</v>
      </c>
      <c r="O24" s="45">
        <v>0.12060212954747113</v>
      </c>
      <c r="P24" s="45">
        <v>0.1323450171821306</v>
      </c>
      <c r="R24" s="40"/>
      <c r="S24" s="40"/>
      <c r="T24" s="40"/>
    </row>
    <row r="25" spans="1:20" ht="27" customHeight="1">
      <c r="A25" s="41">
        <v>38</v>
      </c>
      <c r="B25" s="42">
        <v>2217</v>
      </c>
      <c r="C25" s="42">
        <v>2350</v>
      </c>
      <c r="D25" s="43">
        <v>4567</v>
      </c>
      <c r="E25" s="42">
        <v>1212</v>
      </c>
      <c r="F25" s="42">
        <v>1322</v>
      </c>
      <c r="G25" s="43">
        <v>2534</v>
      </c>
      <c r="H25" s="45">
        <v>0.54669999999999996</v>
      </c>
      <c r="I25" s="45">
        <v>0.56259999999999999</v>
      </c>
      <c r="J25" s="45">
        <v>0.55489999999999995</v>
      </c>
      <c r="K25" s="45">
        <v>0.41549295774647887</v>
      </c>
      <c r="L25" s="45">
        <v>0.4305177111716621</v>
      </c>
      <c r="M25" s="45">
        <v>0.42288779615556549</v>
      </c>
      <c r="N25" s="45">
        <v>0.13120704225352109</v>
      </c>
      <c r="O25" s="45">
        <v>0.13208228882833789</v>
      </c>
      <c r="P25" s="45">
        <v>0.13201220384443446</v>
      </c>
      <c r="R25" s="40"/>
      <c r="S25" s="40"/>
      <c r="T25" s="40"/>
    </row>
    <row r="26" spans="1:20" ht="27" customHeight="1">
      <c r="A26" s="41">
        <v>39</v>
      </c>
      <c r="B26" s="42">
        <v>2320</v>
      </c>
      <c r="C26" s="42">
        <v>2364</v>
      </c>
      <c r="D26" s="43">
        <v>4684</v>
      </c>
      <c r="E26" s="42">
        <v>1253</v>
      </c>
      <c r="F26" s="42">
        <v>1344</v>
      </c>
      <c r="G26" s="43">
        <v>2597</v>
      </c>
      <c r="H26" s="45">
        <v>0.54010000000000002</v>
      </c>
      <c r="I26" s="45">
        <v>0.56850000000000001</v>
      </c>
      <c r="J26" s="45">
        <v>0.5544</v>
      </c>
      <c r="K26" s="45">
        <v>0.43201376936316693</v>
      </c>
      <c r="L26" s="45">
        <v>0.44581056466302366</v>
      </c>
      <c r="M26" s="45">
        <v>0.43871681415929203</v>
      </c>
      <c r="N26" s="45">
        <v>0.10808623063683309</v>
      </c>
      <c r="O26" s="45">
        <v>0.12268943533697635</v>
      </c>
      <c r="P26" s="45">
        <v>0.11568318584070797</v>
      </c>
      <c r="R26" s="40"/>
      <c r="S26" s="40"/>
      <c r="T26" s="40"/>
    </row>
    <row r="27" spans="1:20" ht="27" customHeight="1">
      <c r="A27" s="41">
        <v>40</v>
      </c>
      <c r="B27" s="42">
        <v>2386</v>
      </c>
      <c r="C27" s="42">
        <v>2436</v>
      </c>
      <c r="D27" s="43">
        <v>4822</v>
      </c>
      <c r="E27" s="42">
        <v>1221</v>
      </c>
      <c r="F27" s="42">
        <v>1344</v>
      </c>
      <c r="G27" s="43">
        <v>2565</v>
      </c>
      <c r="H27" s="45">
        <v>0.51170000000000004</v>
      </c>
      <c r="I27" s="45">
        <v>0.55169999999999997</v>
      </c>
      <c r="J27" s="45">
        <v>0.53190000000000004</v>
      </c>
      <c r="K27" s="45">
        <v>0.42164018892228422</v>
      </c>
      <c r="L27" s="45">
        <v>0.45822454308093996</v>
      </c>
      <c r="M27" s="45">
        <v>0.43980981197320079</v>
      </c>
      <c r="N27" s="45">
        <v>9.0059811077715823E-2</v>
      </c>
      <c r="O27" s="45">
        <v>9.3475456919060007E-2</v>
      </c>
      <c r="P27" s="45">
        <v>9.2090188026799247E-2</v>
      </c>
      <c r="R27" s="40"/>
      <c r="S27" s="40"/>
      <c r="T27" s="40"/>
    </row>
    <row r="28" spans="1:20" ht="27" customHeight="1">
      <c r="A28" s="41">
        <v>41</v>
      </c>
      <c r="B28" s="42">
        <v>2589</v>
      </c>
      <c r="C28" s="42">
        <v>2541</v>
      </c>
      <c r="D28" s="43">
        <v>5130</v>
      </c>
      <c r="E28" s="42">
        <v>1444</v>
      </c>
      <c r="F28" s="42">
        <v>1371</v>
      </c>
      <c r="G28" s="43">
        <v>2815</v>
      </c>
      <c r="H28" s="45">
        <v>0.55769999999999997</v>
      </c>
      <c r="I28" s="45">
        <v>0.53959999999999997</v>
      </c>
      <c r="J28" s="45">
        <v>0.54869999999999997</v>
      </c>
      <c r="K28" s="45">
        <v>0.44355555555555554</v>
      </c>
      <c r="L28" s="45">
        <v>0.4610912343470483</v>
      </c>
      <c r="M28" s="45">
        <v>0.45229603209986624</v>
      </c>
      <c r="N28" s="45">
        <v>0.11414444444444444</v>
      </c>
      <c r="O28" s="45">
        <v>7.8508765652951673E-2</v>
      </c>
      <c r="P28" s="45">
        <v>9.6403967900133725E-2</v>
      </c>
      <c r="R28" s="40"/>
      <c r="S28" s="40"/>
      <c r="T28" s="40"/>
    </row>
    <row r="29" spans="1:20" ht="27" customHeight="1">
      <c r="A29" s="41">
        <v>42</v>
      </c>
      <c r="B29" s="42">
        <v>2619</v>
      </c>
      <c r="C29" s="42">
        <v>2544</v>
      </c>
      <c r="D29" s="43">
        <v>5163</v>
      </c>
      <c r="E29" s="42">
        <v>1438</v>
      </c>
      <c r="F29" s="42">
        <v>1402</v>
      </c>
      <c r="G29" s="43">
        <v>2840</v>
      </c>
      <c r="H29" s="45">
        <v>0.54910000000000003</v>
      </c>
      <c r="I29" s="45">
        <v>0.55110000000000003</v>
      </c>
      <c r="J29" s="45">
        <v>0.55010000000000003</v>
      </c>
      <c r="K29" s="45">
        <v>0.45576844679983691</v>
      </c>
      <c r="L29" s="45">
        <v>0.45473336089293098</v>
      </c>
      <c r="M29" s="45">
        <v>0.45525451559934321</v>
      </c>
      <c r="N29" s="45">
        <v>9.333155320016312E-2</v>
      </c>
      <c r="O29" s="45">
        <v>9.6366639107069052E-2</v>
      </c>
      <c r="P29" s="45">
        <v>9.4845484400656821E-2</v>
      </c>
      <c r="R29" s="40"/>
      <c r="S29" s="40"/>
      <c r="T29" s="40"/>
    </row>
    <row r="30" spans="1:20" ht="27" customHeight="1">
      <c r="A30" s="41">
        <v>43</v>
      </c>
      <c r="B30" s="42">
        <v>2473</v>
      </c>
      <c r="C30" s="42">
        <v>2470</v>
      </c>
      <c r="D30" s="43">
        <v>4943</v>
      </c>
      <c r="E30" s="42">
        <v>1339</v>
      </c>
      <c r="F30" s="42">
        <v>1374</v>
      </c>
      <c r="G30" s="43">
        <v>2713</v>
      </c>
      <c r="H30" s="45">
        <v>0.54139999999999999</v>
      </c>
      <c r="I30" s="45">
        <v>0.55630000000000002</v>
      </c>
      <c r="J30" s="45">
        <v>0.54890000000000005</v>
      </c>
      <c r="K30" s="45">
        <v>0.4427061310782241</v>
      </c>
      <c r="L30" s="45">
        <v>0.47522236340533675</v>
      </c>
      <c r="M30" s="45">
        <v>0.45895048666948796</v>
      </c>
      <c r="N30" s="45">
        <v>9.8693868921775896E-2</v>
      </c>
      <c r="O30" s="45">
        <v>8.1077636594663272E-2</v>
      </c>
      <c r="P30" s="45">
        <v>8.9949513330512099E-2</v>
      </c>
      <c r="R30" s="40"/>
      <c r="S30" s="40"/>
      <c r="T30" s="40"/>
    </row>
    <row r="31" spans="1:20" ht="27" customHeight="1">
      <c r="A31" s="41">
        <v>44</v>
      </c>
      <c r="B31" s="42">
        <v>2556</v>
      </c>
      <c r="C31" s="42">
        <v>2603</v>
      </c>
      <c r="D31" s="43">
        <v>5159</v>
      </c>
      <c r="E31" s="42">
        <v>1416</v>
      </c>
      <c r="F31" s="42">
        <v>1395</v>
      </c>
      <c r="G31" s="43">
        <v>2811</v>
      </c>
      <c r="H31" s="45">
        <v>0.55400000000000005</v>
      </c>
      <c r="I31" s="45">
        <v>0.53590000000000004</v>
      </c>
      <c r="J31" s="45">
        <v>0.54490000000000005</v>
      </c>
      <c r="K31" s="45">
        <v>0.45865580448065174</v>
      </c>
      <c r="L31" s="45">
        <v>0.47376852222667198</v>
      </c>
      <c r="M31" s="45">
        <v>0.46627625201938611</v>
      </c>
      <c r="N31" s="45">
        <v>9.5344195519348307E-2</v>
      </c>
      <c r="O31" s="45">
        <v>6.2131477773328059E-2</v>
      </c>
      <c r="P31" s="45">
        <v>7.8623747980613945E-2</v>
      </c>
      <c r="R31" s="40"/>
      <c r="S31" s="40"/>
      <c r="T31" s="40"/>
    </row>
    <row r="32" spans="1:20" ht="27" customHeight="1">
      <c r="A32" s="41">
        <v>45</v>
      </c>
      <c r="B32" s="42">
        <v>2697</v>
      </c>
      <c r="C32" s="42">
        <v>2693</v>
      </c>
      <c r="D32" s="43">
        <v>5390</v>
      </c>
      <c r="E32" s="42">
        <v>1521</v>
      </c>
      <c r="F32" s="42">
        <v>1523</v>
      </c>
      <c r="G32" s="43">
        <v>3044</v>
      </c>
      <c r="H32" s="45">
        <v>0.56399999999999995</v>
      </c>
      <c r="I32" s="45">
        <v>0.5655</v>
      </c>
      <c r="J32" s="45">
        <v>0.56469999999999998</v>
      </c>
      <c r="K32" s="45">
        <v>0.45593419506462984</v>
      </c>
      <c r="L32" s="45">
        <v>0.48306813545491634</v>
      </c>
      <c r="M32" s="45">
        <v>0.469224620303757</v>
      </c>
      <c r="N32" s="45">
        <v>0.1080658049353701</v>
      </c>
      <c r="O32" s="45">
        <v>8.2431864545083666E-2</v>
      </c>
      <c r="P32" s="45">
        <v>9.5475379696242979E-2</v>
      </c>
      <c r="R32" s="40"/>
      <c r="S32" s="40"/>
      <c r="T32" s="40"/>
    </row>
    <row r="33" spans="1:20" ht="27" customHeight="1">
      <c r="A33" s="41">
        <v>46</v>
      </c>
      <c r="B33" s="42">
        <v>2585</v>
      </c>
      <c r="C33" s="42">
        <v>2695</v>
      </c>
      <c r="D33" s="43">
        <v>5280</v>
      </c>
      <c r="E33" s="42">
        <v>1456</v>
      </c>
      <c r="F33" s="42">
        <v>1515</v>
      </c>
      <c r="G33" s="43">
        <v>2971</v>
      </c>
      <c r="H33" s="45">
        <v>0.56320000000000003</v>
      </c>
      <c r="I33" s="45">
        <v>0.56220000000000003</v>
      </c>
      <c r="J33" s="45">
        <v>0.56269999999999998</v>
      </c>
      <c r="K33" s="45">
        <v>0.42812254516889237</v>
      </c>
      <c r="L33" s="45">
        <v>0.47362341162880245</v>
      </c>
      <c r="M33" s="45">
        <v>0.45109858059498348</v>
      </c>
      <c r="N33" s="45">
        <v>0.13507745483110767</v>
      </c>
      <c r="O33" s="45">
        <v>8.8576588371197584E-2</v>
      </c>
      <c r="P33" s="45">
        <v>0.1116014194050165</v>
      </c>
      <c r="R33" s="40"/>
      <c r="S33" s="40"/>
      <c r="T33" s="40"/>
    </row>
    <row r="34" spans="1:20" ht="27" customHeight="1">
      <c r="A34" s="41">
        <v>47</v>
      </c>
      <c r="B34" s="42">
        <v>2702</v>
      </c>
      <c r="C34" s="42">
        <v>2699</v>
      </c>
      <c r="D34" s="43">
        <v>5401</v>
      </c>
      <c r="E34" s="42">
        <v>1538</v>
      </c>
      <c r="F34" s="42">
        <v>1554</v>
      </c>
      <c r="G34" s="43">
        <v>3092</v>
      </c>
      <c r="H34" s="45">
        <v>0.56920000000000004</v>
      </c>
      <c r="I34" s="45">
        <v>0.57579999999999998</v>
      </c>
      <c r="J34" s="45">
        <v>0.57250000000000001</v>
      </c>
      <c r="K34" s="45">
        <v>0.46344165435745938</v>
      </c>
      <c r="L34" s="45">
        <v>0.49867974349302152</v>
      </c>
      <c r="M34" s="45">
        <v>0.48087329725695094</v>
      </c>
      <c r="N34" s="45">
        <v>0.10575834564254066</v>
      </c>
      <c r="O34" s="45">
        <v>7.7120256506978457E-2</v>
      </c>
      <c r="P34" s="45">
        <v>9.1626702743049071E-2</v>
      </c>
      <c r="R34" s="40"/>
      <c r="S34" s="40"/>
      <c r="T34" s="40"/>
    </row>
    <row r="35" spans="1:20" ht="27" customHeight="1">
      <c r="A35" s="41">
        <v>48</v>
      </c>
      <c r="B35" s="42">
        <v>2724</v>
      </c>
      <c r="C35" s="42">
        <v>2726</v>
      </c>
      <c r="D35" s="43">
        <v>5450</v>
      </c>
      <c r="E35" s="42">
        <v>1529</v>
      </c>
      <c r="F35" s="42">
        <v>1574</v>
      </c>
      <c r="G35" s="43">
        <v>3103</v>
      </c>
      <c r="H35" s="45">
        <v>0.56130000000000002</v>
      </c>
      <c r="I35" s="45">
        <v>0.57740000000000002</v>
      </c>
      <c r="J35" s="45">
        <v>0.56940000000000002</v>
      </c>
      <c r="K35" s="45">
        <v>0.4689452407203234</v>
      </c>
      <c r="L35" s="45">
        <v>0.4938980617372577</v>
      </c>
      <c r="M35" s="45">
        <v>0.48156891229344473</v>
      </c>
      <c r="N35" s="45">
        <v>9.2354759279676624E-2</v>
      </c>
      <c r="O35" s="45">
        <v>8.3501938262742326E-2</v>
      </c>
      <c r="P35" s="45">
        <v>8.7831087706555289E-2</v>
      </c>
      <c r="R35" s="40"/>
      <c r="S35" s="40"/>
      <c r="T35" s="40"/>
    </row>
    <row r="36" spans="1:20" ht="27" customHeight="1">
      <c r="A36" s="41">
        <v>49</v>
      </c>
      <c r="B36" s="42">
        <v>2746</v>
      </c>
      <c r="C36" s="42">
        <v>2834</v>
      </c>
      <c r="D36" s="43">
        <v>5580</v>
      </c>
      <c r="E36" s="42">
        <v>1563</v>
      </c>
      <c r="F36" s="42">
        <v>1644</v>
      </c>
      <c r="G36" s="43">
        <v>3207</v>
      </c>
      <c r="H36" s="45">
        <v>0.56920000000000004</v>
      </c>
      <c r="I36" s="45">
        <v>0.58009999999999995</v>
      </c>
      <c r="J36" s="45">
        <v>0.57469999999999999</v>
      </c>
      <c r="K36" s="45">
        <v>0.5064748201438849</v>
      </c>
      <c r="L36" s="45">
        <v>0.49885757806549885</v>
      </c>
      <c r="M36" s="45">
        <v>0.50277469478357384</v>
      </c>
      <c r="N36" s="45">
        <v>6.2725179856115143E-2</v>
      </c>
      <c r="O36" s="45">
        <v>8.1242421934501097E-2</v>
      </c>
      <c r="P36" s="45">
        <v>7.192530521642615E-2</v>
      </c>
      <c r="R36" s="40"/>
      <c r="S36" s="40"/>
      <c r="T36" s="40"/>
    </row>
    <row r="37" spans="1:20" ht="27" customHeight="1">
      <c r="A37" s="41">
        <v>50</v>
      </c>
      <c r="B37" s="42">
        <v>2928</v>
      </c>
      <c r="C37" s="42">
        <v>2925</v>
      </c>
      <c r="D37" s="43">
        <v>5853</v>
      </c>
      <c r="E37" s="42">
        <v>1693</v>
      </c>
      <c r="F37" s="42">
        <v>1709</v>
      </c>
      <c r="G37" s="43">
        <v>3402</v>
      </c>
      <c r="H37" s="45">
        <v>0.57820000000000005</v>
      </c>
      <c r="I37" s="45">
        <v>0.58430000000000004</v>
      </c>
      <c r="J37" s="45">
        <v>0.58120000000000005</v>
      </c>
      <c r="K37" s="45">
        <v>0.50270897832817341</v>
      </c>
      <c r="L37" s="45">
        <v>0.51606805293005675</v>
      </c>
      <c r="M37" s="45">
        <v>0.50946643717728057</v>
      </c>
      <c r="N37" s="45">
        <v>7.5491021671826641E-2</v>
      </c>
      <c r="O37" s="45">
        <v>6.8231947069943288E-2</v>
      </c>
      <c r="P37" s="45">
        <v>7.1733562822719477E-2</v>
      </c>
      <c r="R37" s="40"/>
      <c r="S37" s="40"/>
      <c r="T37" s="40"/>
    </row>
    <row r="38" spans="1:20" ht="27" customHeight="1">
      <c r="A38" s="41">
        <v>51</v>
      </c>
      <c r="B38" s="42">
        <v>2979</v>
      </c>
      <c r="C38" s="42">
        <v>3067</v>
      </c>
      <c r="D38" s="43">
        <v>6046</v>
      </c>
      <c r="E38" s="42">
        <v>1687</v>
      </c>
      <c r="F38" s="42">
        <v>1841</v>
      </c>
      <c r="G38" s="43">
        <v>3528</v>
      </c>
      <c r="H38" s="45">
        <v>0.56630000000000003</v>
      </c>
      <c r="I38" s="45">
        <v>0.60029999999999994</v>
      </c>
      <c r="J38" s="45">
        <v>0.58350000000000002</v>
      </c>
      <c r="K38" s="45">
        <v>0.49195494770716008</v>
      </c>
      <c r="L38" s="45">
        <v>0.52060383516931863</v>
      </c>
      <c r="M38" s="45">
        <v>0.50617784079400441</v>
      </c>
      <c r="N38" s="45">
        <v>7.4345052292839942E-2</v>
      </c>
      <c r="O38" s="45">
        <v>7.9696164830681315E-2</v>
      </c>
      <c r="P38" s="45">
        <v>7.7322159205995611E-2</v>
      </c>
      <c r="R38" s="40"/>
      <c r="S38" s="40"/>
      <c r="T38" s="40"/>
    </row>
    <row r="39" spans="1:20" ht="27" customHeight="1">
      <c r="A39" s="41">
        <v>52</v>
      </c>
      <c r="B39" s="42">
        <v>2976</v>
      </c>
      <c r="C39" s="42">
        <v>2858</v>
      </c>
      <c r="D39" s="43">
        <v>5834</v>
      </c>
      <c r="E39" s="42">
        <v>1774</v>
      </c>
      <c r="F39" s="42">
        <v>1693</v>
      </c>
      <c r="G39" s="43">
        <v>3467</v>
      </c>
      <c r="H39" s="45">
        <v>0.59609999999999996</v>
      </c>
      <c r="I39" s="45">
        <v>0.59240000000000004</v>
      </c>
      <c r="J39" s="45">
        <v>0.59430000000000005</v>
      </c>
      <c r="K39" s="45">
        <v>0.48948046371833404</v>
      </c>
      <c r="L39" s="45">
        <v>0.52514919011082695</v>
      </c>
      <c r="M39" s="45">
        <v>0.50737967914438498</v>
      </c>
      <c r="N39" s="45">
        <v>0.10661953628166593</v>
      </c>
      <c r="O39" s="45">
        <v>6.7250809889173091E-2</v>
      </c>
      <c r="P39" s="45">
        <v>8.6920320855615074E-2</v>
      </c>
      <c r="R39" s="40"/>
      <c r="S39" s="40"/>
      <c r="T39" s="40"/>
    </row>
    <row r="40" spans="1:20" ht="27" customHeight="1">
      <c r="A40" s="41">
        <v>53</v>
      </c>
      <c r="B40" s="42">
        <v>2737</v>
      </c>
      <c r="C40" s="42">
        <v>2860</v>
      </c>
      <c r="D40" s="43">
        <v>5597</v>
      </c>
      <c r="E40" s="42">
        <v>1658</v>
      </c>
      <c r="F40" s="42">
        <v>1703</v>
      </c>
      <c r="G40" s="43">
        <v>3361</v>
      </c>
      <c r="H40" s="45">
        <v>0.60580000000000001</v>
      </c>
      <c r="I40" s="45">
        <v>0.59550000000000003</v>
      </c>
      <c r="J40" s="45">
        <v>0.60050000000000003</v>
      </c>
      <c r="K40" s="45">
        <v>0.51635412123855207</v>
      </c>
      <c r="L40" s="45">
        <v>0.52158744003488877</v>
      </c>
      <c r="M40" s="45">
        <v>0.51897078063672042</v>
      </c>
      <c r="N40" s="45">
        <v>8.9445878761447939E-2</v>
      </c>
      <c r="O40" s="45">
        <v>7.3912559965111257E-2</v>
      </c>
      <c r="P40" s="45">
        <v>8.1529219363279615E-2</v>
      </c>
      <c r="R40" s="40"/>
      <c r="S40" s="40"/>
      <c r="T40" s="40"/>
    </row>
    <row r="41" spans="1:20" ht="27" customHeight="1">
      <c r="A41" s="41">
        <v>54</v>
      </c>
      <c r="B41" s="42">
        <v>2674</v>
      </c>
      <c r="C41" s="42">
        <v>2671</v>
      </c>
      <c r="D41" s="43">
        <v>5345</v>
      </c>
      <c r="E41" s="42">
        <v>1590</v>
      </c>
      <c r="F41" s="42">
        <v>1609</v>
      </c>
      <c r="G41" s="43">
        <v>3199</v>
      </c>
      <c r="H41" s="45">
        <v>0.59460000000000002</v>
      </c>
      <c r="I41" s="45">
        <v>0.60240000000000005</v>
      </c>
      <c r="J41" s="45">
        <v>0.59850000000000003</v>
      </c>
      <c r="K41" s="45">
        <v>0.51998183469573112</v>
      </c>
      <c r="L41" s="45">
        <v>0.57714539795464648</v>
      </c>
      <c r="M41" s="45">
        <v>0.54886542350033696</v>
      </c>
      <c r="N41" s="45">
        <v>7.4618165304268902E-2</v>
      </c>
      <c r="O41" s="45">
        <v>2.5254602045353569E-2</v>
      </c>
      <c r="P41" s="45">
        <v>4.9634576499663075E-2</v>
      </c>
      <c r="R41" s="40"/>
      <c r="S41" s="40"/>
      <c r="T41" s="40"/>
    </row>
    <row r="42" spans="1:20" ht="27" customHeight="1">
      <c r="A42" s="41">
        <v>55</v>
      </c>
      <c r="B42" s="42">
        <v>2490</v>
      </c>
      <c r="C42" s="42">
        <v>2587</v>
      </c>
      <c r="D42" s="43">
        <v>5077</v>
      </c>
      <c r="E42" s="42">
        <v>1465</v>
      </c>
      <c r="F42" s="42">
        <v>1570</v>
      </c>
      <c r="G42" s="43">
        <v>3035</v>
      </c>
      <c r="H42" s="45">
        <v>0.58840000000000003</v>
      </c>
      <c r="I42" s="45">
        <v>0.6069</v>
      </c>
      <c r="J42" s="45">
        <v>0.5978</v>
      </c>
      <c r="K42" s="45">
        <v>0.54477611940298509</v>
      </c>
      <c r="L42" s="45">
        <v>0.57681432610744576</v>
      </c>
      <c r="M42" s="45">
        <v>0.56122942884801552</v>
      </c>
      <c r="N42" s="45">
        <v>4.3623880597014941E-2</v>
      </c>
      <c r="O42" s="45">
        <v>3.0085673892554232E-2</v>
      </c>
      <c r="P42" s="45">
        <v>3.6570571151984477E-2</v>
      </c>
      <c r="R42" s="40"/>
      <c r="S42" s="40"/>
      <c r="T42" s="40"/>
    </row>
    <row r="43" spans="1:20" ht="27" customHeight="1">
      <c r="A43" s="41">
        <v>56</v>
      </c>
      <c r="B43" s="42">
        <v>2465</v>
      </c>
      <c r="C43" s="42">
        <v>2480</v>
      </c>
      <c r="D43" s="43">
        <v>4945</v>
      </c>
      <c r="E43" s="42">
        <v>1466</v>
      </c>
      <c r="F43" s="42">
        <v>1518</v>
      </c>
      <c r="G43" s="43">
        <v>2984</v>
      </c>
      <c r="H43" s="45">
        <v>0.59470000000000001</v>
      </c>
      <c r="I43" s="45">
        <v>0.61209999999999998</v>
      </c>
      <c r="J43" s="45">
        <v>0.60340000000000005</v>
      </c>
      <c r="K43" s="45">
        <v>0.53651839648544752</v>
      </c>
      <c r="L43" s="45">
        <v>0.57541899441340782</v>
      </c>
      <c r="M43" s="45">
        <v>0.55672823218997358</v>
      </c>
      <c r="N43" s="45">
        <v>5.8181603514552482E-2</v>
      </c>
      <c r="O43" s="45">
        <v>3.6681005586592152E-2</v>
      </c>
      <c r="P43" s="45">
        <v>4.6671767810026465E-2</v>
      </c>
      <c r="R43" s="40"/>
      <c r="S43" s="40"/>
      <c r="T43" s="40"/>
    </row>
    <row r="44" spans="1:20" ht="27" customHeight="1">
      <c r="A44" s="41">
        <v>57</v>
      </c>
      <c r="B44" s="42">
        <v>2331</v>
      </c>
      <c r="C44" s="42">
        <v>2435</v>
      </c>
      <c r="D44" s="43">
        <v>4766</v>
      </c>
      <c r="E44" s="42">
        <v>1442</v>
      </c>
      <c r="F44" s="42">
        <v>1553</v>
      </c>
      <c r="G44" s="43">
        <v>2995</v>
      </c>
      <c r="H44" s="45">
        <v>0.61860000000000004</v>
      </c>
      <c r="I44" s="45">
        <v>0.63780000000000003</v>
      </c>
      <c r="J44" s="45">
        <v>0.62839999999999996</v>
      </c>
      <c r="K44" s="45">
        <v>0.57042957042957043</v>
      </c>
      <c r="L44" s="45">
        <v>0.58468125594671738</v>
      </c>
      <c r="M44" s="45">
        <v>0.57772904483430798</v>
      </c>
      <c r="N44" s="45">
        <v>4.8170429570429607E-2</v>
      </c>
      <c r="O44" s="45">
        <v>5.3118744053282652E-2</v>
      </c>
      <c r="P44" s="45">
        <v>5.0670955165691978E-2</v>
      </c>
      <c r="R44" s="40"/>
      <c r="S44" s="40"/>
      <c r="T44" s="40"/>
    </row>
    <row r="45" spans="1:20" ht="27" customHeight="1">
      <c r="A45" s="41">
        <v>58</v>
      </c>
      <c r="B45" s="42">
        <v>2110</v>
      </c>
      <c r="C45" s="42">
        <v>2258</v>
      </c>
      <c r="D45" s="43">
        <v>4368</v>
      </c>
      <c r="E45" s="42">
        <v>1270</v>
      </c>
      <c r="F45" s="42">
        <v>1442</v>
      </c>
      <c r="G45" s="43">
        <v>2712</v>
      </c>
      <c r="H45" s="45">
        <v>0.60189999999999999</v>
      </c>
      <c r="I45" s="45">
        <v>0.63859999999999995</v>
      </c>
      <c r="J45" s="45">
        <v>0.62090000000000001</v>
      </c>
      <c r="K45" s="45">
        <v>0.55054945054945059</v>
      </c>
      <c r="L45" s="45">
        <v>0.58489609731373537</v>
      </c>
      <c r="M45" s="45">
        <v>0.56841550224097026</v>
      </c>
      <c r="N45" s="45">
        <v>5.1350549450549399E-2</v>
      </c>
      <c r="O45" s="45">
        <v>5.3703902686264571E-2</v>
      </c>
      <c r="P45" s="45">
        <v>5.2484497759029747E-2</v>
      </c>
      <c r="R45" s="40"/>
      <c r="S45" s="40"/>
      <c r="T45" s="40"/>
    </row>
    <row r="46" spans="1:20" ht="27" customHeight="1">
      <c r="A46" s="41">
        <v>59</v>
      </c>
      <c r="B46" s="42">
        <v>1861</v>
      </c>
      <c r="C46" s="42">
        <v>2003</v>
      </c>
      <c r="D46" s="43">
        <v>3864</v>
      </c>
      <c r="E46" s="42">
        <v>1156</v>
      </c>
      <c r="F46" s="42">
        <v>1283</v>
      </c>
      <c r="G46" s="43">
        <v>2439</v>
      </c>
      <c r="H46" s="45">
        <v>0.62119999999999997</v>
      </c>
      <c r="I46" s="45">
        <v>0.64049999999999996</v>
      </c>
      <c r="J46" s="45">
        <v>0.63119999999999998</v>
      </c>
      <c r="K46" s="45">
        <v>0.57187337830825113</v>
      </c>
      <c r="L46" s="45">
        <v>0.59950495049504948</v>
      </c>
      <c r="M46" s="45">
        <v>0.58601469470483913</v>
      </c>
      <c r="N46" s="45">
        <v>4.932662169174884E-2</v>
      </c>
      <c r="O46" s="45">
        <v>4.0995049504950476E-2</v>
      </c>
      <c r="P46" s="45">
        <v>4.5185305295160849E-2</v>
      </c>
      <c r="R46" s="40"/>
      <c r="S46" s="40"/>
      <c r="T46" s="40"/>
    </row>
    <row r="47" spans="1:20" ht="27" customHeight="1">
      <c r="A47" s="41">
        <v>60</v>
      </c>
      <c r="B47" s="42">
        <v>2125</v>
      </c>
      <c r="C47" s="42">
        <v>2254</v>
      </c>
      <c r="D47" s="43">
        <v>4379</v>
      </c>
      <c r="E47" s="42">
        <v>1330</v>
      </c>
      <c r="F47" s="42">
        <v>1482</v>
      </c>
      <c r="G47" s="43">
        <v>2812</v>
      </c>
      <c r="H47" s="45">
        <v>0.62590000000000001</v>
      </c>
      <c r="I47" s="45">
        <v>0.65749999999999997</v>
      </c>
      <c r="J47" s="45">
        <v>0.64219999999999999</v>
      </c>
      <c r="K47" s="45">
        <v>0.59403794037940383</v>
      </c>
      <c r="L47" s="45">
        <v>0.60728155339805823</v>
      </c>
      <c r="M47" s="45">
        <v>0.60102432778489112</v>
      </c>
      <c r="N47" s="45">
        <v>3.1862059620596184E-2</v>
      </c>
      <c r="O47" s="45">
        <v>5.0218446601941746E-2</v>
      </c>
      <c r="P47" s="45">
        <v>4.1175672215108872E-2</v>
      </c>
      <c r="R47" s="40"/>
      <c r="S47" s="40"/>
      <c r="T47" s="40"/>
    </row>
    <row r="48" spans="1:20" ht="27" customHeight="1">
      <c r="A48" s="41">
        <v>61</v>
      </c>
      <c r="B48" s="42">
        <v>1962</v>
      </c>
      <c r="C48" s="42">
        <v>2141</v>
      </c>
      <c r="D48" s="43">
        <v>4103</v>
      </c>
      <c r="E48" s="42">
        <v>1210</v>
      </c>
      <c r="F48" s="42">
        <v>1390</v>
      </c>
      <c r="G48" s="43">
        <v>2600</v>
      </c>
      <c r="H48" s="45">
        <v>0.61670000000000003</v>
      </c>
      <c r="I48" s="45">
        <v>0.6492</v>
      </c>
      <c r="J48" s="45">
        <v>0.63370000000000004</v>
      </c>
      <c r="K48" s="45">
        <v>0.60398706896551724</v>
      </c>
      <c r="L48" s="45">
        <v>0.60404624277456642</v>
      </c>
      <c r="M48" s="45">
        <v>0.60401831129196337</v>
      </c>
      <c r="N48" s="45">
        <v>1.2712931034482788E-2</v>
      </c>
      <c r="O48" s="45">
        <v>4.5153757225433577E-2</v>
      </c>
      <c r="P48" s="45">
        <v>2.9681688708036669E-2</v>
      </c>
      <c r="R48" s="40"/>
      <c r="S48" s="40"/>
      <c r="T48" s="40"/>
    </row>
    <row r="49" spans="1:20" ht="27" customHeight="1">
      <c r="A49" s="41">
        <v>62</v>
      </c>
      <c r="B49" s="42">
        <v>2027</v>
      </c>
      <c r="C49" s="42">
        <v>2179</v>
      </c>
      <c r="D49" s="43">
        <v>4206</v>
      </c>
      <c r="E49" s="42">
        <v>1300</v>
      </c>
      <c r="F49" s="42">
        <v>1424</v>
      </c>
      <c r="G49" s="43">
        <v>2724</v>
      </c>
      <c r="H49" s="45">
        <v>0.64129999999999998</v>
      </c>
      <c r="I49" s="45">
        <v>0.65349999999999997</v>
      </c>
      <c r="J49" s="45">
        <v>0.64759999999999995</v>
      </c>
      <c r="K49" s="45">
        <v>0.62023385866802239</v>
      </c>
      <c r="L49" s="45">
        <v>0.63949697251979509</v>
      </c>
      <c r="M49" s="45">
        <v>0.63028682547399129</v>
      </c>
      <c r="N49" s="45">
        <v>2.1066141331977595E-2</v>
      </c>
      <c r="O49" s="45">
        <v>1.4003027480204877E-2</v>
      </c>
      <c r="P49" s="45">
        <v>1.7313174526008668E-2</v>
      </c>
      <c r="R49" s="40"/>
      <c r="S49" s="40"/>
      <c r="T49" s="40"/>
    </row>
    <row r="50" spans="1:20" ht="27" customHeight="1">
      <c r="A50" s="41">
        <v>63</v>
      </c>
      <c r="B50" s="42">
        <v>1887</v>
      </c>
      <c r="C50" s="42">
        <v>2177</v>
      </c>
      <c r="D50" s="43">
        <v>4064</v>
      </c>
      <c r="E50" s="42">
        <v>1253</v>
      </c>
      <c r="F50" s="42">
        <v>1435</v>
      </c>
      <c r="G50" s="43">
        <v>2688</v>
      </c>
      <c r="H50" s="45">
        <v>0.66400000000000003</v>
      </c>
      <c r="I50" s="45">
        <v>0.65920000000000001</v>
      </c>
      <c r="J50" s="45">
        <v>0.66139999999999999</v>
      </c>
      <c r="K50" s="45">
        <v>0.61413843888070696</v>
      </c>
      <c r="L50" s="45">
        <v>0.62324273664479846</v>
      </c>
      <c r="M50" s="45">
        <v>0.61879645169024211</v>
      </c>
      <c r="N50" s="45">
        <v>4.9861561119293074E-2</v>
      </c>
      <c r="O50" s="45">
        <v>3.5957263355201552E-2</v>
      </c>
      <c r="P50" s="45">
        <v>4.2603548309757877E-2</v>
      </c>
      <c r="R50" s="40"/>
      <c r="S50" s="40"/>
      <c r="T50" s="40"/>
    </row>
    <row r="51" spans="1:20" ht="27" customHeight="1">
      <c r="A51" s="41">
        <v>64</v>
      </c>
      <c r="B51" s="42">
        <v>1925</v>
      </c>
      <c r="C51" s="42">
        <v>2171</v>
      </c>
      <c r="D51" s="43">
        <v>4096</v>
      </c>
      <c r="E51" s="42">
        <v>1242</v>
      </c>
      <c r="F51" s="42">
        <v>1420</v>
      </c>
      <c r="G51" s="43">
        <v>2662</v>
      </c>
      <c r="H51" s="45">
        <v>0.6452</v>
      </c>
      <c r="I51" s="45">
        <v>0.65410000000000001</v>
      </c>
      <c r="J51" s="45">
        <v>0.64990000000000003</v>
      </c>
      <c r="K51" s="45">
        <v>0.61094069529652351</v>
      </c>
      <c r="L51" s="45">
        <v>0.63931297709923662</v>
      </c>
      <c r="M51" s="45">
        <v>0.62561697926949655</v>
      </c>
      <c r="N51" s="45">
        <v>3.425930470347649E-2</v>
      </c>
      <c r="O51" s="45">
        <v>1.4787022900763391E-2</v>
      </c>
      <c r="P51" s="45">
        <v>2.428302073050348E-2</v>
      </c>
      <c r="R51" s="40"/>
      <c r="S51" s="40"/>
      <c r="T51" s="40"/>
    </row>
    <row r="52" spans="1:20" ht="27" customHeight="1">
      <c r="A52" s="41">
        <v>65</v>
      </c>
      <c r="B52" s="42">
        <v>2092</v>
      </c>
      <c r="C52" s="42">
        <v>2213</v>
      </c>
      <c r="D52" s="43">
        <v>4305</v>
      </c>
      <c r="E52" s="42">
        <v>1414</v>
      </c>
      <c r="F52" s="42">
        <v>1530</v>
      </c>
      <c r="G52" s="43">
        <v>2944</v>
      </c>
      <c r="H52" s="45">
        <v>0.67589999999999995</v>
      </c>
      <c r="I52" s="45">
        <v>0.69140000000000001</v>
      </c>
      <c r="J52" s="45">
        <v>0.68389999999999995</v>
      </c>
      <c r="K52" s="45">
        <v>0.62124352331606214</v>
      </c>
      <c r="L52" s="45">
        <v>0.64729064039408868</v>
      </c>
      <c r="M52" s="45">
        <v>0.6345959595959596</v>
      </c>
      <c r="N52" s="45">
        <v>5.4656476683937805E-2</v>
      </c>
      <c r="O52" s="45">
        <v>4.4109359605911336E-2</v>
      </c>
      <c r="P52" s="45">
        <v>4.930404040404035E-2</v>
      </c>
      <c r="R52" s="40"/>
      <c r="S52" s="40"/>
      <c r="T52" s="40"/>
    </row>
    <row r="53" spans="1:20" ht="27" customHeight="1">
      <c r="A53" s="41">
        <v>66</v>
      </c>
      <c r="B53" s="42">
        <v>2055</v>
      </c>
      <c r="C53" s="42">
        <v>2303</v>
      </c>
      <c r="D53" s="43">
        <v>4358</v>
      </c>
      <c r="E53" s="42">
        <v>1383</v>
      </c>
      <c r="F53" s="42">
        <v>1546</v>
      </c>
      <c r="G53" s="43">
        <v>2929</v>
      </c>
      <c r="H53" s="45">
        <v>0.67300000000000004</v>
      </c>
      <c r="I53" s="45">
        <v>0.67130000000000001</v>
      </c>
      <c r="J53" s="45">
        <v>0.67210000000000003</v>
      </c>
      <c r="K53" s="45">
        <v>0.63986186482486429</v>
      </c>
      <c r="L53" s="45">
        <v>0.65656565656565657</v>
      </c>
      <c r="M53" s="45">
        <v>0.64851367419738404</v>
      </c>
      <c r="N53" s="45">
        <v>3.3138135175135752E-2</v>
      </c>
      <c r="O53" s="45">
        <v>1.4734343434343433E-2</v>
      </c>
      <c r="P53" s="45">
        <v>2.3586325802615993E-2</v>
      </c>
      <c r="R53" s="40"/>
      <c r="S53" s="40"/>
      <c r="T53" s="40"/>
    </row>
    <row r="54" spans="1:20" ht="27" customHeight="1">
      <c r="A54" s="41">
        <v>67</v>
      </c>
      <c r="B54" s="42">
        <v>2003</v>
      </c>
      <c r="C54" s="42">
        <v>2138</v>
      </c>
      <c r="D54" s="43">
        <v>4141</v>
      </c>
      <c r="E54" s="42">
        <v>1340</v>
      </c>
      <c r="F54" s="42">
        <v>1454</v>
      </c>
      <c r="G54" s="43">
        <v>2794</v>
      </c>
      <c r="H54" s="45">
        <v>0.66900000000000004</v>
      </c>
      <c r="I54" s="45">
        <v>0.68010000000000004</v>
      </c>
      <c r="J54" s="45">
        <v>0.67469999999999997</v>
      </c>
      <c r="K54" s="45">
        <v>0.65486307837582625</v>
      </c>
      <c r="L54" s="45">
        <v>0.65271044513001319</v>
      </c>
      <c r="M54" s="45">
        <v>0.65374971506724411</v>
      </c>
      <c r="N54" s="45">
        <v>1.4136921624173793E-2</v>
      </c>
      <c r="O54" s="45">
        <v>2.7389554869986843E-2</v>
      </c>
      <c r="P54" s="45">
        <v>2.0950284932755858E-2</v>
      </c>
      <c r="R54" s="40"/>
      <c r="S54" s="40"/>
      <c r="T54" s="40"/>
    </row>
    <row r="55" spans="1:20" ht="27" customHeight="1">
      <c r="A55" s="41">
        <v>68</v>
      </c>
      <c r="B55" s="42">
        <v>2000</v>
      </c>
      <c r="C55" s="42">
        <v>2182</v>
      </c>
      <c r="D55" s="43">
        <v>4182</v>
      </c>
      <c r="E55" s="42">
        <v>1363</v>
      </c>
      <c r="F55" s="42">
        <v>1483</v>
      </c>
      <c r="G55" s="43">
        <v>2846</v>
      </c>
      <c r="H55" s="45">
        <v>0.68149999999999999</v>
      </c>
      <c r="I55" s="45">
        <v>0.67969999999999997</v>
      </c>
      <c r="J55" s="45">
        <v>0.68049999999999999</v>
      </c>
      <c r="K55" s="45">
        <v>0.63068442811208081</v>
      </c>
      <c r="L55" s="45">
        <v>0.64010282776349614</v>
      </c>
      <c r="M55" s="45">
        <v>0.63555752604743965</v>
      </c>
      <c r="N55" s="45">
        <v>5.0815571887919186E-2</v>
      </c>
      <c r="O55" s="45">
        <v>3.959717223650383E-2</v>
      </c>
      <c r="P55" s="45">
        <v>4.4942473952560347E-2</v>
      </c>
      <c r="R55" s="40"/>
      <c r="S55" s="40"/>
      <c r="T55" s="40"/>
    </row>
    <row r="56" spans="1:20" ht="27" customHeight="1">
      <c r="A56" s="41">
        <v>69</v>
      </c>
      <c r="B56" s="42">
        <v>2036</v>
      </c>
      <c r="C56" s="42">
        <v>2265</v>
      </c>
      <c r="D56" s="43">
        <v>4301</v>
      </c>
      <c r="E56" s="42">
        <v>1402</v>
      </c>
      <c r="F56" s="42">
        <v>1540</v>
      </c>
      <c r="G56" s="43">
        <v>2942</v>
      </c>
      <c r="H56" s="45">
        <v>0.68859999999999999</v>
      </c>
      <c r="I56" s="45">
        <v>0.67989999999999995</v>
      </c>
      <c r="J56" s="45">
        <v>0.68400000000000005</v>
      </c>
      <c r="K56" s="45">
        <v>0.66682070240295743</v>
      </c>
      <c r="L56" s="45">
        <v>0.63678337822239328</v>
      </c>
      <c r="M56" s="45">
        <v>0.65043040100776817</v>
      </c>
      <c r="N56" s="45">
        <v>2.1779297597042557E-2</v>
      </c>
      <c r="O56" s="45">
        <v>4.3116621777606667E-2</v>
      </c>
      <c r="P56" s="45">
        <v>3.3569598992231886E-2</v>
      </c>
      <c r="R56" s="40"/>
      <c r="S56" s="40"/>
      <c r="T56" s="40"/>
    </row>
    <row r="57" spans="1:20" ht="27" customHeight="1">
      <c r="A57" s="41">
        <v>70</v>
      </c>
      <c r="B57" s="42">
        <v>2075</v>
      </c>
      <c r="C57" s="42">
        <v>2394</v>
      </c>
      <c r="D57" s="43">
        <v>4469</v>
      </c>
      <c r="E57" s="42">
        <v>1440</v>
      </c>
      <c r="F57" s="42">
        <v>1606</v>
      </c>
      <c r="G57" s="43">
        <v>3046</v>
      </c>
      <c r="H57" s="45">
        <v>0.69399999999999995</v>
      </c>
      <c r="I57" s="45">
        <v>0.67079999999999995</v>
      </c>
      <c r="J57" s="45">
        <v>0.68159999999999998</v>
      </c>
      <c r="K57" s="45">
        <v>0.64607971966710465</v>
      </c>
      <c r="L57" s="45">
        <v>0.64477161192902988</v>
      </c>
      <c r="M57" s="45">
        <v>0.64537712895377131</v>
      </c>
      <c r="N57" s="45">
        <v>4.7920280332895304E-2</v>
      </c>
      <c r="O57" s="45">
        <v>2.6028388070970077E-2</v>
      </c>
      <c r="P57" s="45">
        <v>3.6222871046228677E-2</v>
      </c>
      <c r="R57" s="40"/>
      <c r="S57" s="40"/>
      <c r="T57" s="40"/>
    </row>
    <row r="58" spans="1:20" ht="27" customHeight="1">
      <c r="A58" s="41">
        <v>71</v>
      </c>
      <c r="B58" s="42">
        <v>2109</v>
      </c>
      <c r="C58" s="42">
        <v>2425</v>
      </c>
      <c r="D58" s="43">
        <v>4534</v>
      </c>
      <c r="E58" s="42">
        <v>1413</v>
      </c>
      <c r="F58" s="42">
        <v>1624</v>
      </c>
      <c r="G58" s="43">
        <v>3037</v>
      </c>
      <c r="H58" s="45">
        <v>0.67</v>
      </c>
      <c r="I58" s="45">
        <v>0.66969999999999996</v>
      </c>
      <c r="J58" s="45">
        <v>0.66979999999999995</v>
      </c>
      <c r="K58" s="45">
        <v>0.65901898734177211</v>
      </c>
      <c r="L58" s="45">
        <v>0.63778100072516319</v>
      </c>
      <c r="M58" s="45">
        <v>0.64793794930003779</v>
      </c>
      <c r="N58" s="45">
        <v>1.0981012658227929E-2</v>
      </c>
      <c r="O58" s="45">
        <v>3.1918999274836768E-2</v>
      </c>
      <c r="P58" s="45">
        <v>2.1862050699962166E-2</v>
      </c>
      <c r="R58" s="40"/>
      <c r="S58" s="40"/>
      <c r="T58" s="40"/>
    </row>
    <row r="59" spans="1:20" ht="27" customHeight="1">
      <c r="A59" s="41">
        <v>72</v>
      </c>
      <c r="B59" s="42">
        <v>2190</v>
      </c>
      <c r="C59" s="42">
        <v>2681</v>
      </c>
      <c r="D59" s="43">
        <v>4871</v>
      </c>
      <c r="E59" s="42">
        <v>1476</v>
      </c>
      <c r="F59" s="42">
        <v>1761</v>
      </c>
      <c r="G59" s="43">
        <v>3237</v>
      </c>
      <c r="H59" s="45">
        <v>0.67400000000000004</v>
      </c>
      <c r="I59" s="45">
        <v>0.65680000000000005</v>
      </c>
      <c r="J59" s="45">
        <v>0.66449999999999998</v>
      </c>
      <c r="K59" s="45">
        <v>0.65803108808290156</v>
      </c>
      <c r="L59" s="45">
        <v>0.6249139710942877</v>
      </c>
      <c r="M59" s="45">
        <v>0.64025854108956604</v>
      </c>
      <c r="N59" s="45">
        <v>1.5968911917098483E-2</v>
      </c>
      <c r="O59" s="45">
        <v>3.1886028905712349E-2</v>
      </c>
      <c r="P59" s="45">
        <v>2.4241458910433944E-2</v>
      </c>
      <c r="R59" s="40"/>
      <c r="S59" s="40"/>
      <c r="T59" s="40"/>
    </row>
    <row r="60" spans="1:20" ht="27" customHeight="1">
      <c r="A60" s="41">
        <v>73</v>
      </c>
      <c r="B60" s="42">
        <v>2264</v>
      </c>
      <c r="C60" s="42">
        <v>2693</v>
      </c>
      <c r="D60" s="43">
        <v>4957</v>
      </c>
      <c r="E60" s="42">
        <v>1553</v>
      </c>
      <c r="F60" s="42">
        <v>1763</v>
      </c>
      <c r="G60" s="43">
        <v>3316</v>
      </c>
      <c r="H60" s="45">
        <v>0.68600000000000005</v>
      </c>
      <c r="I60" s="45">
        <v>0.65469999999999995</v>
      </c>
      <c r="J60" s="45">
        <v>0.66900000000000004</v>
      </c>
      <c r="K60" s="45">
        <v>0.64060150375939851</v>
      </c>
      <c r="L60" s="45">
        <v>0.62679106964345221</v>
      </c>
      <c r="M60" s="45">
        <v>0.63328033916269211</v>
      </c>
      <c r="N60" s="45">
        <v>4.5398496240601549E-2</v>
      </c>
      <c r="O60" s="45">
        <v>2.7908930356547734E-2</v>
      </c>
      <c r="P60" s="45">
        <v>3.5719660837307932E-2</v>
      </c>
      <c r="R60" s="40"/>
      <c r="S60" s="40"/>
      <c r="T60" s="40"/>
    </row>
    <row r="61" spans="1:20" ht="27" customHeight="1">
      <c r="A61" s="41">
        <v>74</v>
      </c>
      <c r="B61" s="42">
        <v>2552</v>
      </c>
      <c r="C61" s="42">
        <v>2949</v>
      </c>
      <c r="D61" s="43">
        <v>5501</v>
      </c>
      <c r="E61" s="42">
        <v>1715</v>
      </c>
      <c r="F61" s="42">
        <v>1950</v>
      </c>
      <c r="G61" s="43">
        <v>3665</v>
      </c>
      <c r="H61" s="45">
        <v>0.67200000000000004</v>
      </c>
      <c r="I61" s="45">
        <v>0.66120000000000001</v>
      </c>
      <c r="J61" s="45">
        <v>0.66620000000000001</v>
      </c>
      <c r="K61" s="45">
        <v>0.65625</v>
      </c>
      <c r="L61" s="45">
        <v>0.63993055555555556</v>
      </c>
      <c r="M61" s="45">
        <v>0.64745508982035926</v>
      </c>
      <c r="N61" s="45">
        <v>1.5750000000000042E-2</v>
      </c>
      <c r="O61" s="45">
        <v>2.1269444444444452E-2</v>
      </c>
      <c r="P61" s="45">
        <v>1.874491017964075E-2</v>
      </c>
      <c r="R61" s="40"/>
      <c r="S61" s="40"/>
      <c r="T61" s="40"/>
    </row>
    <row r="62" spans="1:20" ht="27" customHeight="1">
      <c r="A62" s="41">
        <v>75</v>
      </c>
      <c r="B62" s="42">
        <v>2437</v>
      </c>
      <c r="C62" s="42">
        <v>2974</v>
      </c>
      <c r="D62" s="43">
        <v>5411</v>
      </c>
      <c r="E62" s="42">
        <v>1668</v>
      </c>
      <c r="F62" s="42">
        <v>1853</v>
      </c>
      <c r="G62" s="43">
        <v>3521</v>
      </c>
      <c r="H62" s="45">
        <v>0.68440000000000001</v>
      </c>
      <c r="I62" s="45">
        <v>0.62309999999999999</v>
      </c>
      <c r="J62" s="45">
        <v>0.65069999999999995</v>
      </c>
      <c r="K62" s="45">
        <v>0.63908368396446935</v>
      </c>
      <c r="L62" s="45">
        <v>0.61756808592251633</v>
      </c>
      <c r="M62" s="45">
        <v>0.62726506531816262</v>
      </c>
      <c r="N62" s="45">
        <v>4.5316316035530657E-2</v>
      </c>
      <c r="O62" s="45">
        <v>5.5319140774836573E-3</v>
      </c>
      <c r="P62" s="45">
        <v>2.3434934681837327E-2</v>
      </c>
      <c r="R62" s="40"/>
      <c r="S62" s="40"/>
      <c r="T62" s="40"/>
    </row>
    <row r="63" spans="1:20" ht="27" customHeight="1">
      <c r="A63" s="41">
        <v>76</v>
      </c>
      <c r="B63" s="42">
        <v>2640</v>
      </c>
      <c r="C63" s="42">
        <v>3155</v>
      </c>
      <c r="D63" s="43">
        <v>5795</v>
      </c>
      <c r="E63" s="42">
        <v>1744</v>
      </c>
      <c r="F63" s="42">
        <v>1996</v>
      </c>
      <c r="G63" s="43">
        <v>3740</v>
      </c>
      <c r="H63" s="45">
        <v>0.66059999999999997</v>
      </c>
      <c r="I63" s="45">
        <v>0.63260000000000005</v>
      </c>
      <c r="J63" s="45">
        <v>0.64539999999999997</v>
      </c>
      <c r="K63" s="45">
        <v>0.66026200873362451</v>
      </c>
      <c r="L63" s="45">
        <v>0.59416261292564276</v>
      </c>
      <c r="M63" s="45">
        <v>0.62345201238390091</v>
      </c>
      <c r="N63" s="45">
        <v>3.3799126637545918E-4</v>
      </c>
      <c r="O63" s="45">
        <v>3.8437387074357288E-2</v>
      </c>
      <c r="P63" s="45">
        <v>2.1947987616099063E-2</v>
      </c>
      <c r="R63" s="40"/>
      <c r="S63" s="40"/>
      <c r="T63" s="40"/>
    </row>
    <row r="64" spans="1:20" ht="27" customHeight="1">
      <c r="A64" s="41">
        <v>77</v>
      </c>
      <c r="B64" s="42">
        <v>2422</v>
      </c>
      <c r="C64" s="42">
        <v>2906</v>
      </c>
      <c r="D64" s="43">
        <v>5328</v>
      </c>
      <c r="E64" s="42">
        <v>1615</v>
      </c>
      <c r="F64" s="42">
        <v>1786</v>
      </c>
      <c r="G64" s="43">
        <v>3401</v>
      </c>
      <c r="H64" s="45">
        <v>0.66679999999999995</v>
      </c>
      <c r="I64" s="45">
        <v>0.61460000000000004</v>
      </c>
      <c r="J64" s="45">
        <v>0.63829999999999998</v>
      </c>
      <c r="K64" s="45">
        <v>0.64701547531319081</v>
      </c>
      <c r="L64" s="45">
        <v>0.60801299404439635</v>
      </c>
      <c r="M64" s="45">
        <v>0.62453183520599254</v>
      </c>
      <c r="N64" s="45">
        <v>1.9784524686809135E-2</v>
      </c>
      <c r="O64" s="45">
        <v>6.5870059556036864E-3</v>
      </c>
      <c r="P64" s="45">
        <v>1.3768164794007443E-2</v>
      </c>
      <c r="R64" s="40"/>
      <c r="S64" s="40"/>
      <c r="T64" s="40"/>
    </row>
    <row r="65" spans="1:20" ht="27" customHeight="1">
      <c r="A65" s="41">
        <v>78</v>
      </c>
      <c r="B65" s="42">
        <v>2136</v>
      </c>
      <c r="C65" s="42">
        <v>2672</v>
      </c>
      <c r="D65" s="43">
        <v>4808</v>
      </c>
      <c r="E65" s="42">
        <v>1413</v>
      </c>
      <c r="F65" s="42">
        <v>1610</v>
      </c>
      <c r="G65" s="43">
        <v>3023</v>
      </c>
      <c r="H65" s="45">
        <v>0.66149999999999998</v>
      </c>
      <c r="I65" s="45">
        <v>0.60250000000000004</v>
      </c>
      <c r="J65" s="45">
        <v>0.62870000000000004</v>
      </c>
      <c r="K65" s="45">
        <v>0.65137029955385595</v>
      </c>
      <c r="L65" s="45">
        <v>0.61483931947069947</v>
      </c>
      <c r="M65" s="45">
        <v>0.63039348710990506</v>
      </c>
      <c r="N65" s="45">
        <v>1.012970044614403E-2</v>
      </c>
      <c r="O65" s="45">
        <v>-1.2339319470699439E-2</v>
      </c>
      <c r="P65" s="45">
        <v>-1.693487109905023E-3</v>
      </c>
      <c r="R65" s="40"/>
      <c r="S65" s="40"/>
      <c r="T65" s="40"/>
    </row>
    <row r="66" spans="1:20" ht="27" customHeight="1">
      <c r="A66" s="41">
        <v>79</v>
      </c>
      <c r="B66" s="42">
        <v>1098</v>
      </c>
      <c r="C66" s="42">
        <v>1408</v>
      </c>
      <c r="D66" s="43">
        <v>2506</v>
      </c>
      <c r="E66" s="42">
        <v>685</v>
      </c>
      <c r="F66" s="42">
        <v>786</v>
      </c>
      <c r="G66" s="43">
        <v>1471</v>
      </c>
      <c r="H66" s="45">
        <v>0.62390000000000001</v>
      </c>
      <c r="I66" s="45">
        <v>0.55820000000000003</v>
      </c>
      <c r="J66" s="45">
        <v>0.58699999999999997</v>
      </c>
      <c r="K66" s="45">
        <v>0.63705759888965996</v>
      </c>
      <c r="L66" s="45">
        <v>0.55944055944055948</v>
      </c>
      <c r="M66" s="45">
        <v>0.59192564623874533</v>
      </c>
      <c r="N66" s="45">
        <v>-1.3157598889659949E-2</v>
      </c>
      <c r="O66" s="45">
        <v>-1.2405594405594522E-3</v>
      </c>
      <c r="P66" s="45">
        <v>-4.9256462387453626E-3</v>
      </c>
      <c r="R66" s="40"/>
      <c r="S66" s="40"/>
      <c r="T66" s="40"/>
    </row>
    <row r="67" spans="1:20" ht="27" customHeight="1">
      <c r="A67" s="41" t="s">
        <v>8</v>
      </c>
      <c r="B67" s="42">
        <v>11938</v>
      </c>
      <c r="C67" s="42">
        <v>22647</v>
      </c>
      <c r="D67" s="43">
        <v>34585</v>
      </c>
      <c r="E67" s="42">
        <v>6194</v>
      </c>
      <c r="F67" s="42">
        <v>9052</v>
      </c>
      <c r="G67" s="43">
        <v>15246</v>
      </c>
      <c r="H67" s="45">
        <v>0.51880000000000004</v>
      </c>
      <c r="I67" s="45">
        <v>0.3997</v>
      </c>
      <c r="J67" s="45">
        <v>0.44080000000000003</v>
      </c>
      <c r="K67" s="45">
        <v>0.51299589603283169</v>
      </c>
      <c r="L67" s="45">
        <v>0.36706583992048092</v>
      </c>
      <c r="M67" s="45">
        <v>0.41692633678175245</v>
      </c>
      <c r="N67" s="45">
        <v>5.8041039671683503E-3</v>
      </c>
      <c r="O67" s="45">
        <v>3.2634160079519081E-2</v>
      </c>
      <c r="P67" s="45">
        <v>2.3873663218247576E-2</v>
      </c>
      <c r="R67" s="40"/>
      <c r="S67" s="40"/>
      <c r="T67" s="40"/>
    </row>
    <row r="68" spans="1:20" ht="16.5">
      <c r="A68" s="28"/>
      <c r="B68" s="29"/>
      <c r="C68" s="29"/>
      <c r="D68" s="30"/>
      <c r="E68" s="29"/>
      <c r="F68" s="29"/>
      <c r="G68" s="30"/>
      <c r="H68" s="31"/>
      <c r="I68" s="31"/>
      <c r="J68" s="31"/>
      <c r="K68" s="31"/>
      <c r="L68" s="31"/>
      <c r="M68" s="31"/>
      <c r="N68" s="31"/>
      <c r="O68" s="31"/>
      <c r="P68" s="31"/>
    </row>
    <row r="69" spans="1:20" ht="27" customHeight="1">
      <c r="A69" s="48" t="s">
        <v>49</v>
      </c>
      <c r="B69" s="43">
        <v>1963604</v>
      </c>
      <c r="C69" s="43">
        <v>2228389</v>
      </c>
      <c r="D69" s="43">
        <v>4191993</v>
      </c>
      <c r="E69" s="43">
        <v>1100965</v>
      </c>
      <c r="F69" s="43">
        <v>1232171</v>
      </c>
      <c r="G69" s="43">
        <v>2333136</v>
      </c>
      <c r="H69" s="45">
        <f>IFERROR(ROUND(E69/B69,4),"")</f>
        <v>0.56069999999999998</v>
      </c>
      <c r="I69" s="45">
        <f>IFERROR(ROUND(F69/C69,4),"")</f>
        <v>0.55289999999999995</v>
      </c>
      <c r="J69" s="45">
        <f>IFERROR(ROUND(G69/D69,4),"")</f>
        <v>0.55659999999999998</v>
      </c>
      <c r="K69" s="47">
        <v>0.48602940767037328</v>
      </c>
      <c r="L69" s="47">
        <v>0.48904166926413095</v>
      </c>
      <c r="M69" s="47">
        <v>0.48763198397820928</v>
      </c>
      <c r="N69" s="45">
        <f t="shared" ref="N69:P69" si="0">H69-K69</f>
        <v>7.4670592329626695E-2</v>
      </c>
      <c r="O69" s="45">
        <f t="shared" si="0"/>
        <v>6.3858330735868996E-2</v>
      </c>
      <c r="P69" s="45">
        <f t="shared" si="0"/>
        <v>6.8968016021790701E-2</v>
      </c>
      <c r="R69" s="40"/>
      <c r="S69" s="40"/>
      <c r="T69" s="40"/>
    </row>
    <row r="70" spans="1:20">
      <c r="A70" s="32"/>
      <c r="B70" s="33"/>
      <c r="C70" s="33"/>
      <c r="D70" s="33"/>
      <c r="E70" s="33"/>
      <c r="F70" s="33"/>
      <c r="G70" s="33"/>
      <c r="H70" s="33"/>
      <c r="I70" s="33"/>
      <c r="J70" s="33"/>
    </row>
    <row r="71" spans="1:20" ht="24">
      <c r="A71" s="50" t="s">
        <v>50</v>
      </c>
    </row>
    <row r="72" spans="1:20" ht="23.25" customHeight="1">
      <c r="A72" s="35"/>
      <c r="B72" s="53" t="s">
        <v>1</v>
      </c>
      <c r="C72" s="54"/>
      <c r="D72" s="54"/>
      <c r="E72" s="53" t="s">
        <v>2</v>
      </c>
      <c r="F72" s="54"/>
      <c r="G72" s="54"/>
      <c r="H72" s="53" t="s">
        <v>53</v>
      </c>
      <c r="I72" s="54"/>
      <c r="J72" s="54"/>
      <c r="K72" s="53" t="s">
        <v>57</v>
      </c>
      <c r="L72" s="54"/>
      <c r="M72" s="54"/>
      <c r="N72" s="54" t="s">
        <v>51</v>
      </c>
      <c r="O72" s="54"/>
      <c r="P72" s="54"/>
    </row>
    <row r="73" spans="1:20" ht="23.25" customHeight="1">
      <c r="A73" s="36" t="s">
        <v>0</v>
      </c>
      <c r="B73" s="39" t="s">
        <v>5</v>
      </c>
      <c r="C73" s="39" t="s">
        <v>6</v>
      </c>
      <c r="D73" s="39" t="s">
        <v>7</v>
      </c>
      <c r="E73" s="39" t="s">
        <v>5</v>
      </c>
      <c r="F73" s="39" t="s">
        <v>6</v>
      </c>
      <c r="G73" s="39" t="s">
        <v>7</v>
      </c>
      <c r="H73" s="39" t="s">
        <v>5</v>
      </c>
      <c r="I73" s="39" t="s">
        <v>6</v>
      </c>
      <c r="J73" s="39" t="s">
        <v>7</v>
      </c>
      <c r="K73" s="39" t="s">
        <v>5</v>
      </c>
      <c r="L73" s="39" t="s">
        <v>6</v>
      </c>
      <c r="M73" s="39" t="s">
        <v>7</v>
      </c>
      <c r="N73" s="39" t="s">
        <v>5</v>
      </c>
      <c r="O73" s="39" t="s">
        <v>6</v>
      </c>
      <c r="P73" s="39" t="s">
        <v>7</v>
      </c>
    </row>
    <row r="74" spans="1:20" ht="27" customHeight="1">
      <c r="A74" s="41" t="s">
        <v>40</v>
      </c>
      <c r="B74" s="43">
        <v>3759</v>
      </c>
      <c r="C74" s="43">
        <v>3646</v>
      </c>
      <c r="D74" s="43">
        <v>7405</v>
      </c>
      <c r="E74" s="43">
        <v>1644</v>
      </c>
      <c r="F74" s="43">
        <v>1731</v>
      </c>
      <c r="G74" s="43">
        <v>3375</v>
      </c>
      <c r="H74" s="46">
        <f>IFERROR(ROUND(E74/B74,4),"")</f>
        <v>0.43740000000000001</v>
      </c>
      <c r="I74" s="46">
        <f t="shared" ref="I74:J81" si="1">IFERROR(ROUND(F74/C74,4),"")</f>
        <v>0.4748</v>
      </c>
      <c r="J74" s="46">
        <f t="shared" si="1"/>
        <v>0.45579999999999998</v>
      </c>
      <c r="K74" s="46">
        <v>0.34279999999999999</v>
      </c>
      <c r="L74" s="47">
        <v>0.37230000000000002</v>
      </c>
      <c r="M74" s="47">
        <v>0.3574</v>
      </c>
      <c r="N74" s="45">
        <f>H74-K74</f>
        <v>9.4600000000000017E-2</v>
      </c>
      <c r="O74" s="45">
        <f t="shared" ref="O74:P81" si="2">I74-L74</f>
        <v>0.10249999999999998</v>
      </c>
      <c r="P74" s="45">
        <f t="shared" si="2"/>
        <v>9.8399999999999987E-2</v>
      </c>
    </row>
    <row r="75" spans="1:20" ht="27" customHeight="1">
      <c r="A75" s="41" t="s">
        <v>41</v>
      </c>
      <c r="B75" s="43">
        <v>17450</v>
      </c>
      <c r="C75" s="43">
        <v>17709</v>
      </c>
      <c r="D75" s="43">
        <v>35159</v>
      </c>
      <c r="E75" s="43">
        <v>7201</v>
      </c>
      <c r="F75" s="43">
        <v>8298</v>
      </c>
      <c r="G75" s="43">
        <v>15499</v>
      </c>
      <c r="H75" s="46">
        <f t="shared" ref="H75:H81" si="3">IFERROR(ROUND(E75/B75,4),"")</f>
        <v>0.41270000000000001</v>
      </c>
      <c r="I75" s="46">
        <f t="shared" si="1"/>
        <v>0.46860000000000002</v>
      </c>
      <c r="J75" s="46">
        <f t="shared" si="1"/>
        <v>0.44080000000000003</v>
      </c>
      <c r="K75" s="47">
        <v>0.29430000000000001</v>
      </c>
      <c r="L75" s="47">
        <v>0.33250000000000002</v>
      </c>
      <c r="M75" s="47">
        <v>0.31330000000000002</v>
      </c>
      <c r="N75" s="45">
        <f t="shared" ref="N75:N81" si="4">H75-K75</f>
        <v>0.11840000000000001</v>
      </c>
      <c r="O75" s="45">
        <f t="shared" si="2"/>
        <v>0.1361</v>
      </c>
      <c r="P75" s="45">
        <f t="shared" si="2"/>
        <v>0.1275</v>
      </c>
    </row>
    <row r="76" spans="1:20" ht="27" customHeight="1">
      <c r="A76" s="41" t="s">
        <v>42</v>
      </c>
      <c r="B76" s="43">
        <v>19726</v>
      </c>
      <c r="C76" s="43">
        <v>20179</v>
      </c>
      <c r="D76" s="43">
        <v>39905</v>
      </c>
      <c r="E76" s="43">
        <v>10392</v>
      </c>
      <c r="F76" s="43">
        <v>11282</v>
      </c>
      <c r="G76" s="43">
        <v>21674</v>
      </c>
      <c r="H76" s="46">
        <f t="shared" si="3"/>
        <v>0.52680000000000005</v>
      </c>
      <c r="I76" s="46">
        <f t="shared" si="1"/>
        <v>0.55910000000000004</v>
      </c>
      <c r="J76" s="46">
        <f t="shared" si="1"/>
        <v>0.54310000000000003</v>
      </c>
      <c r="K76" s="47">
        <v>0.39269999999999999</v>
      </c>
      <c r="L76" s="47">
        <v>0.42830000000000001</v>
      </c>
      <c r="M76" s="47">
        <v>0.41060000000000002</v>
      </c>
      <c r="N76" s="45">
        <f t="shared" si="4"/>
        <v>0.13410000000000005</v>
      </c>
      <c r="O76" s="45">
        <f t="shared" si="2"/>
        <v>0.13080000000000003</v>
      </c>
      <c r="P76" s="45">
        <f t="shared" si="2"/>
        <v>0.13250000000000001</v>
      </c>
    </row>
    <row r="77" spans="1:20" ht="27" customHeight="1">
      <c r="A77" s="41" t="s">
        <v>43</v>
      </c>
      <c r="B77" s="43">
        <v>26077</v>
      </c>
      <c r="C77" s="43">
        <v>26241</v>
      </c>
      <c r="D77" s="43">
        <v>52318</v>
      </c>
      <c r="E77" s="43">
        <v>14465</v>
      </c>
      <c r="F77" s="43">
        <v>14696</v>
      </c>
      <c r="G77" s="43">
        <v>29161</v>
      </c>
      <c r="H77" s="46">
        <f t="shared" si="3"/>
        <v>0.55469999999999997</v>
      </c>
      <c r="I77" s="46">
        <f t="shared" si="1"/>
        <v>0.56000000000000005</v>
      </c>
      <c r="J77" s="46">
        <f t="shared" si="1"/>
        <v>0.55740000000000001</v>
      </c>
      <c r="K77" s="47">
        <v>0.4556</v>
      </c>
      <c r="L77" s="47">
        <v>0.47789999999999999</v>
      </c>
      <c r="M77" s="47">
        <v>0.4667</v>
      </c>
      <c r="N77" s="45">
        <f t="shared" si="4"/>
        <v>9.9099999999999966E-2</v>
      </c>
      <c r="O77" s="45">
        <f t="shared" si="2"/>
        <v>8.2100000000000062E-2</v>
      </c>
      <c r="P77" s="45">
        <f t="shared" si="2"/>
        <v>9.0700000000000003E-2</v>
      </c>
    </row>
    <row r="78" spans="1:20" ht="27" customHeight="1">
      <c r="A78" s="41" t="s">
        <v>44</v>
      </c>
      <c r="B78" s="43">
        <v>25551</v>
      </c>
      <c r="C78" s="43">
        <v>26144</v>
      </c>
      <c r="D78" s="43">
        <v>51695</v>
      </c>
      <c r="E78" s="43">
        <v>15201</v>
      </c>
      <c r="F78" s="43">
        <v>15921</v>
      </c>
      <c r="G78" s="43">
        <v>31122</v>
      </c>
      <c r="H78" s="46">
        <f t="shared" si="3"/>
        <v>0.59489999999999998</v>
      </c>
      <c r="I78" s="46">
        <f t="shared" si="1"/>
        <v>0.60899999999999999</v>
      </c>
      <c r="J78" s="46">
        <f t="shared" si="1"/>
        <v>0.60199999999999998</v>
      </c>
      <c r="K78" s="47">
        <v>0.52659999999999996</v>
      </c>
      <c r="L78" s="47">
        <v>0.55559999999999998</v>
      </c>
      <c r="M78" s="47">
        <v>0.54139999999999999</v>
      </c>
      <c r="N78" s="45">
        <f t="shared" si="4"/>
        <v>6.8300000000000027E-2</v>
      </c>
      <c r="O78" s="45">
        <f t="shared" si="2"/>
        <v>5.3400000000000003E-2</v>
      </c>
      <c r="P78" s="45">
        <f t="shared" si="2"/>
        <v>6.0599999999999987E-2</v>
      </c>
    </row>
    <row r="79" spans="1:20" ht="27" customHeight="1">
      <c r="A79" s="41" t="s">
        <v>45</v>
      </c>
      <c r="B79" s="43">
        <v>20112</v>
      </c>
      <c r="C79" s="43">
        <v>22023</v>
      </c>
      <c r="D79" s="43">
        <v>42135</v>
      </c>
      <c r="E79" s="43">
        <v>13237</v>
      </c>
      <c r="F79" s="43">
        <v>14704</v>
      </c>
      <c r="G79" s="43">
        <v>27941</v>
      </c>
      <c r="H79" s="46">
        <f t="shared" si="3"/>
        <v>0.65820000000000001</v>
      </c>
      <c r="I79" s="46">
        <f t="shared" si="1"/>
        <v>0.66769999999999996</v>
      </c>
      <c r="J79" s="46">
        <f t="shared" si="1"/>
        <v>0.66310000000000002</v>
      </c>
      <c r="K79" s="47">
        <v>0.62670000000000003</v>
      </c>
      <c r="L79" s="47">
        <v>0.63500000000000001</v>
      </c>
      <c r="M79" s="47">
        <v>0.63100000000000001</v>
      </c>
      <c r="N79" s="45">
        <f t="shared" si="4"/>
        <v>3.1499999999999972E-2</v>
      </c>
      <c r="O79" s="45">
        <f t="shared" si="2"/>
        <v>3.2699999999999951E-2</v>
      </c>
      <c r="P79" s="45">
        <f t="shared" si="2"/>
        <v>3.2100000000000017E-2</v>
      </c>
    </row>
    <row r="80" spans="1:20" ht="27" customHeight="1">
      <c r="A80" s="41" t="s">
        <v>46</v>
      </c>
      <c r="B80" s="43">
        <v>21923</v>
      </c>
      <c r="C80" s="43">
        <v>26257</v>
      </c>
      <c r="D80" s="43">
        <v>48180</v>
      </c>
      <c r="E80" s="43">
        <v>14722</v>
      </c>
      <c r="F80" s="43">
        <v>16735</v>
      </c>
      <c r="G80" s="43">
        <v>31457</v>
      </c>
      <c r="H80" s="46">
        <f t="shared" si="3"/>
        <v>0.67149999999999999</v>
      </c>
      <c r="I80" s="46">
        <f t="shared" si="1"/>
        <v>0.63739999999999997</v>
      </c>
      <c r="J80" s="46">
        <f t="shared" si="1"/>
        <v>0.65290000000000004</v>
      </c>
      <c r="K80" s="47">
        <v>0.64959999999999996</v>
      </c>
      <c r="L80" s="47">
        <v>0.62039999999999995</v>
      </c>
      <c r="M80" s="47">
        <v>0.63360000000000005</v>
      </c>
      <c r="N80" s="45">
        <f t="shared" si="4"/>
        <v>2.1900000000000031E-2</v>
      </c>
      <c r="O80" s="45">
        <f t="shared" si="2"/>
        <v>1.7000000000000015E-2</v>
      </c>
      <c r="P80" s="45">
        <f t="shared" si="2"/>
        <v>1.9299999999999984E-2</v>
      </c>
    </row>
    <row r="81" spans="1:16" ht="27" customHeight="1">
      <c r="A81" s="41" t="s">
        <v>47</v>
      </c>
      <c r="B81" s="43">
        <v>11938</v>
      </c>
      <c r="C81" s="43">
        <v>22647</v>
      </c>
      <c r="D81" s="43">
        <v>34585</v>
      </c>
      <c r="E81" s="43">
        <v>6194</v>
      </c>
      <c r="F81" s="43">
        <v>9052</v>
      </c>
      <c r="G81" s="43">
        <v>15246</v>
      </c>
      <c r="H81" s="46">
        <f t="shared" si="3"/>
        <v>0.51880000000000004</v>
      </c>
      <c r="I81" s="46">
        <f t="shared" si="1"/>
        <v>0.3997</v>
      </c>
      <c r="J81" s="46">
        <f t="shared" si="1"/>
        <v>0.44080000000000003</v>
      </c>
      <c r="K81" s="47">
        <v>0.51300000000000001</v>
      </c>
      <c r="L81" s="47">
        <v>0.36709999999999998</v>
      </c>
      <c r="M81" s="47">
        <v>0.41689999999999999</v>
      </c>
      <c r="N81" s="45">
        <f t="shared" si="4"/>
        <v>5.8000000000000274E-3</v>
      </c>
      <c r="O81" s="45">
        <f t="shared" si="2"/>
        <v>3.2600000000000018E-2</v>
      </c>
      <c r="P81" s="45">
        <f t="shared" si="2"/>
        <v>2.3900000000000032E-2</v>
      </c>
    </row>
    <row r="82" spans="1:16" ht="23.25" customHeight="1">
      <c r="A82" s="28"/>
      <c r="B82" s="30"/>
      <c r="C82" s="30"/>
      <c r="D82" s="30"/>
      <c r="E82" s="30"/>
      <c r="F82" s="30"/>
      <c r="G82" s="30"/>
      <c r="H82" s="31"/>
      <c r="I82" s="31"/>
      <c r="J82" s="31"/>
      <c r="K82" s="31"/>
      <c r="L82" s="31"/>
      <c r="M82" s="31"/>
      <c r="N82" s="31"/>
      <c r="O82" s="31"/>
      <c r="P82" s="31"/>
    </row>
    <row r="83" spans="1:16" ht="27" customHeight="1">
      <c r="A83" s="48" t="s">
        <v>49</v>
      </c>
      <c r="B83" s="43">
        <v>1963604</v>
      </c>
      <c r="C83" s="43">
        <v>2228389</v>
      </c>
      <c r="D83" s="43">
        <v>4191993</v>
      </c>
      <c r="E83" s="43">
        <v>1100965</v>
      </c>
      <c r="F83" s="43">
        <v>1232171</v>
      </c>
      <c r="G83" s="43">
        <v>2333136</v>
      </c>
      <c r="H83" s="45">
        <v>0.56069999999999998</v>
      </c>
      <c r="I83" s="45">
        <v>0.55289999999999995</v>
      </c>
      <c r="J83" s="45">
        <v>0.55659999999999998</v>
      </c>
      <c r="K83" s="47">
        <v>0.48602940767037328</v>
      </c>
      <c r="L83" s="47">
        <v>0.48904166926413095</v>
      </c>
      <c r="M83" s="47">
        <v>0.48763198397820928</v>
      </c>
      <c r="N83" s="45">
        <v>7.4670592329626695E-2</v>
      </c>
      <c r="O83" s="45">
        <v>6.3858330735868996E-2</v>
      </c>
      <c r="P83" s="45">
        <v>6.8968016021790701E-2</v>
      </c>
    </row>
    <row r="85" spans="1:16" ht="21">
      <c r="A85" s="49" t="s">
        <v>48</v>
      </c>
    </row>
  </sheetData>
  <autoFilter ref="A4:P67">
    <sortState ref="A7:V69">
      <sortCondition ref="A6:A69"/>
    </sortState>
  </autoFilter>
  <mergeCells count="11">
    <mergeCell ref="A1:P1"/>
    <mergeCell ref="B3:D3"/>
    <mergeCell ref="E3:G3"/>
    <mergeCell ref="H3:J3"/>
    <mergeCell ref="K3:M3"/>
    <mergeCell ref="N3:P3"/>
    <mergeCell ref="B72:D72"/>
    <mergeCell ref="E72:G72"/>
    <mergeCell ref="H72:J72"/>
    <mergeCell ref="K72:M72"/>
    <mergeCell ref="N72:P72"/>
  </mergeCells>
  <phoneticPr fontId="4"/>
  <conditionalFormatting sqref="H5:J67">
    <cfRule type="dataBar" priority="54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{75AB473B-192E-40CE-9629-7F6EF06FCCDA}</x14:id>
        </ext>
      </extLst>
    </cfRule>
    <cfRule type="dataBar" priority="55">
      <dataBar>
        <cfvo type="num" val="0"/>
        <cfvo type="num" val="100"/>
        <color rgb="FF638EC6"/>
      </dataBar>
      <extLst>
        <ext xmlns:x14="http://schemas.microsoft.com/office/spreadsheetml/2009/9/main" uri="{B025F937-C7B1-47D3-B67F-A62EFF666E3E}">
          <x14:id>{72B72717-8EE5-4198-8C0C-3E4152F22DD7}</x14:id>
        </ext>
      </extLst>
    </cfRule>
    <cfRule type="dataBar" priority="5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{2D843468-7033-47DC-A440-125B797919BC}</x14:id>
        </ext>
      </extLst>
    </cfRule>
  </conditionalFormatting>
  <conditionalFormatting sqref="K5:P67">
    <cfRule type="dataBar" priority="51">
      <dataBar>
        <cfvo type="num" val="0"/>
        <cfvo type="num" val="1"/>
        <color rgb="FF92D050"/>
      </dataBar>
      <extLst>
        <ext xmlns:x14="http://schemas.microsoft.com/office/spreadsheetml/2009/9/main" uri="{B025F937-C7B1-47D3-B67F-A62EFF666E3E}">
          <x14:id>{EDACCB61-0F46-40C6-AB96-C71EB0B638AD}</x14:id>
        </ext>
      </extLst>
    </cfRule>
    <cfRule type="dataBar" priority="52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{327FA662-4473-4A6D-A1FD-0BE28C631F58}</x14:id>
        </ext>
      </extLst>
    </cfRule>
    <cfRule type="dataBar" priority="53">
      <dataBar>
        <cfvo type="num" val="0"/>
        <cfvo type="num" val="1"/>
        <color rgb="FF92D050"/>
      </dataBar>
      <extLst>
        <ext xmlns:x14="http://schemas.microsoft.com/office/spreadsheetml/2009/9/main" uri="{B025F937-C7B1-47D3-B67F-A62EFF666E3E}">
          <x14:id>{43E13330-5A15-48BF-874E-817485B56C2E}</x14:id>
        </ext>
      </extLst>
    </cfRule>
  </conditionalFormatting>
  <conditionalFormatting sqref="N5:P67">
    <cfRule type="dataBar" priority="46">
      <dataBar>
        <cfvo type="num" val="-1"/>
        <cfvo type="num" val="0"/>
        <color rgb="FF638EC6"/>
      </dataBar>
      <extLst>
        <ext xmlns:x14="http://schemas.microsoft.com/office/spreadsheetml/2009/9/main" uri="{B025F937-C7B1-47D3-B67F-A62EFF666E3E}">
          <x14:id>{0B8F95FD-D25E-4D5B-A244-E1340C81C286}</x14:id>
        </ext>
      </extLst>
    </cfRule>
    <cfRule type="dataBar" priority="47">
      <dataBar>
        <cfvo type="num" val="-1"/>
        <cfvo type="num" val="0"/>
        <color rgb="FF638EC6"/>
      </dataBar>
      <extLst>
        <ext xmlns:x14="http://schemas.microsoft.com/office/spreadsheetml/2009/9/main" uri="{B025F937-C7B1-47D3-B67F-A62EFF666E3E}">
          <x14:id>{46B18AAC-BF81-4931-9409-99A8C2C27AFE}</x14:id>
        </ext>
      </extLst>
    </cfRule>
    <cfRule type="dataBar" priority="4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{B0746E03-E5B5-4719-A8DC-713FF0230A5F}</x14:id>
        </ext>
      </extLst>
    </cfRule>
    <cfRule type="dataBar" priority="49">
      <dataBar>
        <cfvo type="num" val="-0.1"/>
        <cfvo type="num" val="0"/>
        <color theme="5"/>
      </dataBar>
      <extLst>
        <ext xmlns:x14="http://schemas.microsoft.com/office/spreadsheetml/2009/9/main" uri="{B025F937-C7B1-47D3-B67F-A62EFF666E3E}">
          <x14:id>{5B42E472-2C5D-4A1C-99B0-B6BBE2A1CD6A}</x14:id>
        </ext>
      </extLst>
    </cfRule>
    <cfRule type="dataBar" priority="50">
      <dataBar>
        <cfvo type="num" val="-0.15"/>
        <cfvo type="num" val="0"/>
        <color theme="5"/>
      </dataBar>
      <extLst>
        <ext xmlns:x14="http://schemas.microsoft.com/office/spreadsheetml/2009/9/main" uri="{B025F937-C7B1-47D3-B67F-A62EFF666E3E}">
          <x14:id>{0375021B-8796-4BA5-9042-7C861A01BF6A}</x14:id>
        </ext>
      </extLst>
    </cfRule>
  </conditionalFormatting>
  <conditionalFormatting sqref="H74:J81">
    <cfRule type="dataBar" priority="45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{7FABAC02-CEF4-4E0A-AF6E-54E8486319B0}</x14:id>
        </ext>
      </extLst>
    </cfRule>
  </conditionalFormatting>
  <conditionalFormatting sqref="K74:M81">
    <cfRule type="dataBar" priority="43">
      <dataBar>
        <cfvo type="num" val="0"/>
        <cfvo type="num" val="1"/>
        <color rgb="FF92D050"/>
      </dataBar>
      <extLst>
        <ext xmlns:x14="http://schemas.microsoft.com/office/spreadsheetml/2009/9/main" uri="{B025F937-C7B1-47D3-B67F-A62EFF666E3E}">
          <x14:id>{380D155D-7797-4D13-939F-9FBD1A6082B5}</x14:id>
        </ext>
      </extLst>
    </cfRule>
    <cfRule type="dataBar" priority="44">
      <dataBar>
        <cfvo type="num" val="0"/>
        <cfvo type="num" val="1"/>
        <color rgb="FFFFC000"/>
      </dataBar>
      <extLst>
        <ext xmlns:x14="http://schemas.microsoft.com/office/spreadsheetml/2009/9/main" uri="{B025F937-C7B1-47D3-B67F-A62EFF666E3E}">
          <x14:id>{2A46EC09-194D-4B85-8FB3-20697BBF8F56}</x14:id>
        </ext>
      </extLst>
    </cfRule>
  </conditionalFormatting>
  <conditionalFormatting sqref="N69:P69">
    <cfRule type="dataBar" priority="40">
      <dataBar>
        <cfvo type="num" val="0"/>
        <cfvo type="num" val="1"/>
        <color rgb="FF92D050"/>
      </dataBar>
      <extLst>
        <ext xmlns:x14="http://schemas.microsoft.com/office/spreadsheetml/2009/9/main" uri="{B025F937-C7B1-47D3-B67F-A62EFF666E3E}">
          <x14:id>{9E2B7B41-671E-4F63-B19C-6B489CC5A343}</x14:id>
        </ext>
      </extLst>
    </cfRule>
    <cfRule type="dataBar" priority="41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{005BCE5D-41FB-41AF-B45A-831E0C5D469D}</x14:id>
        </ext>
      </extLst>
    </cfRule>
    <cfRule type="dataBar" priority="42">
      <dataBar>
        <cfvo type="num" val="0"/>
        <cfvo type="num" val="1"/>
        <color rgb="FF92D050"/>
      </dataBar>
      <extLst>
        <ext xmlns:x14="http://schemas.microsoft.com/office/spreadsheetml/2009/9/main" uri="{B025F937-C7B1-47D3-B67F-A62EFF666E3E}">
          <x14:id>{7A6F232F-AA65-4C11-A62F-8F6B2CA058B7}</x14:id>
        </ext>
      </extLst>
    </cfRule>
  </conditionalFormatting>
  <conditionalFormatting sqref="N69:P69">
    <cfRule type="dataBar" priority="35">
      <dataBar>
        <cfvo type="num" val="-1"/>
        <cfvo type="num" val="0"/>
        <color rgb="FF638EC6"/>
      </dataBar>
      <extLst>
        <ext xmlns:x14="http://schemas.microsoft.com/office/spreadsheetml/2009/9/main" uri="{B025F937-C7B1-47D3-B67F-A62EFF666E3E}">
          <x14:id>{3FAFD1D3-B548-48FA-B825-E921F2ABD79A}</x14:id>
        </ext>
      </extLst>
    </cfRule>
    <cfRule type="dataBar" priority="36">
      <dataBar>
        <cfvo type="num" val="-1"/>
        <cfvo type="num" val="0"/>
        <color rgb="FF638EC6"/>
      </dataBar>
      <extLst>
        <ext xmlns:x14="http://schemas.microsoft.com/office/spreadsheetml/2009/9/main" uri="{B025F937-C7B1-47D3-B67F-A62EFF666E3E}">
          <x14:id>{C28C51E5-2953-46C0-BB9E-10ECB83A3B60}</x14:id>
        </ext>
      </extLst>
    </cfRule>
    <cfRule type="dataBar" priority="3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{E4DDA9A1-1E96-4C2C-BF2F-CCAF02568B9B}</x14:id>
        </ext>
      </extLst>
    </cfRule>
    <cfRule type="dataBar" priority="38">
      <dataBar>
        <cfvo type="num" val="-1"/>
        <cfvo type="num" val="0"/>
        <color theme="5"/>
      </dataBar>
      <extLst>
        <ext xmlns:x14="http://schemas.microsoft.com/office/spreadsheetml/2009/9/main" uri="{B025F937-C7B1-47D3-B67F-A62EFF666E3E}">
          <x14:id>{D36050CF-8784-4CAC-9D07-5914F6B7935B}</x14:id>
        </ext>
      </extLst>
    </cfRule>
    <cfRule type="dataBar" priority="39">
      <dataBar>
        <cfvo type="num" val="0"/>
        <cfvo type="num" val="1"/>
        <color theme="5"/>
      </dataBar>
      <extLst>
        <ext xmlns:x14="http://schemas.microsoft.com/office/spreadsheetml/2009/9/main" uri="{B025F937-C7B1-47D3-B67F-A62EFF666E3E}">
          <x14:id>{F9F9ABF9-04D4-4139-B595-BE6E0D200C71}</x14:id>
        </ext>
      </extLst>
    </cfRule>
  </conditionalFormatting>
  <conditionalFormatting sqref="N83:P83">
    <cfRule type="dataBar" priority="32">
      <dataBar>
        <cfvo type="num" val="0"/>
        <cfvo type="num" val="1"/>
        <color rgb="FF92D050"/>
      </dataBar>
      <extLst>
        <ext xmlns:x14="http://schemas.microsoft.com/office/spreadsheetml/2009/9/main" uri="{B025F937-C7B1-47D3-B67F-A62EFF666E3E}">
          <x14:id>{FDA13C4A-D33C-46C5-B1A1-4042DC4797D3}</x14:id>
        </ext>
      </extLst>
    </cfRule>
    <cfRule type="dataBar" priority="33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{4CE4ECCF-BC77-4044-A2F8-BFD8CE0C840B}</x14:id>
        </ext>
      </extLst>
    </cfRule>
    <cfRule type="dataBar" priority="34">
      <dataBar>
        <cfvo type="num" val="0"/>
        <cfvo type="num" val="1"/>
        <color rgb="FF92D050"/>
      </dataBar>
      <extLst>
        <ext xmlns:x14="http://schemas.microsoft.com/office/spreadsheetml/2009/9/main" uri="{B025F937-C7B1-47D3-B67F-A62EFF666E3E}">
          <x14:id>{A4C9982B-DE76-4A5F-A803-25D5A3F3666D}</x14:id>
        </ext>
      </extLst>
    </cfRule>
  </conditionalFormatting>
  <conditionalFormatting sqref="N83:P83">
    <cfRule type="dataBar" priority="27">
      <dataBar>
        <cfvo type="num" val="-1"/>
        <cfvo type="num" val="0"/>
        <color rgb="FF638EC6"/>
      </dataBar>
      <extLst>
        <ext xmlns:x14="http://schemas.microsoft.com/office/spreadsheetml/2009/9/main" uri="{B025F937-C7B1-47D3-B67F-A62EFF666E3E}">
          <x14:id>{25C5FDF5-437A-45D7-AAD1-CEB6492CAFCD}</x14:id>
        </ext>
      </extLst>
    </cfRule>
    <cfRule type="dataBar" priority="28">
      <dataBar>
        <cfvo type="num" val="-1"/>
        <cfvo type="num" val="0"/>
        <color rgb="FF638EC6"/>
      </dataBar>
      <extLst>
        <ext xmlns:x14="http://schemas.microsoft.com/office/spreadsheetml/2009/9/main" uri="{B025F937-C7B1-47D3-B67F-A62EFF666E3E}">
          <x14:id>{31BC105A-9E35-4246-A031-475027AD00C5}</x14:id>
        </ext>
      </extLst>
    </cfRule>
    <cfRule type="dataBar" priority="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{C50508F6-52D4-4427-84AB-84AEC4B1BE69}</x14:id>
        </ext>
      </extLst>
    </cfRule>
    <cfRule type="dataBar" priority="30">
      <dataBar>
        <cfvo type="num" val="-1"/>
        <cfvo type="num" val="0"/>
        <color theme="5"/>
      </dataBar>
      <extLst>
        <ext xmlns:x14="http://schemas.microsoft.com/office/spreadsheetml/2009/9/main" uri="{B025F937-C7B1-47D3-B67F-A62EFF666E3E}">
          <x14:id>{7FD85441-91FE-412E-917E-3E880EFC6AE3}</x14:id>
        </ext>
      </extLst>
    </cfRule>
    <cfRule type="dataBar" priority="31">
      <dataBar>
        <cfvo type="num" val="0"/>
        <cfvo type="num" val="1"/>
        <color theme="5"/>
      </dataBar>
      <extLst>
        <ext xmlns:x14="http://schemas.microsoft.com/office/spreadsheetml/2009/9/main" uri="{B025F937-C7B1-47D3-B67F-A62EFF666E3E}">
          <x14:id>{4C0EC8EE-5C48-473C-9178-E4133184E7C6}</x14:id>
        </ext>
      </extLst>
    </cfRule>
  </conditionalFormatting>
  <conditionalFormatting sqref="K83:M83">
    <cfRule type="dataBar" priority="26">
      <dataBar>
        <cfvo type="num" val="0"/>
        <cfvo type="num" val="1"/>
        <color rgb="FF92D050"/>
      </dataBar>
      <extLst>
        <ext xmlns:x14="http://schemas.microsoft.com/office/spreadsheetml/2009/9/main" uri="{B025F937-C7B1-47D3-B67F-A62EFF666E3E}">
          <x14:id>{27E1405E-427F-4271-AA22-5CA753ABC2B2}</x14:id>
        </ext>
      </extLst>
    </cfRule>
  </conditionalFormatting>
  <conditionalFormatting sqref="K69:M69">
    <cfRule type="dataBar" priority="25">
      <dataBar>
        <cfvo type="num" val="0"/>
        <cfvo type="num" val="1"/>
        <color rgb="FF92D050"/>
      </dataBar>
      <extLst>
        <ext xmlns:x14="http://schemas.microsoft.com/office/spreadsheetml/2009/9/main" uri="{B025F937-C7B1-47D3-B67F-A62EFF666E3E}">
          <x14:id>{6665B8C2-63DF-4D34-82D1-7F56ED0FBEA8}</x14:id>
        </ext>
      </extLst>
    </cfRule>
  </conditionalFormatting>
  <conditionalFormatting sqref="H69:J69">
    <cfRule type="dataBar" priority="22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{033C7433-2BF4-4329-A7F4-7C5AF4E24809}</x14:id>
        </ext>
      </extLst>
    </cfRule>
    <cfRule type="dataBar" priority="23">
      <dataBar>
        <cfvo type="num" val="0"/>
        <cfvo type="num" val="100"/>
        <color rgb="FF638EC6"/>
      </dataBar>
      <extLst>
        <ext xmlns:x14="http://schemas.microsoft.com/office/spreadsheetml/2009/9/main" uri="{B025F937-C7B1-47D3-B67F-A62EFF666E3E}">
          <x14:id>{6264A162-A6C1-4B7F-A070-E98F62964C3B}</x14:id>
        </ext>
      </extLst>
    </cfRule>
    <cfRule type="dataBar" priority="2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{33C91B9E-2358-4AEE-AA80-ADFB8DC3C5DD}</x14:id>
        </ext>
      </extLst>
    </cfRule>
  </conditionalFormatting>
  <conditionalFormatting sqref="H83:J83">
    <cfRule type="dataBar" priority="19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{392E837C-9FB9-4A94-9EEF-4C2EC76BDF26}</x14:id>
        </ext>
      </extLst>
    </cfRule>
    <cfRule type="dataBar" priority="20">
      <dataBar>
        <cfvo type="num" val="0"/>
        <cfvo type="num" val="100"/>
        <color rgb="FF638EC6"/>
      </dataBar>
      <extLst>
        <ext xmlns:x14="http://schemas.microsoft.com/office/spreadsheetml/2009/9/main" uri="{B025F937-C7B1-47D3-B67F-A62EFF666E3E}">
          <x14:id>{80AEE027-EEF5-4132-9FB9-2CA6F5653509}</x14:id>
        </ext>
      </extLst>
    </cfRule>
    <cfRule type="dataBar" priority="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{4579660D-7A28-4B58-87F8-5FF713BE7DD5}</x14:id>
        </ext>
      </extLst>
    </cfRule>
  </conditionalFormatting>
  <conditionalFormatting sqref="N74:P81">
    <cfRule type="dataBar" priority="8">
      <dataBar>
        <cfvo type="num" val="0"/>
        <cfvo type="num" val="1"/>
        <color rgb="FF92D050"/>
      </dataBar>
      <extLst>
        <ext xmlns:x14="http://schemas.microsoft.com/office/spreadsheetml/2009/9/main" uri="{B025F937-C7B1-47D3-B67F-A62EFF666E3E}">
          <x14:id>{B21D30B7-147E-4C0C-A81D-0FD6BF20AE07}</x14:id>
        </ext>
      </extLst>
    </cfRule>
    <cfRule type="dataBar" priority="9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{B1D7BDB2-BE64-4FE2-AF74-3C69AA833C45}</x14:id>
        </ext>
      </extLst>
    </cfRule>
    <cfRule type="dataBar" priority="10">
      <dataBar>
        <cfvo type="num" val="0"/>
        <cfvo type="num" val="1"/>
        <color rgb="FF92D050"/>
      </dataBar>
      <extLst>
        <ext xmlns:x14="http://schemas.microsoft.com/office/spreadsheetml/2009/9/main" uri="{B025F937-C7B1-47D3-B67F-A62EFF666E3E}">
          <x14:id>{06E06ED3-A49D-411B-BAA5-B8ABE257B917}</x14:id>
        </ext>
      </extLst>
    </cfRule>
  </conditionalFormatting>
  <conditionalFormatting sqref="N74:P81">
    <cfRule type="dataBar" priority="3">
      <dataBar>
        <cfvo type="num" val="-1"/>
        <cfvo type="num" val="0"/>
        <color rgb="FF638EC6"/>
      </dataBar>
      <extLst>
        <ext xmlns:x14="http://schemas.microsoft.com/office/spreadsheetml/2009/9/main" uri="{B025F937-C7B1-47D3-B67F-A62EFF666E3E}">
          <x14:id>{D76189D6-8E68-4AC0-B14A-3D42930CB580}</x14:id>
        </ext>
      </extLst>
    </cfRule>
    <cfRule type="dataBar" priority="4">
      <dataBar>
        <cfvo type="num" val="-1"/>
        <cfvo type="num" val="0"/>
        <color rgb="FF638EC6"/>
      </dataBar>
      <extLst>
        <ext xmlns:x14="http://schemas.microsoft.com/office/spreadsheetml/2009/9/main" uri="{B025F937-C7B1-47D3-B67F-A62EFF666E3E}">
          <x14:id>{A88D4DAC-2B2B-4BDD-A564-081A505146E5}</x14:id>
        </ext>
      </extLst>
    </cfRule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{6D78FDFC-F98B-4DA4-B599-FCDBA80A5C85}</x14:id>
        </ext>
      </extLst>
    </cfRule>
    <cfRule type="dataBar" priority="6">
      <dataBar>
        <cfvo type="num" val="-0.1"/>
        <cfvo type="num" val="0"/>
        <color theme="5"/>
      </dataBar>
      <extLst>
        <ext xmlns:x14="http://schemas.microsoft.com/office/spreadsheetml/2009/9/main" uri="{B025F937-C7B1-47D3-B67F-A62EFF666E3E}">
          <x14:id>{E0D71A06-656F-43D8-946A-10712E4DFF04}</x14:id>
        </ext>
      </extLst>
    </cfRule>
    <cfRule type="dataBar" priority="7">
      <dataBar>
        <cfvo type="num" val="-0.1"/>
        <cfvo type="num" val="1"/>
        <color theme="5"/>
      </dataBar>
      <extLst>
        <ext xmlns:x14="http://schemas.microsoft.com/office/spreadsheetml/2009/9/main" uri="{B025F937-C7B1-47D3-B67F-A62EFF666E3E}">
          <x14:id>{7404D9CE-6FF6-42AF-8E85-3E751CAEAE70}</x14:id>
        </ext>
      </extLst>
    </cfRule>
  </conditionalFormatting>
  <conditionalFormatting sqref="N5:P83">
    <cfRule type="dataBar" priority="1">
      <dataBar>
        <cfvo type="num" val="-0.04"/>
        <cfvo type="num" val="0.2"/>
        <color rgb="FF71D5A5"/>
      </dataBar>
      <extLst>
        <ext xmlns:x14="http://schemas.microsoft.com/office/spreadsheetml/2009/9/main" uri="{B025F937-C7B1-47D3-B67F-A62EFF666E3E}">
          <x14:id>{1A3A13D0-704F-452C-B523-7FE4173EB28F}</x14:id>
        </ext>
      </extLst>
    </cfRule>
  </conditionalFormatting>
  <dataValidations count="3">
    <dataValidation type="whole" imeMode="off" operator="greaterThanOrEqual" allowBlank="1" showInputMessage="1" showErrorMessage="1" sqref="E6:F68">
      <formula1>0</formula1>
    </dataValidation>
    <dataValidation type="whole" imeMode="disabled" operator="greaterThanOrEqual" allowBlank="1" showInputMessage="1" showErrorMessage="1" sqref="B5:C68 E5:F5">
      <formula1>0</formula1>
    </dataValidation>
    <dataValidation imeMode="off" allowBlank="1" showInputMessage="1" showErrorMessage="1" sqref="E69:F69 B69:C69 D5:D69 N83:P83 B74:J83 G5:P69 N74:P81"/>
  </dataValidations>
  <printOptions horizontalCentered="1"/>
  <pageMargins left="0.51181102362204722" right="0.51181102362204722" top="0.59055118110236227" bottom="0.39370078740157483" header="0.31496062992125984" footer="0.31496062992125984"/>
  <pageSetup paperSize="8" scale="50" orientation="portrait" r:id="rId1"/>
  <rowBreaks count="1" manualBreakCount="1">
    <brk id="37" max="15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5AB473B-192E-40CE-9629-7F6EF06FCCDA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14:cfRule type="dataBar" id="{72B72717-8EE5-4198-8C0C-3E4152F22DD7}">
            <x14:dataBar minLength="0" maxLength="100" gradient="0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14:cfRule type="dataBar" id="{2D843468-7033-47DC-A440-125B797919B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H5:J67</xm:sqref>
        </x14:conditionalFormatting>
        <x14:conditionalFormatting xmlns:xm="http://schemas.microsoft.com/office/excel/2006/main">
          <x14:cfRule type="dataBar" id="{EDACCB61-0F46-40C6-AB96-C71EB0B638AD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14:cfRule type="dataBar" id="{327FA662-4473-4A6D-A1FD-0BE28C631F5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3E13330-5A15-48BF-874E-817485B56C2E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K5:P67</xm:sqref>
        </x14:conditionalFormatting>
        <x14:conditionalFormatting xmlns:xm="http://schemas.microsoft.com/office/excel/2006/main">
          <x14:cfRule type="dataBar" id="{0B8F95FD-D25E-4D5B-A244-E1340C81C286}">
            <x14:dataBar minLength="0" maxLength="100" gradient="0">
              <x14:cfvo type="num">
                <xm:f>-1</xm:f>
              </x14:cfvo>
              <x14:cfvo type="num">
                <xm:f>0</xm:f>
              </x14:cfvo>
              <x14:negativeFillColor theme="5"/>
              <x14:axisColor rgb="FF000000"/>
            </x14:dataBar>
          </x14:cfRule>
          <x14:cfRule type="dataBar" id="{46B18AAC-BF81-4931-9409-99A8C2C27AFE}">
            <x14:dataBar minLength="0" maxLength="100" gradient="0">
              <x14:cfvo type="num">
                <xm:f>-1</xm:f>
              </x14:cfvo>
              <x14:cfvo type="num">
                <xm:f>0</xm:f>
              </x14:cfvo>
              <x14:negativeFillColor rgb="FFFF0000"/>
              <x14:axisColor rgb="FF000000"/>
            </x14:dataBar>
          </x14:cfRule>
          <x14:cfRule type="dataBar" id="{B0746E03-E5B5-4719-A8DC-713FF0230A5F}">
            <x14:dataBar minLength="0" maxLength="100" gradient="0">
              <x14:cfvo type="autoMin"/>
              <x14:cfvo type="autoMax"/>
              <x14:negativeFillColor theme="5"/>
              <x14:axisColor rgb="FF000000"/>
            </x14:dataBar>
          </x14:cfRule>
          <x14:cfRule type="dataBar" id="{5B42E472-2C5D-4A1C-99B0-B6BBE2A1CD6A}">
            <x14:dataBar minLength="0" maxLength="100" gradient="0">
              <x14:cfvo type="num">
                <xm:f>-0.1</xm:f>
              </x14:cfvo>
              <x14:cfvo type="num">
                <xm:f>0</xm:f>
              </x14:cfvo>
              <x14:negativeFillColor rgb="FFFFC000"/>
              <x14:axisColor rgb="FF000000"/>
            </x14:dataBar>
          </x14:cfRule>
          <x14:cfRule type="dataBar" id="{0375021B-8796-4BA5-9042-7C861A01BF6A}">
            <x14:dataBar minLength="0" maxLength="100" gradient="0">
              <x14:cfvo type="num">
                <xm:f>-0.15</xm:f>
              </x14:cfvo>
              <x14:cfvo type="num">
                <xm:f>0</xm:f>
              </x14:cfvo>
              <x14:negativeFillColor rgb="FFFF0000"/>
              <x14:axisColor rgb="FF000000"/>
            </x14:dataBar>
          </x14:cfRule>
          <xm:sqref>N5:P67</xm:sqref>
        </x14:conditionalFormatting>
        <x14:conditionalFormatting xmlns:xm="http://schemas.microsoft.com/office/excel/2006/main">
          <x14:cfRule type="dataBar" id="{7FABAC02-CEF4-4E0A-AF6E-54E8486319B0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H74:J81</xm:sqref>
        </x14:conditionalFormatting>
        <x14:conditionalFormatting xmlns:xm="http://schemas.microsoft.com/office/excel/2006/main">
          <x14:cfRule type="dataBar" id="{380D155D-7797-4D13-939F-9FBD1A6082B5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14:cfRule type="dataBar" id="{2A46EC09-194D-4B85-8FB3-20697BBF8F56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K74:M81</xm:sqref>
        </x14:conditionalFormatting>
        <x14:conditionalFormatting xmlns:xm="http://schemas.microsoft.com/office/excel/2006/main">
          <x14:cfRule type="dataBar" id="{9E2B7B41-671E-4F63-B19C-6B489CC5A343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14:cfRule type="dataBar" id="{005BCE5D-41FB-41AF-B45A-831E0C5D469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A6F232F-AA65-4C11-A62F-8F6B2CA058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N69:P69</xm:sqref>
        </x14:conditionalFormatting>
        <x14:conditionalFormatting xmlns:xm="http://schemas.microsoft.com/office/excel/2006/main">
          <x14:cfRule type="dataBar" id="{3FAFD1D3-B548-48FA-B825-E921F2ABD79A}">
            <x14:dataBar minLength="0" maxLength="100" gradient="0">
              <x14:cfvo type="num">
                <xm:f>-1</xm:f>
              </x14:cfvo>
              <x14:cfvo type="num">
                <xm:f>0</xm:f>
              </x14:cfvo>
              <x14:negativeFillColor theme="5"/>
              <x14:axisColor rgb="FF000000"/>
            </x14:dataBar>
          </x14:cfRule>
          <x14:cfRule type="dataBar" id="{C28C51E5-2953-46C0-BB9E-10ECB83A3B60}">
            <x14:dataBar minLength="0" maxLength="100" gradient="0">
              <x14:cfvo type="num">
                <xm:f>-1</xm:f>
              </x14:cfvo>
              <x14:cfvo type="num">
                <xm:f>0</xm:f>
              </x14:cfvo>
              <x14:negativeFillColor rgb="FFFF0000"/>
              <x14:axisColor rgb="FF000000"/>
            </x14:dataBar>
          </x14:cfRule>
          <x14:cfRule type="dataBar" id="{E4DDA9A1-1E96-4C2C-BF2F-CCAF02568B9B}">
            <x14:dataBar minLength="0" maxLength="100" gradient="0">
              <x14:cfvo type="autoMin"/>
              <x14:cfvo type="autoMax"/>
              <x14:negativeFillColor theme="5"/>
              <x14:axisColor rgb="FF000000"/>
            </x14:dataBar>
          </x14:cfRule>
          <x14:cfRule type="dataBar" id="{D36050CF-8784-4CAC-9D07-5914F6B7935B}">
            <x14:dataBar minLength="0" maxLength="100" gradient="0">
              <x14:cfvo type="num">
                <xm:f>-1</xm:f>
              </x14:cfvo>
              <x14:cfvo type="num">
                <xm:f>0</xm:f>
              </x14:cfvo>
              <x14:negativeFillColor rgb="FFFF0000"/>
              <x14:axisColor rgb="FF000000"/>
            </x14:dataBar>
          </x14:cfRule>
          <x14:cfRule type="dataBar" id="{F9F9ABF9-04D4-4139-B595-BE6E0D200C71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N69:P69</xm:sqref>
        </x14:conditionalFormatting>
        <x14:conditionalFormatting xmlns:xm="http://schemas.microsoft.com/office/excel/2006/main">
          <x14:cfRule type="dataBar" id="{FDA13C4A-D33C-46C5-B1A1-4042DC4797D3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14:cfRule type="dataBar" id="{4CE4ECCF-BC77-4044-A2F8-BFD8CE0C840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4C9982B-DE76-4A5F-A803-25D5A3F3666D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N83:P83</xm:sqref>
        </x14:conditionalFormatting>
        <x14:conditionalFormatting xmlns:xm="http://schemas.microsoft.com/office/excel/2006/main">
          <x14:cfRule type="dataBar" id="{25C5FDF5-437A-45D7-AAD1-CEB6492CAFCD}">
            <x14:dataBar minLength="0" maxLength="100" gradient="0">
              <x14:cfvo type="num">
                <xm:f>-1</xm:f>
              </x14:cfvo>
              <x14:cfvo type="num">
                <xm:f>0</xm:f>
              </x14:cfvo>
              <x14:negativeFillColor theme="5"/>
              <x14:axisColor rgb="FF000000"/>
            </x14:dataBar>
          </x14:cfRule>
          <x14:cfRule type="dataBar" id="{31BC105A-9E35-4246-A031-475027AD00C5}">
            <x14:dataBar minLength="0" maxLength="100" gradient="0">
              <x14:cfvo type="num">
                <xm:f>-1</xm:f>
              </x14:cfvo>
              <x14:cfvo type="num">
                <xm:f>0</xm:f>
              </x14:cfvo>
              <x14:negativeFillColor rgb="FFFF0000"/>
              <x14:axisColor rgb="FF000000"/>
            </x14:dataBar>
          </x14:cfRule>
          <x14:cfRule type="dataBar" id="{C50508F6-52D4-4427-84AB-84AEC4B1BE69}">
            <x14:dataBar minLength="0" maxLength="100" gradient="0">
              <x14:cfvo type="autoMin"/>
              <x14:cfvo type="autoMax"/>
              <x14:negativeFillColor theme="5"/>
              <x14:axisColor rgb="FF000000"/>
            </x14:dataBar>
          </x14:cfRule>
          <x14:cfRule type="dataBar" id="{7FD85441-91FE-412E-917E-3E880EFC6AE3}">
            <x14:dataBar minLength="0" maxLength="100" gradient="0">
              <x14:cfvo type="num">
                <xm:f>-1</xm:f>
              </x14:cfvo>
              <x14:cfvo type="num">
                <xm:f>0</xm:f>
              </x14:cfvo>
              <x14:negativeFillColor rgb="FFFF0000"/>
              <x14:axisColor rgb="FF000000"/>
            </x14:dataBar>
          </x14:cfRule>
          <x14:cfRule type="dataBar" id="{4C0EC8EE-5C48-473C-9178-E4133184E7C6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N83:P83</xm:sqref>
        </x14:conditionalFormatting>
        <x14:conditionalFormatting xmlns:xm="http://schemas.microsoft.com/office/excel/2006/main">
          <x14:cfRule type="dataBar" id="{27E1405E-427F-4271-AA22-5CA753ABC2B2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K83:M83</xm:sqref>
        </x14:conditionalFormatting>
        <x14:conditionalFormatting xmlns:xm="http://schemas.microsoft.com/office/excel/2006/main">
          <x14:cfRule type="dataBar" id="{6665B8C2-63DF-4D34-82D1-7F56ED0FBEA8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K69:M69</xm:sqref>
        </x14:conditionalFormatting>
        <x14:conditionalFormatting xmlns:xm="http://schemas.microsoft.com/office/excel/2006/main">
          <x14:cfRule type="dataBar" id="{033C7433-2BF4-4329-A7F4-7C5AF4E24809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14:cfRule type="dataBar" id="{6264A162-A6C1-4B7F-A070-E98F62964C3B}">
            <x14:dataBar minLength="0" maxLength="100" gradient="0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14:cfRule type="dataBar" id="{33C91B9E-2358-4AEE-AA80-ADFB8DC3C5D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H69:J69</xm:sqref>
        </x14:conditionalFormatting>
        <x14:conditionalFormatting xmlns:xm="http://schemas.microsoft.com/office/excel/2006/main">
          <x14:cfRule type="dataBar" id="{392E837C-9FB9-4A94-9EEF-4C2EC76BDF26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14:cfRule type="dataBar" id="{80AEE027-EEF5-4132-9FB9-2CA6F5653509}">
            <x14:dataBar minLength="0" maxLength="100" gradient="0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14:cfRule type="dataBar" id="{4579660D-7A28-4B58-87F8-5FF713BE7DD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H83:J83</xm:sqref>
        </x14:conditionalFormatting>
        <x14:conditionalFormatting xmlns:xm="http://schemas.microsoft.com/office/excel/2006/main">
          <x14:cfRule type="dataBar" id="{B21D30B7-147E-4C0C-A81D-0FD6BF20AE0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14:cfRule type="dataBar" id="{B1D7BDB2-BE64-4FE2-AF74-3C69AA833C4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6E06ED3-A49D-411B-BAA5-B8ABE257B91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N74:P81</xm:sqref>
        </x14:conditionalFormatting>
        <x14:conditionalFormatting xmlns:xm="http://schemas.microsoft.com/office/excel/2006/main">
          <x14:cfRule type="dataBar" id="{D76189D6-8E68-4AC0-B14A-3D42930CB580}">
            <x14:dataBar minLength="0" maxLength="100" gradient="0">
              <x14:cfvo type="num">
                <xm:f>-1</xm:f>
              </x14:cfvo>
              <x14:cfvo type="num">
                <xm:f>0</xm:f>
              </x14:cfvo>
              <x14:negativeFillColor theme="5"/>
              <x14:axisColor rgb="FF000000"/>
            </x14:dataBar>
          </x14:cfRule>
          <x14:cfRule type="dataBar" id="{A88D4DAC-2B2B-4BDD-A564-081A505146E5}">
            <x14:dataBar minLength="0" maxLength="100" gradient="0">
              <x14:cfvo type="num">
                <xm:f>-1</xm:f>
              </x14:cfvo>
              <x14:cfvo type="num">
                <xm:f>0</xm:f>
              </x14:cfvo>
              <x14:negativeFillColor rgb="FFFF0000"/>
              <x14:axisColor rgb="FF000000"/>
            </x14:dataBar>
          </x14:cfRule>
          <x14:cfRule type="dataBar" id="{6D78FDFC-F98B-4DA4-B599-FCDBA80A5C85}">
            <x14:dataBar minLength="0" maxLength="100" gradient="0">
              <x14:cfvo type="autoMin"/>
              <x14:cfvo type="autoMax"/>
              <x14:negativeFillColor theme="5"/>
              <x14:axisColor rgb="FF000000"/>
            </x14:dataBar>
          </x14:cfRule>
          <x14:cfRule type="dataBar" id="{E0D71A06-656F-43D8-946A-10712E4DFF04}">
            <x14:dataBar minLength="0" maxLength="100" gradient="0">
              <x14:cfvo type="num">
                <xm:f>-0.1</xm:f>
              </x14:cfvo>
              <x14:cfvo type="num">
                <xm:f>0</xm:f>
              </x14:cfvo>
              <x14:negativeFillColor rgb="FFFF0000"/>
              <x14:axisColor rgb="FF000000"/>
            </x14:dataBar>
          </x14:cfRule>
          <x14:cfRule type="dataBar" id="{7404D9CE-6FF6-42AF-8E85-3E751CAEAE70}">
            <x14:dataBar minLength="0" maxLength="100" gradient="0">
              <x14:cfvo type="num">
                <xm:f>-0.1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N74:P81</xm:sqref>
        </x14:conditionalFormatting>
        <x14:conditionalFormatting xmlns:xm="http://schemas.microsoft.com/office/excel/2006/main">
          <x14:cfRule type="dataBar" id="{1A3A13D0-704F-452C-B523-7FE4173EB28F}">
            <x14:dataBar minLength="0" maxLength="100" gradient="0">
              <x14:cfvo type="num">
                <xm:f>-0.04</xm:f>
              </x14:cfvo>
              <x14:cfvo type="num">
                <xm:f>0.2</xm:f>
              </x14:cfvo>
              <x14:negativeFillColor rgb="FFFF5050"/>
              <x14:axisColor rgb="FF000000"/>
            </x14:dataBar>
          </x14:cfRule>
          <xm:sqref>N5:P83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S85"/>
  <sheetViews>
    <sheetView zoomScale="70" zoomScaleNormal="70" zoomScaleSheetLayoutView="70" workbookViewId="0">
      <selection activeCell="D87" sqref="D87"/>
    </sheetView>
  </sheetViews>
  <sheetFormatPr defaultRowHeight="15.75"/>
  <cols>
    <col min="1" max="1" width="18.33203125" style="21" customWidth="1"/>
    <col min="2" max="7" width="9.44140625" style="19" customWidth="1"/>
    <col min="8" max="10" width="9.44140625" style="19" hidden="1" customWidth="1"/>
    <col min="11" max="13" width="14.44140625" style="19" customWidth="1"/>
    <col min="14" max="19" width="14.33203125" style="17" customWidth="1"/>
    <col min="20" max="16384" width="8.88671875" style="17"/>
  </cols>
  <sheetData>
    <row r="1" spans="1:19" ht="30">
      <c r="A1" s="56" t="s">
        <v>52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</row>
    <row r="2" spans="1:19">
      <c r="A2" s="18"/>
    </row>
    <row r="3" spans="1:19" ht="21">
      <c r="A3" s="38" t="s">
        <v>39</v>
      </c>
      <c r="B3" s="20"/>
      <c r="C3" s="20"/>
      <c r="D3" s="20"/>
      <c r="E3" s="20"/>
      <c r="F3" s="20"/>
      <c r="G3" s="20"/>
      <c r="H3" s="20"/>
      <c r="I3" s="20"/>
    </row>
    <row r="4" spans="1:19" ht="24" customHeight="1">
      <c r="A4" s="35"/>
      <c r="B4" s="53" t="s">
        <v>1</v>
      </c>
      <c r="C4" s="54"/>
      <c r="D4" s="54"/>
      <c r="E4" s="54" t="s">
        <v>2</v>
      </c>
      <c r="F4" s="54"/>
      <c r="G4" s="54"/>
      <c r="H4" s="54" t="s">
        <v>3</v>
      </c>
      <c r="I4" s="54"/>
      <c r="J4" s="54"/>
      <c r="K4" s="54" t="s">
        <v>53</v>
      </c>
      <c r="L4" s="54"/>
      <c r="M4" s="54"/>
      <c r="N4" s="54" t="s">
        <v>54</v>
      </c>
      <c r="O4" s="54"/>
      <c r="P4" s="54"/>
      <c r="Q4" s="54" t="s">
        <v>55</v>
      </c>
      <c r="R4" s="54"/>
      <c r="S4" s="54"/>
    </row>
    <row r="5" spans="1:19" ht="24" customHeight="1">
      <c r="A5" s="36" t="s">
        <v>0</v>
      </c>
      <c r="B5" s="37" t="s">
        <v>5</v>
      </c>
      <c r="C5" s="37" t="s">
        <v>6</v>
      </c>
      <c r="D5" s="37" t="s">
        <v>7</v>
      </c>
      <c r="E5" s="37" t="s">
        <v>5</v>
      </c>
      <c r="F5" s="37" t="s">
        <v>6</v>
      </c>
      <c r="G5" s="37" t="s">
        <v>7</v>
      </c>
      <c r="H5" s="37" t="s">
        <v>5</v>
      </c>
      <c r="I5" s="37" t="s">
        <v>6</v>
      </c>
      <c r="J5" s="37" t="s">
        <v>7</v>
      </c>
      <c r="K5" s="37" t="s">
        <v>5</v>
      </c>
      <c r="L5" s="37" t="s">
        <v>6</v>
      </c>
      <c r="M5" s="37" t="s">
        <v>7</v>
      </c>
      <c r="N5" s="37" t="s">
        <v>5</v>
      </c>
      <c r="O5" s="37" t="s">
        <v>6</v>
      </c>
      <c r="P5" s="37" t="s">
        <v>7</v>
      </c>
      <c r="Q5" s="37" t="s">
        <v>5</v>
      </c>
      <c r="R5" s="37" t="s">
        <v>6</v>
      </c>
      <c r="S5" s="37" t="s">
        <v>7</v>
      </c>
    </row>
    <row r="6" spans="1:19" ht="27" customHeight="1">
      <c r="A6" s="22">
        <v>18</v>
      </c>
      <c r="B6" s="23">
        <f>SUMIFS('BD 集計結果'!$C$2:$C$127,'BD 集計結果'!$A$2:$A$127,グラフ用データ!B$5,'BD 集計結果'!$B$2:$B$127,グラフ用データ!$A6)</f>
        <v>1960</v>
      </c>
      <c r="C6" s="23">
        <f>SUMIFS('BD 集計結果'!$C$2:$C$127,'BD 集計結果'!$A$2:$A$127,グラフ用データ!C$5,'BD 集計結果'!$B$2:$B$127,グラフ用データ!$A6)</f>
        <v>1922</v>
      </c>
      <c r="D6" s="24">
        <f t="shared" ref="D6:D37" si="0">SUM(B6:C6)</f>
        <v>3882</v>
      </c>
      <c r="E6" s="23">
        <f>SUMIFS('BD 集計結果'!$D$2:$D$127,'BD 集計結果'!$A$2:$A$127,グラフ用データ!E$5,'BD 集計結果'!$B$2:$B$127,グラフ用データ!$A6)</f>
        <v>947</v>
      </c>
      <c r="F6" s="23">
        <f>SUMIFS('BD 集計結果'!$D$2:$D$127,'BD 集計結果'!$A$2:$A$127,グラフ用データ!F$5,'BD 集計結果'!$B$2:$B$127,グラフ用データ!$A6)</f>
        <v>997</v>
      </c>
      <c r="G6" s="24">
        <f>E6+F6</f>
        <v>1944</v>
      </c>
      <c r="H6" s="23">
        <f>SUMIFS('BD 集計結果'!$E$2:$E$127,'BD 集計結果'!$A$2:$A$127,グラフ用データ!H$5,'BD 集計結果'!$B$2:$B$127,グラフ用データ!$A6)</f>
        <v>365</v>
      </c>
      <c r="I6" s="23">
        <f>SUMIFS('BD 集計結果'!$E$2:$E$127,'BD 集計結果'!$A$2:$A$127,グラフ用データ!I$5,'BD 集計結果'!$B$2:$B$127,グラフ用データ!$A6)</f>
        <v>353</v>
      </c>
      <c r="J6" s="24">
        <f>H6+I6</f>
        <v>718</v>
      </c>
      <c r="K6" s="25">
        <f>IFERROR(ROUND(E6/B6,4),"")</f>
        <v>0.48320000000000002</v>
      </c>
      <c r="L6" s="26">
        <f t="shared" ref="L6:L37" si="1">IFERROR(ROUND(F6/C6,4),"")</f>
        <v>0.51870000000000005</v>
      </c>
      <c r="M6" s="26">
        <f>IFERROR(ROUND(G6/D6,4),"")</f>
        <v>0.50080000000000002</v>
      </c>
      <c r="N6" s="25">
        <v>0.37816646562123041</v>
      </c>
      <c r="O6" s="26">
        <v>0.42538190364277323</v>
      </c>
      <c r="P6" s="26">
        <v>0.40208333333333335</v>
      </c>
      <c r="Q6" s="26">
        <f t="shared" ref="Q6:Q37" si="2">K6-N6</f>
        <v>0.10503353437876961</v>
      </c>
      <c r="R6" s="26">
        <f t="shared" ref="R6:R37" si="3">L6-O6</f>
        <v>9.3318096357226821E-2</v>
      </c>
      <c r="S6" s="26">
        <f t="shared" ref="S6:S37" si="4">M6-P6</f>
        <v>9.8716666666666675E-2</v>
      </c>
    </row>
    <row r="7" spans="1:19" ht="27" customHeight="1">
      <c r="A7" s="22">
        <v>19</v>
      </c>
      <c r="B7" s="23">
        <f>SUMIFS('BD 集計結果'!$C$2:$C$127,'BD 集計結果'!$A$2:$A$127,グラフ用データ!B$5,'BD 集計結果'!$B$2:$B$127,グラフ用データ!$A7)</f>
        <v>1799</v>
      </c>
      <c r="C7" s="23">
        <f>SUMIFS('BD 集計結果'!$C$2:$C$127,'BD 集計結果'!$A$2:$A$127,グラフ用データ!C$5,'BD 集計結果'!$B$2:$B$127,グラフ用データ!$A7)</f>
        <v>1724</v>
      </c>
      <c r="D7" s="24">
        <f t="shared" si="0"/>
        <v>3523</v>
      </c>
      <c r="E7" s="23">
        <f>SUMIFS('BD 集計結果'!$D$2:$D$127,'BD 集計結果'!$A$2:$A$127,グラフ用データ!E$5,'BD 集計結果'!$B$2:$B$127,グラフ用データ!$A7)</f>
        <v>697</v>
      </c>
      <c r="F7" s="23">
        <f>SUMIFS('BD 集計結果'!$D$2:$D$127,'BD 集計結果'!$A$2:$A$127,グラフ用データ!F$5,'BD 集計結果'!$B$2:$B$127,グラフ用データ!$A7)</f>
        <v>734</v>
      </c>
      <c r="G7" s="24">
        <f t="shared" ref="G7:G38" si="5">SUM(E7:F7)</f>
        <v>1431</v>
      </c>
      <c r="H7" s="23">
        <f>SUMIFS('BD 集計結果'!$E$2:$E$127,'BD 集計結果'!$A$2:$A$127,グラフ用データ!H$5,'BD 集計結果'!$B$2:$B$127,グラフ用データ!$A7)</f>
        <v>200</v>
      </c>
      <c r="I7" s="23">
        <f>SUMIFS('BD 集計結果'!$E$2:$E$127,'BD 集計結果'!$A$2:$A$127,グラフ用データ!I$5,'BD 集計結果'!$B$2:$B$127,グラフ用データ!$A7)</f>
        <v>211</v>
      </c>
      <c r="J7" s="24">
        <f t="shared" ref="J7:J38" si="6">SUM(H7:I7)</f>
        <v>411</v>
      </c>
      <c r="K7" s="26">
        <f t="shared" ref="K7:K37" si="7">IFERROR(ROUND(E7/B7,4),"")</f>
        <v>0.38740000000000002</v>
      </c>
      <c r="L7" s="26">
        <f t="shared" si="1"/>
        <v>0.42580000000000001</v>
      </c>
      <c r="M7" s="26">
        <f t="shared" ref="M7:M37" si="8">IFERROR(ROUND(G7/D7,4),"")</f>
        <v>0.40620000000000001</v>
      </c>
      <c r="N7" s="26">
        <v>0.30985915492957744</v>
      </c>
      <c r="O7" s="26">
        <v>0.31790865384615385</v>
      </c>
      <c r="P7" s="26">
        <v>0.31375399825530675</v>
      </c>
      <c r="Q7" s="26">
        <f t="shared" si="2"/>
        <v>7.7540845070422582E-2</v>
      </c>
      <c r="R7" s="26">
        <f t="shared" si="3"/>
        <v>0.10789134615384616</v>
      </c>
      <c r="S7" s="26">
        <f t="shared" si="4"/>
        <v>9.2446001744693251E-2</v>
      </c>
    </row>
    <row r="8" spans="1:19" ht="27" customHeight="1">
      <c r="A8" s="22">
        <v>20</v>
      </c>
      <c r="B8" s="23">
        <f>SUMIFS('BD 集計結果'!$C$2:$C$127,'BD 集計結果'!$A$2:$A$127,グラフ用データ!B$5,'BD 集計結果'!$B$2:$B$127,グラフ用データ!$A8)</f>
        <v>1827</v>
      </c>
      <c r="C8" s="23">
        <f>SUMIFS('BD 集計結果'!$C$2:$C$127,'BD 集計結果'!$A$2:$A$127,グラフ用データ!C$5,'BD 集計結果'!$B$2:$B$127,グラフ用データ!$A8)</f>
        <v>1746</v>
      </c>
      <c r="D8" s="24">
        <f t="shared" si="0"/>
        <v>3573</v>
      </c>
      <c r="E8" s="23">
        <f>SUMIFS('BD 集計結果'!$D$2:$D$127,'BD 集計結果'!$A$2:$A$127,グラフ用データ!E$5,'BD 集計結果'!$B$2:$B$127,グラフ用データ!$A8)</f>
        <v>642</v>
      </c>
      <c r="F8" s="23">
        <f>SUMIFS('BD 集計結果'!$D$2:$D$127,'BD 集計結果'!$A$2:$A$127,グラフ用データ!F$5,'BD 集計結果'!$B$2:$B$127,グラフ用データ!$A8)</f>
        <v>709</v>
      </c>
      <c r="G8" s="24">
        <f t="shared" si="5"/>
        <v>1351</v>
      </c>
      <c r="H8" s="23">
        <f>SUMIFS('BD 集計結果'!$E$2:$E$127,'BD 集計結果'!$A$2:$A$127,グラフ用データ!H$5,'BD 集計結果'!$B$2:$B$127,グラフ用データ!$A8)</f>
        <v>141</v>
      </c>
      <c r="I8" s="23">
        <f>SUMIFS('BD 集計結果'!$E$2:$E$127,'BD 集計結果'!$A$2:$A$127,グラフ用データ!I$5,'BD 集計結果'!$B$2:$B$127,グラフ用データ!$A8)</f>
        <v>181</v>
      </c>
      <c r="J8" s="24">
        <f t="shared" si="6"/>
        <v>322</v>
      </c>
      <c r="K8" s="26">
        <f t="shared" si="7"/>
        <v>0.35139999999999999</v>
      </c>
      <c r="L8" s="26">
        <f t="shared" si="1"/>
        <v>0.40610000000000002</v>
      </c>
      <c r="M8" s="26">
        <f t="shared" si="8"/>
        <v>0.37809999999999999</v>
      </c>
      <c r="N8" s="26">
        <v>0.26682134570765659</v>
      </c>
      <c r="O8" s="26">
        <v>0.28919239904988125</v>
      </c>
      <c r="P8" s="26">
        <v>0.27787558685446012</v>
      </c>
      <c r="Q8" s="26">
        <f t="shared" si="2"/>
        <v>8.4578654292343403E-2</v>
      </c>
      <c r="R8" s="26">
        <f t="shared" si="3"/>
        <v>0.11690760095011876</v>
      </c>
      <c r="S8" s="26">
        <f t="shared" si="4"/>
        <v>0.10022441314553987</v>
      </c>
    </row>
    <row r="9" spans="1:19" ht="27" customHeight="1">
      <c r="A9" s="22">
        <v>21</v>
      </c>
      <c r="B9" s="23">
        <f>SUMIFS('BD 集計結果'!$C$2:$C$127,'BD 集計結果'!$A$2:$A$127,グラフ用データ!B$5,'BD 集計結果'!$B$2:$B$127,グラフ用データ!$A9)</f>
        <v>1716</v>
      </c>
      <c r="C9" s="23">
        <f>SUMIFS('BD 集計結果'!$C$2:$C$127,'BD 集計結果'!$A$2:$A$127,グラフ用データ!C$5,'BD 集計結果'!$B$2:$B$127,グラフ用データ!$A9)</f>
        <v>1745</v>
      </c>
      <c r="D9" s="24">
        <f t="shared" si="0"/>
        <v>3461</v>
      </c>
      <c r="E9" s="23">
        <f>SUMIFS('BD 集計結果'!$D$2:$D$127,'BD 集計結果'!$A$2:$A$127,グラフ用データ!E$5,'BD 集計結果'!$B$2:$B$127,グラフ用データ!$A9)</f>
        <v>655</v>
      </c>
      <c r="F9" s="23">
        <f>SUMIFS('BD 集計結果'!$D$2:$D$127,'BD 集計結果'!$A$2:$A$127,グラフ用データ!F$5,'BD 集計結果'!$B$2:$B$127,グラフ用データ!$A9)</f>
        <v>731</v>
      </c>
      <c r="G9" s="24">
        <f t="shared" si="5"/>
        <v>1386</v>
      </c>
      <c r="H9" s="23">
        <f>SUMIFS('BD 集計結果'!$E$2:$E$127,'BD 集計結果'!$A$2:$A$127,グラフ用データ!H$5,'BD 集計結果'!$B$2:$B$127,グラフ用データ!$A9)</f>
        <v>142</v>
      </c>
      <c r="I9" s="23">
        <f>SUMIFS('BD 集計結果'!$E$2:$E$127,'BD 集計結果'!$A$2:$A$127,グラフ用データ!I$5,'BD 集計結果'!$B$2:$B$127,グラフ用データ!$A9)</f>
        <v>168</v>
      </c>
      <c r="J9" s="24">
        <f t="shared" si="6"/>
        <v>310</v>
      </c>
      <c r="K9" s="26">
        <f t="shared" si="7"/>
        <v>0.38169999999999998</v>
      </c>
      <c r="L9" s="26">
        <f t="shared" si="1"/>
        <v>0.41889999999999999</v>
      </c>
      <c r="M9" s="26">
        <f t="shared" si="8"/>
        <v>0.40050000000000002</v>
      </c>
      <c r="N9" s="26">
        <v>0.26643796455117208</v>
      </c>
      <c r="O9" s="26">
        <v>0.27705112960760997</v>
      </c>
      <c r="P9" s="26">
        <v>0.27164092101428156</v>
      </c>
      <c r="Q9" s="26">
        <f t="shared" si="2"/>
        <v>0.1152620354488279</v>
      </c>
      <c r="R9" s="26">
        <f t="shared" si="3"/>
        <v>0.14184887039239003</v>
      </c>
      <c r="S9" s="26">
        <f t="shared" si="4"/>
        <v>0.12885907898571847</v>
      </c>
    </row>
    <row r="10" spans="1:19" ht="27" customHeight="1">
      <c r="A10" s="22">
        <v>22</v>
      </c>
      <c r="B10" s="23">
        <f>SUMIFS('BD 集計結果'!$C$2:$C$127,'BD 集計結果'!$A$2:$A$127,グラフ用データ!B$5,'BD 集計結果'!$B$2:$B$127,グラフ用データ!$A10)</f>
        <v>1752</v>
      </c>
      <c r="C10" s="23">
        <f>SUMIFS('BD 集計結果'!$C$2:$C$127,'BD 集計結果'!$A$2:$A$127,グラフ用データ!C$5,'BD 集計結果'!$B$2:$B$127,グラフ用データ!$A10)</f>
        <v>1717</v>
      </c>
      <c r="D10" s="24">
        <f t="shared" si="0"/>
        <v>3469</v>
      </c>
      <c r="E10" s="23">
        <f>SUMIFS('BD 集計結果'!$D$2:$D$127,'BD 集計結果'!$A$2:$A$127,グラフ用データ!E$5,'BD 集計結果'!$B$2:$B$127,グラフ用データ!$A10)</f>
        <v>643</v>
      </c>
      <c r="F10" s="23">
        <f>SUMIFS('BD 集計結果'!$D$2:$D$127,'BD 集計結果'!$A$2:$A$127,グラフ用データ!F$5,'BD 集計結果'!$B$2:$B$127,グラフ用データ!$A10)</f>
        <v>720</v>
      </c>
      <c r="G10" s="24">
        <f t="shared" si="5"/>
        <v>1363</v>
      </c>
      <c r="H10" s="23">
        <f>SUMIFS('BD 集計結果'!$E$2:$E$127,'BD 集計結果'!$A$2:$A$127,グラフ用データ!H$5,'BD 集計結果'!$B$2:$B$127,グラフ用データ!$A10)</f>
        <v>147</v>
      </c>
      <c r="I10" s="23">
        <f>SUMIFS('BD 集計結果'!$E$2:$E$127,'BD 集計結果'!$A$2:$A$127,グラフ用データ!I$5,'BD 集計結果'!$B$2:$B$127,グラフ用データ!$A10)</f>
        <v>164</v>
      </c>
      <c r="J10" s="24">
        <f t="shared" si="6"/>
        <v>311</v>
      </c>
      <c r="K10" s="26">
        <f t="shared" si="7"/>
        <v>0.36699999999999999</v>
      </c>
      <c r="L10" s="26">
        <f t="shared" si="1"/>
        <v>0.41930000000000001</v>
      </c>
      <c r="M10" s="26">
        <f t="shared" si="8"/>
        <v>0.39290000000000003</v>
      </c>
      <c r="N10" s="26">
        <v>0.26953567383918459</v>
      </c>
      <c r="O10" s="26">
        <v>0.31242387332521315</v>
      </c>
      <c r="P10" s="26">
        <v>0.29019953051643194</v>
      </c>
      <c r="Q10" s="26">
        <f t="shared" si="2"/>
        <v>9.7464326160815407E-2</v>
      </c>
      <c r="R10" s="26">
        <f t="shared" si="3"/>
        <v>0.10687612667478685</v>
      </c>
      <c r="S10" s="26">
        <f t="shared" si="4"/>
        <v>0.10270046948356809</v>
      </c>
    </row>
    <row r="11" spans="1:19" ht="27" customHeight="1">
      <c r="A11" s="22">
        <v>23</v>
      </c>
      <c r="B11" s="23">
        <f>SUMIFS('BD 集計結果'!$C$2:$C$127,'BD 集計結果'!$A$2:$A$127,グラフ用データ!B$5,'BD 集計結果'!$B$2:$B$127,グラフ用データ!$A11)</f>
        <v>1797</v>
      </c>
      <c r="C11" s="23">
        <f>SUMIFS('BD 集計結果'!$C$2:$C$127,'BD 集計結果'!$A$2:$A$127,グラフ用データ!C$5,'BD 集計結果'!$B$2:$B$127,グラフ用データ!$A11)</f>
        <v>1797</v>
      </c>
      <c r="D11" s="24">
        <f t="shared" si="0"/>
        <v>3594</v>
      </c>
      <c r="E11" s="23">
        <f>SUMIFS('BD 集計結果'!$D$2:$D$127,'BD 集計結果'!$A$2:$A$127,グラフ用データ!E$5,'BD 集計結果'!$B$2:$B$127,グラフ用データ!$A11)</f>
        <v>690</v>
      </c>
      <c r="F11" s="23">
        <f>SUMIFS('BD 集計結果'!$D$2:$D$127,'BD 集計結果'!$A$2:$A$127,グラフ用データ!F$5,'BD 集計結果'!$B$2:$B$127,グラフ用データ!$A11)</f>
        <v>788</v>
      </c>
      <c r="G11" s="24">
        <f t="shared" si="5"/>
        <v>1478</v>
      </c>
      <c r="H11" s="23">
        <f>SUMIFS('BD 集計結果'!$E$2:$E$127,'BD 集計結果'!$A$2:$A$127,グラフ用データ!H$5,'BD 集計結果'!$B$2:$B$127,グラフ用データ!$A11)</f>
        <v>136</v>
      </c>
      <c r="I11" s="23">
        <f>SUMIFS('BD 集計結果'!$E$2:$E$127,'BD 集計結果'!$A$2:$A$127,グラフ用データ!I$5,'BD 集計結果'!$B$2:$B$127,グラフ用データ!$A11)</f>
        <v>148</v>
      </c>
      <c r="J11" s="24">
        <f t="shared" si="6"/>
        <v>284</v>
      </c>
      <c r="K11" s="26">
        <f t="shared" si="7"/>
        <v>0.38400000000000001</v>
      </c>
      <c r="L11" s="26">
        <f t="shared" si="1"/>
        <v>0.4385</v>
      </c>
      <c r="M11" s="26">
        <f t="shared" si="8"/>
        <v>0.41120000000000001</v>
      </c>
      <c r="N11" s="26">
        <v>0.26378896882494007</v>
      </c>
      <c r="O11" s="26">
        <v>0.31500926497838172</v>
      </c>
      <c r="P11" s="26">
        <v>0.28901734104046245</v>
      </c>
      <c r="Q11" s="26">
        <f t="shared" si="2"/>
        <v>0.12021103117505993</v>
      </c>
      <c r="R11" s="26">
        <f t="shared" si="3"/>
        <v>0.12349073502161828</v>
      </c>
      <c r="S11" s="26">
        <f t="shared" si="4"/>
        <v>0.12218265895953756</v>
      </c>
    </row>
    <row r="12" spans="1:19" ht="27" customHeight="1">
      <c r="A12" s="22">
        <v>24</v>
      </c>
      <c r="B12" s="23">
        <f>SUMIFS('BD 集計結果'!$C$2:$C$127,'BD 集計結果'!$A$2:$A$127,グラフ用データ!B$5,'BD 集計結果'!$B$2:$B$127,グラフ用データ!$A12)</f>
        <v>1743</v>
      </c>
      <c r="C12" s="23">
        <f>SUMIFS('BD 集計結果'!$C$2:$C$127,'BD 集計結果'!$A$2:$A$127,グラフ用データ!C$5,'BD 集計結果'!$B$2:$B$127,グラフ用データ!$A12)</f>
        <v>1746</v>
      </c>
      <c r="D12" s="24">
        <f t="shared" si="0"/>
        <v>3489</v>
      </c>
      <c r="E12" s="23">
        <f>SUMIFS('BD 集計結果'!$D$2:$D$127,'BD 集計結果'!$A$2:$A$127,グラフ用データ!E$5,'BD 集計結果'!$B$2:$B$127,グラフ用データ!$A12)</f>
        <v>689</v>
      </c>
      <c r="F12" s="23">
        <f>SUMIFS('BD 集計結果'!$D$2:$D$127,'BD 集計結果'!$A$2:$A$127,グラフ用データ!F$5,'BD 集計結果'!$B$2:$B$127,グラフ用データ!$A12)</f>
        <v>787</v>
      </c>
      <c r="G12" s="24">
        <f t="shared" si="5"/>
        <v>1476</v>
      </c>
      <c r="H12" s="23">
        <f>SUMIFS('BD 集計結果'!$E$2:$E$127,'BD 集計結果'!$A$2:$A$127,グラフ用データ!H$5,'BD 集計結果'!$B$2:$B$127,グラフ用データ!$A12)</f>
        <v>118</v>
      </c>
      <c r="I12" s="23">
        <f>SUMIFS('BD 集計結果'!$E$2:$E$127,'BD 集計結果'!$A$2:$A$127,グラフ用データ!I$5,'BD 集計結果'!$B$2:$B$127,グラフ用データ!$A12)</f>
        <v>163</v>
      </c>
      <c r="J12" s="24">
        <f t="shared" si="6"/>
        <v>281</v>
      </c>
      <c r="K12" s="26">
        <f t="shared" si="7"/>
        <v>0.39529999999999998</v>
      </c>
      <c r="L12" s="26">
        <f t="shared" si="1"/>
        <v>0.45069999999999999</v>
      </c>
      <c r="M12" s="26">
        <f t="shared" si="8"/>
        <v>0.42299999999999999</v>
      </c>
      <c r="N12" s="26">
        <v>0.26959064327485383</v>
      </c>
      <c r="O12" s="26">
        <v>0.31970260223048325</v>
      </c>
      <c r="P12" s="26">
        <v>0.29392298435619735</v>
      </c>
      <c r="Q12" s="26">
        <f t="shared" si="2"/>
        <v>0.12570935672514616</v>
      </c>
      <c r="R12" s="26">
        <f t="shared" si="3"/>
        <v>0.13099739776951674</v>
      </c>
      <c r="S12" s="26">
        <f t="shared" si="4"/>
        <v>0.12907701564380264</v>
      </c>
    </row>
    <row r="13" spans="1:19" ht="27" customHeight="1">
      <c r="A13" s="22">
        <v>25</v>
      </c>
      <c r="B13" s="23">
        <f>SUMIFS('BD 集計結果'!$C$2:$C$127,'BD 集計結果'!$A$2:$A$127,グラフ用データ!B$5,'BD 集計結果'!$B$2:$B$127,グラフ用データ!$A13)</f>
        <v>1622</v>
      </c>
      <c r="C13" s="23">
        <f>SUMIFS('BD 集計結果'!$C$2:$C$127,'BD 集計結果'!$A$2:$A$127,グラフ用データ!C$5,'BD 集計結果'!$B$2:$B$127,グラフ用データ!$A13)</f>
        <v>1756</v>
      </c>
      <c r="D13" s="24">
        <f t="shared" si="0"/>
        <v>3378</v>
      </c>
      <c r="E13" s="23">
        <f>SUMIFS('BD 集計結果'!$D$2:$D$127,'BD 集計結果'!$A$2:$A$127,グラフ用データ!E$5,'BD 集計結果'!$B$2:$B$127,グラフ用データ!$A13)</f>
        <v>675</v>
      </c>
      <c r="F13" s="23">
        <f>SUMIFS('BD 集計結果'!$D$2:$D$127,'BD 集計結果'!$A$2:$A$127,グラフ用データ!F$5,'BD 集計結果'!$B$2:$B$127,グラフ用データ!$A13)</f>
        <v>860</v>
      </c>
      <c r="G13" s="24">
        <f t="shared" si="5"/>
        <v>1535</v>
      </c>
      <c r="H13" s="23">
        <f>SUMIFS('BD 集計結果'!$E$2:$E$127,'BD 集計結果'!$A$2:$A$127,グラフ用データ!H$5,'BD 集計結果'!$B$2:$B$127,グラフ用データ!$A13)</f>
        <v>136</v>
      </c>
      <c r="I13" s="23">
        <f>SUMIFS('BD 集計結果'!$E$2:$E$127,'BD 集計結果'!$A$2:$A$127,グラフ用データ!I$5,'BD 集計結果'!$B$2:$B$127,グラフ用データ!$A13)</f>
        <v>173</v>
      </c>
      <c r="J13" s="24">
        <f t="shared" si="6"/>
        <v>309</v>
      </c>
      <c r="K13" s="26">
        <f t="shared" si="7"/>
        <v>0.41620000000000001</v>
      </c>
      <c r="L13" s="26">
        <f t="shared" si="1"/>
        <v>0.48970000000000002</v>
      </c>
      <c r="M13" s="26">
        <f t="shared" si="8"/>
        <v>0.45440000000000003</v>
      </c>
      <c r="N13" s="26">
        <v>0.30221424296828248</v>
      </c>
      <c r="O13" s="26">
        <v>0.34124629080118696</v>
      </c>
      <c r="P13" s="26">
        <v>0.32181168057210968</v>
      </c>
      <c r="Q13" s="26">
        <f t="shared" si="2"/>
        <v>0.11398575703171754</v>
      </c>
      <c r="R13" s="26">
        <f t="shared" si="3"/>
        <v>0.14845370919881307</v>
      </c>
      <c r="S13" s="26">
        <f t="shared" si="4"/>
        <v>0.13258831942789034</v>
      </c>
    </row>
    <row r="14" spans="1:19" ht="27" customHeight="1">
      <c r="A14" s="22">
        <v>26</v>
      </c>
      <c r="B14" s="23">
        <f>SUMIFS('BD 集計結果'!$C$2:$C$127,'BD 集計結果'!$A$2:$A$127,グラフ用データ!B$5,'BD 集計結果'!$B$2:$B$127,グラフ用データ!$A14)</f>
        <v>1755</v>
      </c>
      <c r="C14" s="23">
        <f>SUMIFS('BD 集計結果'!$C$2:$C$127,'BD 集計結果'!$A$2:$A$127,グラフ用データ!C$5,'BD 集計結果'!$B$2:$B$127,グラフ用データ!$A14)</f>
        <v>1769</v>
      </c>
      <c r="D14" s="24">
        <f t="shared" si="0"/>
        <v>3524</v>
      </c>
      <c r="E14" s="23">
        <f>SUMIFS('BD 集計結果'!$D$2:$D$127,'BD 集計結果'!$A$2:$A$127,グラフ用データ!E$5,'BD 集計結果'!$B$2:$B$127,グラフ用データ!$A14)</f>
        <v>756</v>
      </c>
      <c r="F14" s="23">
        <f>SUMIFS('BD 集計結果'!$D$2:$D$127,'BD 集計結果'!$A$2:$A$127,グラフ用データ!F$5,'BD 集計結果'!$B$2:$B$127,グラフ用データ!$A14)</f>
        <v>868</v>
      </c>
      <c r="G14" s="24">
        <f t="shared" si="5"/>
        <v>1624</v>
      </c>
      <c r="H14" s="23">
        <f>SUMIFS('BD 集計結果'!$E$2:$E$127,'BD 集計結果'!$A$2:$A$127,グラフ用データ!H$5,'BD 集計結果'!$B$2:$B$127,グラフ用データ!$A14)</f>
        <v>138</v>
      </c>
      <c r="I14" s="23">
        <f>SUMIFS('BD 集計結果'!$E$2:$E$127,'BD 集計結果'!$A$2:$A$127,グラフ用データ!I$5,'BD 集計結果'!$B$2:$B$127,グラフ用データ!$A14)</f>
        <v>172</v>
      </c>
      <c r="J14" s="24">
        <f t="shared" si="6"/>
        <v>310</v>
      </c>
      <c r="K14" s="26">
        <f t="shared" si="7"/>
        <v>0.43080000000000002</v>
      </c>
      <c r="L14" s="26">
        <f t="shared" si="1"/>
        <v>0.49070000000000003</v>
      </c>
      <c r="M14" s="26">
        <f t="shared" si="8"/>
        <v>0.46079999999999999</v>
      </c>
      <c r="N14" s="26">
        <v>0.31059683313032888</v>
      </c>
      <c r="O14" s="26">
        <v>0.35283893395133253</v>
      </c>
      <c r="P14" s="26">
        <v>0.33224465558194777</v>
      </c>
      <c r="Q14" s="26">
        <f t="shared" si="2"/>
        <v>0.12020316686967114</v>
      </c>
      <c r="R14" s="26">
        <f t="shared" si="3"/>
        <v>0.13786106604866749</v>
      </c>
      <c r="S14" s="26">
        <f t="shared" si="4"/>
        <v>0.12855534441805222</v>
      </c>
    </row>
    <row r="15" spans="1:19" ht="27" customHeight="1">
      <c r="A15" s="22">
        <v>27</v>
      </c>
      <c r="B15" s="23">
        <f>SUMIFS('BD 集計結果'!$C$2:$C$127,'BD 集計結果'!$A$2:$A$127,グラフ用データ!B$5,'BD 集計結果'!$B$2:$B$127,グラフ用データ!$A15)</f>
        <v>1780</v>
      </c>
      <c r="C15" s="23">
        <f>SUMIFS('BD 集計結果'!$C$2:$C$127,'BD 集計結果'!$A$2:$A$127,グラフ用データ!C$5,'BD 集計結果'!$B$2:$B$127,グラフ用データ!$A15)</f>
        <v>1811</v>
      </c>
      <c r="D15" s="24">
        <f t="shared" si="0"/>
        <v>3591</v>
      </c>
      <c r="E15" s="23">
        <f>SUMIFS('BD 集計結果'!$D$2:$D$127,'BD 集計結果'!$A$2:$A$127,グラフ用データ!E$5,'BD 集計結果'!$B$2:$B$127,グラフ用データ!$A15)</f>
        <v>811</v>
      </c>
      <c r="F15" s="23">
        <f>SUMIFS('BD 集計結果'!$D$2:$D$127,'BD 集計結果'!$A$2:$A$127,グラフ用データ!F$5,'BD 集計結果'!$B$2:$B$127,グラフ用データ!$A15)</f>
        <v>902</v>
      </c>
      <c r="G15" s="24">
        <f t="shared" si="5"/>
        <v>1713</v>
      </c>
      <c r="H15" s="23">
        <f>SUMIFS('BD 集計結果'!$E$2:$E$127,'BD 集計結果'!$A$2:$A$127,グラフ用データ!H$5,'BD 集計結果'!$B$2:$B$127,グラフ用データ!$A15)</f>
        <v>152</v>
      </c>
      <c r="I15" s="23">
        <f>SUMIFS('BD 集計結果'!$E$2:$E$127,'BD 集計結果'!$A$2:$A$127,グラフ用データ!I$5,'BD 集計結果'!$B$2:$B$127,グラフ用データ!$A15)</f>
        <v>187</v>
      </c>
      <c r="J15" s="24">
        <f t="shared" si="6"/>
        <v>339</v>
      </c>
      <c r="K15" s="26">
        <f t="shared" si="7"/>
        <v>0.4556</v>
      </c>
      <c r="L15" s="26">
        <f t="shared" si="1"/>
        <v>0.49809999999999999</v>
      </c>
      <c r="M15" s="26">
        <f t="shared" si="8"/>
        <v>0.47699999999999998</v>
      </c>
      <c r="N15" s="26">
        <v>0.30699774266365687</v>
      </c>
      <c r="O15" s="26">
        <v>0.3639555295494441</v>
      </c>
      <c r="P15" s="26">
        <v>0.33496121804079287</v>
      </c>
      <c r="Q15" s="26">
        <f t="shared" si="2"/>
        <v>0.14860225733634314</v>
      </c>
      <c r="R15" s="26">
        <f t="shared" si="3"/>
        <v>0.13414447045055589</v>
      </c>
      <c r="S15" s="26">
        <f t="shared" si="4"/>
        <v>0.14203878195920711</v>
      </c>
    </row>
    <row r="16" spans="1:19" ht="27" customHeight="1">
      <c r="A16" s="22">
        <v>28</v>
      </c>
      <c r="B16" s="23">
        <f>SUMIFS('BD 集計結果'!$C$2:$C$127,'BD 集計結果'!$A$2:$A$127,グラフ用データ!B$5,'BD 集計結果'!$B$2:$B$127,グラフ用データ!$A16)</f>
        <v>1760</v>
      </c>
      <c r="C16" s="23">
        <f>SUMIFS('BD 集計結果'!$C$2:$C$127,'BD 集計結果'!$A$2:$A$127,グラフ用データ!C$5,'BD 集計結果'!$B$2:$B$127,グラフ用データ!$A16)</f>
        <v>1757</v>
      </c>
      <c r="D16" s="24">
        <f t="shared" si="0"/>
        <v>3517</v>
      </c>
      <c r="E16" s="23">
        <f>SUMIFS('BD 集計結果'!$D$2:$D$127,'BD 集計結果'!$A$2:$A$127,グラフ用データ!E$5,'BD 集計結果'!$B$2:$B$127,グラフ用データ!$A16)</f>
        <v>816</v>
      </c>
      <c r="F16" s="23">
        <f>SUMIFS('BD 集計結果'!$D$2:$D$127,'BD 集計結果'!$A$2:$A$127,グラフ用データ!F$5,'BD 集計結果'!$B$2:$B$127,グラフ用データ!$A16)</f>
        <v>934</v>
      </c>
      <c r="G16" s="24">
        <f t="shared" si="5"/>
        <v>1750</v>
      </c>
      <c r="H16" s="23">
        <f>SUMIFS('BD 集計結果'!$E$2:$E$127,'BD 集計結果'!$A$2:$A$127,グラフ用データ!H$5,'BD 集計結果'!$B$2:$B$127,グラフ用データ!$A16)</f>
        <v>182</v>
      </c>
      <c r="I16" s="23">
        <f>SUMIFS('BD 集計結果'!$E$2:$E$127,'BD 集計結果'!$A$2:$A$127,グラフ用データ!I$5,'BD 集計結果'!$B$2:$B$127,グラフ用データ!$A16)</f>
        <v>205</v>
      </c>
      <c r="J16" s="24">
        <f t="shared" si="6"/>
        <v>387</v>
      </c>
      <c r="K16" s="26">
        <f t="shared" si="7"/>
        <v>0.46360000000000001</v>
      </c>
      <c r="L16" s="26">
        <f t="shared" si="1"/>
        <v>0.53159999999999996</v>
      </c>
      <c r="M16" s="26">
        <f t="shared" si="8"/>
        <v>0.49759999999999999</v>
      </c>
      <c r="N16" s="26">
        <v>0.33312807881773399</v>
      </c>
      <c r="O16" s="26">
        <v>0.36746635459332944</v>
      </c>
      <c r="P16" s="26">
        <v>0.35073507350735073</v>
      </c>
      <c r="Q16" s="26">
        <f t="shared" si="2"/>
        <v>0.13047192118226603</v>
      </c>
      <c r="R16" s="26">
        <f t="shared" si="3"/>
        <v>0.16413364540667053</v>
      </c>
      <c r="S16" s="26">
        <f t="shared" si="4"/>
        <v>0.14686492649264926</v>
      </c>
    </row>
    <row r="17" spans="1:19" ht="27" customHeight="1">
      <c r="A17" s="22">
        <v>29</v>
      </c>
      <c r="B17" s="23">
        <f>SUMIFS('BD 集計結果'!$C$2:$C$127,'BD 集計結果'!$A$2:$A$127,グラフ用データ!B$5,'BD 集計結果'!$B$2:$B$127,グラフ用データ!$A17)</f>
        <v>1698</v>
      </c>
      <c r="C17" s="23">
        <f>SUMIFS('BD 集計結果'!$C$2:$C$127,'BD 集計結果'!$A$2:$A$127,グラフ用データ!C$5,'BD 集計結果'!$B$2:$B$127,グラフ用データ!$A17)</f>
        <v>1865</v>
      </c>
      <c r="D17" s="24">
        <f t="shared" si="0"/>
        <v>3563</v>
      </c>
      <c r="E17" s="23">
        <f>SUMIFS('BD 集計結果'!$D$2:$D$127,'BD 集計結果'!$A$2:$A$127,グラフ用データ!E$5,'BD 集計結果'!$B$2:$B$127,グラフ用データ!$A17)</f>
        <v>824</v>
      </c>
      <c r="F17" s="23">
        <f>SUMIFS('BD 集計結果'!$D$2:$D$127,'BD 集計結果'!$A$2:$A$127,グラフ用データ!F$5,'BD 集計結果'!$B$2:$B$127,グラフ用データ!$A17)</f>
        <v>999</v>
      </c>
      <c r="G17" s="24">
        <f t="shared" si="5"/>
        <v>1823</v>
      </c>
      <c r="H17" s="23">
        <f>SUMIFS('BD 集計結果'!$E$2:$E$127,'BD 集計結果'!$A$2:$A$127,グラフ用データ!H$5,'BD 集計結果'!$B$2:$B$127,グラフ用データ!$A17)</f>
        <v>184</v>
      </c>
      <c r="I17" s="23">
        <f>SUMIFS('BD 集計結果'!$E$2:$E$127,'BD 集計結果'!$A$2:$A$127,グラフ用データ!I$5,'BD 集計結果'!$B$2:$B$127,グラフ用データ!$A17)</f>
        <v>197</v>
      </c>
      <c r="J17" s="24">
        <f t="shared" si="6"/>
        <v>381</v>
      </c>
      <c r="K17" s="26">
        <f t="shared" si="7"/>
        <v>0.48530000000000001</v>
      </c>
      <c r="L17" s="26">
        <f t="shared" si="1"/>
        <v>0.53569999999999995</v>
      </c>
      <c r="M17" s="26">
        <f t="shared" si="8"/>
        <v>0.51160000000000005</v>
      </c>
      <c r="N17" s="26">
        <v>0.35915915915915914</v>
      </c>
      <c r="O17" s="26">
        <v>0.38155619596541784</v>
      </c>
      <c r="P17" s="26">
        <v>0.37058823529411766</v>
      </c>
      <c r="Q17" s="26">
        <f t="shared" si="2"/>
        <v>0.12614084084084087</v>
      </c>
      <c r="R17" s="26">
        <f t="shared" si="3"/>
        <v>0.15414380403458211</v>
      </c>
      <c r="S17" s="26">
        <f t="shared" si="4"/>
        <v>0.14101176470588239</v>
      </c>
    </row>
    <row r="18" spans="1:19" ht="27" customHeight="1">
      <c r="A18" s="22">
        <v>30</v>
      </c>
      <c r="B18" s="23">
        <f>SUMIFS('BD 集計結果'!$C$2:$C$127,'BD 集計結果'!$A$2:$A$127,グラフ用データ!B$5,'BD 集計結果'!$B$2:$B$127,グラフ用データ!$A18)</f>
        <v>1855</v>
      </c>
      <c r="C18" s="23">
        <f>SUMIFS('BD 集計結果'!$C$2:$C$127,'BD 集計結果'!$A$2:$A$127,グラフ用データ!C$5,'BD 集計結果'!$B$2:$B$127,グラフ用データ!$A18)</f>
        <v>1809</v>
      </c>
      <c r="D18" s="24">
        <f t="shared" si="0"/>
        <v>3664</v>
      </c>
      <c r="E18" s="23">
        <f>SUMIFS('BD 集計結果'!$D$2:$D$127,'BD 集計結果'!$A$2:$A$127,グラフ用データ!E$5,'BD 集計結果'!$B$2:$B$127,グラフ用データ!$A18)</f>
        <v>938</v>
      </c>
      <c r="F18" s="23">
        <f>SUMIFS('BD 集計結果'!$D$2:$D$127,'BD 集計結果'!$A$2:$A$127,グラフ用データ!F$5,'BD 集計結果'!$B$2:$B$127,グラフ用データ!$A18)</f>
        <v>967</v>
      </c>
      <c r="G18" s="24">
        <f t="shared" si="5"/>
        <v>1905</v>
      </c>
      <c r="H18" s="23">
        <f>SUMIFS('BD 集計結果'!$E$2:$E$127,'BD 集計結果'!$A$2:$A$127,グラフ用データ!H$5,'BD 集計結果'!$B$2:$B$127,グラフ用データ!$A18)</f>
        <v>209</v>
      </c>
      <c r="I18" s="23">
        <f>SUMIFS('BD 集計結果'!$E$2:$E$127,'BD 集計結果'!$A$2:$A$127,グラフ用データ!I$5,'BD 集計結果'!$B$2:$B$127,グラフ用データ!$A18)</f>
        <v>224</v>
      </c>
      <c r="J18" s="24">
        <f t="shared" si="6"/>
        <v>433</v>
      </c>
      <c r="K18" s="26">
        <f t="shared" si="7"/>
        <v>0.50570000000000004</v>
      </c>
      <c r="L18" s="26">
        <f t="shared" si="1"/>
        <v>0.53449999999999998</v>
      </c>
      <c r="M18" s="26">
        <f t="shared" si="8"/>
        <v>0.51990000000000003</v>
      </c>
      <c r="N18" s="26">
        <v>0.35383678440925698</v>
      </c>
      <c r="O18" s="26">
        <v>0.39164179104477614</v>
      </c>
      <c r="P18" s="26">
        <v>0.37292734398552907</v>
      </c>
      <c r="Q18" s="26">
        <f t="shared" si="2"/>
        <v>0.15186321559074306</v>
      </c>
      <c r="R18" s="26">
        <f t="shared" si="3"/>
        <v>0.14285820895522383</v>
      </c>
      <c r="S18" s="26">
        <f t="shared" si="4"/>
        <v>0.14697265601447096</v>
      </c>
    </row>
    <row r="19" spans="1:19" ht="27" customHeight="1">
      <c r="A19" s="22">
        <v>31</v>
      </c>
      <c r="B19" s="23">
        <f>SUMIFS('BD 集計結果'!$C$2:$C$127,'BD 集計結果'!$A$2:$A$127,グラフ用データ!B$5,'BD 集計結果'!$B$2:$B$127,グラフ用データ!$A19)</f>
        <v>1826</v>
      </c>
      <c r="C19" s="23">
        <f>SUMIFS('BD 集計結果'!$C$2:$C$127,'BD 集計結果'!$A$2:$A$127,グラフ用データ!C$5,'BD 集計結果'!$B$2:$B$127,グラフ用データ!$A19)</f>
        <v>1819</v>
      </c>
      <c r="D19" s="24">
        <f t="shared" si="0"/>
        <v>3645</v>
      </c>
      <c r="E19" s="23">
        <f>SUMIFS('BD 集計結果'!$D$2:$D$127,'BD 集計結果'!$A$2:$A$127,グラフ用データ!E$5,'BD 集計結果'!$B$2:$B$127,グラフ用データ!$A19)</f>
        <v>929</v>
      </c>
      <c r="F19" s="23">
        <f>SUMIFS('BD 集計結果'!$D$2:$D$127,'BD 集計結果'!$A$2:$A$127,グラフ用データ!F$5,'BD 集計結果'!$B$2:$B$127,グラフ用データ!$A19)</f>
        <v>1032</v>
      </c>
      <c r="G19" s="24">
        <f t="shared" si="5"/>
        <v>1961</v>
      </c>
      <c r="H19" s="23">
        <f>SUMIFS('BD 集計結果'!$E$2:$E$127,'BD 集計結果'!$A$2:$A$127,グラフ用データ!H$5,'BD 集計結果'!$B$2:$B$127,グラフ用データ!$A19)</f>
        <v>207</v>
      </c>
      <c r="I19" s="23">
        <f>SUMIFS('BD 集計結果'!$E$2:$E$127,'BD 集計結果'!$A$2:$A$127,グラフ用データ!I$5,'BD 集計結果'!$B$2:$B$127,グラフ用データ!$A19)</f>
        <v>222</v>
      </c>
      <c r="J19" s="24">
        <f t="shared" si="6"/>
        <v>429</v>
      </c>
      <c r="K19" s="26">
        <f t="shared" si="7"/>
        <v>0.50880000000000003</v>
      </c>
      <c r="L19" s="26">
        <f t="shared" si="1"/>
        <v>0.56730000000000003</v>
      </c>
      <c r="M19" s="26">
        <f t="shared" si="8"/>
        <v>0.53800000000000003</v>
      </c>
      <c r="N19" s="26">
        <v>0.34516313680595306</v>
      </c>
      <c r="O19" s="26">
        <v>0.38930419781483611</v>
      </c>
      <c r="P19" s="26">
        <v>0.36718301778542745</v>
      </c>
      <c r="Q19" s="26">
        <f t="shared" si="2"/>
        <v>0.16363686319404697</v>
      </c>
      <c r="R19" s="26">
        <f t="shared" si="3"/>
        <v>0.17799580218516392</v>
      </c>
      <c r="S19" s="26">
        <f t="shared" si="4"/>
        <v>0.17081698221457259</v>
      </c>
    </row>
    <row r="20" spans="1:19" ht="27" customHeight="1">
      <c r="A20" s="22">
        <v>32</v>
      </c>
      <c r="B20" s="23">
        <f>SUMIFS('BD 集計結果'!$C$2:$C$127,'BD 集計結果'!$A$2:$A$127,グラフ用データ!B$5,'BD 集計結果'!$B$2:$B$127,グラフ用データ!$A20)</f>
        <v>1897</v>
      </c>
      <c r="C20" s="23">
        <f>SUMIFS('BD 集計結果'!$C$2:$C$127,'BD 集計結果'!$A$2:$A$127,グラフ用データ!C$5,'BD 集計結果'!$B$2:$B$127,グラフ用データ!$A20)</f>
        <v>1823</v>
      </c>
      <c r="D20" s="24">
        <f t="shared" si="0"/>
        <v>3720</v>
      </c>
      <c r="E20" s="23">
        <f>SUMIFS('BD 集計結果'!$D$2:$D$127,'BD 集計結果'!$A$2:$A$127,グラフ用データ!E$5,'BD 集計結果'!$B$2:$B$127,グラフ用データ!$A20)</f>
        <v>963</v>
      </c>
      <c r="F20" s="23">
        <f>SUMIFS('BD 集計結果'!$D$2:$D$127,'BD 集計結果'!$A$2:$A$127,グラフ用データ!F$5,'BD 集計結果'!$B$2:$B$127,グラフ用データ!$A20)</f>
        <v>1017</v>
      </c>
      <c r="G20" s="24">
        <f t="shared" si="5"/>
        <v>1980</v>
      </c>
      <c r="H20" s="23">
        <f>SUMIFS('BD 集計結果'!$E$2:$E$127,'BD 集計結果'!$A$2:$A$127,グラフ用データ!H$5,'BD 集計結果'!$B$2:$B$127,グラフ用データ!$A20)</f>
        <v>237</v>
      </c>
      <c r="I20" s="23">
        <f>SUMIFS('BD 集計結果'!$E$2:$E$127,'BD 集計結果'!$A$2:$A$127,グラフ用データ!I$5,'BD 集計結果'!$B$2:$B$127,グラフ用データ!$A20)</f>
        <v>257</v>
      </c>
      <c r="J20" s="24">
        <f t="shared" si="6"/>
        <v>494</v>
      </c>
      <c r="K20" s="26">
        <f t="shared" si="7"/>
        <v>0.50760000000000005</v>
      </c>
      <c r="L20" s="26">
        <f t="shared" si="1"/>
        <v>0.55789999999999995</v>
      </c>
      <c r="M20" s="26">
        <f t="shared" si="8"/>
        <v>0.5323</v>
      </c>
      <c r="N20" s="26">
        <v>0.36835960303561005</v>
      </c>
      <c r="O20" s="26">
        <v>0.4117330462863294</v>
      </c>
      <c r="P20" s="26">
        <v>0.39092691122934753</v>
      </c>
      <c r="Q20" s="26">
        <f t="shared" si="2"/>
        <v>0.13924039696439</v>
      </c>
      <c r="R20" s="26">
        <f t="shared" si="3"/>
        <v>0.14616695371367056</v>
      </c>
      <c r="S20" s="26">
        <f t="shared" si="4"/>
        <v>0.14137308877065247</v>
      </c>
    </row>
    <row r="21" spans="1:19" ht="27" customHeight="1">
      <c r="A21" s="22">
        <v>33</v>
      </c>
      <c r="B21" s="23">
        <f>SUMIFS('BD 集計結果'!$C$2:$C$127,'BD 集計結果'!$A$2:$A$127,グラフ用データ!B$5,'BD 集計結果'!$B$2:$B$127,グラフ用データ!$A21)</f>
        <v>1840</v>
      </c>
      <c r="C21" s="23">
        <f>SUMIFS('BD 集計結果'!$C$2:$C$127,'BD 集計結果'!$A$2:$A$127,グラフ用データ!C$5,'BD 集計結果'!$B$2:$B$127,グラフ用データ!$A21)</f>
        <v>1927</v>
      </c>
      <c r="D21" s="24">
        <f t="shared" si="0"/>
        <v>3767</v>
      </c>
      <c r="E21" s="23">
        <f>SUMIFS('BD 集計結果'!$D$2:$D$127,'BD 集計結果'!$A$2:$A$127,グラフ用データ!E$5,'BD 集計結果'!$B$2:$B$127,グラフ用データ!$A21)</f>
        <v>933</v>
      </c>
      <c r="F21" s="23">
        <f>SUMIFS('BD 集計結果'!$D$2:$D$127,'BD 集計結果'!$A$2:$A$127,グラフ用データ!F$5,'BD 集計結果'!$B$2:$B$127,グラフ用データ!$A21)</f>
        <v>1085</v>
      </c>
      <c r="G21" s="24">
        <f t="shared" si="5"/>
        <v>2018</v>
      </c>
      <c r="H21" s="23">
        <f>SUMIFS('BD 集計結果'!$E$2:$E$127,'BD 集計結果'!$A$2:$A$127,グラフ用データ!H$5,'BD 集計結果'!$B$2:$B$127,グラフ用データ!$A21)</f>
        <v>222</v>
      </c>
      <c r="I21" s="23">
        <f>SUMIFS('BD 集計結果'!$E$2:$E$127,'BD 集計結果'!$A$2:$A$127,グラフ用データ!I$5,'BD 集計結果'!$B$2:$B$127,グラフ用データ!$A21)</f>
        <v>247</v>
      </c>
      <c r="J21" s="24">
        <f t="shared" si="6"/>
        <v>469</v>
      </c>
      <c r="K21" s="26">
        <f t="shared" si="7"/>
        <v>0.5071</v>
      </c>
      <c r="L21" s="26">
        <f t="shared" si="1"/>
        <v>0.56310000000000004</v>
      </c>
      <c r="M21" s="26">
        <f t="shared" si="8"/>
        <v>0.53569999999999995</v>
      </c>
      <c r="N21" s="26">
        <v>0.39615589962626802</v>
      </c>
      <c r="O21" s="26">
        <v>0.4061158798283262</v>
      </c>
      <c r="P21" s="26">
        <v>0.40112389617340111</v>
      </c>
      <c r="Q21" s="26">
        <f t="shared" si="2"/>
        <v>0.11094410037373198</v>
      </c>
      <c r="R21" s="26">
        <f t="shared" si="3"/>
        <v>0.15698412017167385</v>
      </c>
      <c r="S21" s="26">
        <f t="shared" si="4"/>
        <v>0.13457610382659885</v>
      </c>
    </row>
    <row r="22" spans="1:19" ht="27" customHeight="1">
      <c r="A22" s="22">
        <v>34</v>
      </c>
      <c r="B22" s="23">
        <f>SUMIFS('BD 集計結果'!$C$2:$C$127,'BD 集計結果'!$A$2:$A$127,グラフ用データ!B$5,'BD 集計結果'!$B$2:$B$127,グラフ用データ!$A22)</f>
        <v>1841</v>
      </c>
      <c r="C22" s="23">
        <f>SUMIFS('BD 集計結果'!$C$2:$C$127,'BD 集計結果'!$A$2:$A$127,グラフ用データ!C$5,'BD 集計結果'!$B$2:$B$127,グラフ用データ!$A22)</f>
        <v>1864</v>
      </c>
      <c r="D22" s="24">
        <f t="shared" si="0"/>
        <v>3705</v>
      </c>
      <c r="E22" s="23">
        <f>SUMIFS('BD 集計結果'!$D$2:$D$127,'BD 集計結果'!$A$2:$A$127,グラフ用データ!E$5,'BD 集計結果'!$B$2:$B$127,グラフ用データ!$A22)</f>
        <v>979</v>
      </c>
      <c r="F22" s="23">
        <f>SUMIFS('BD 集計結果'!$D$2:$D$127,'BD 集計結果'!$A$2:$A$127,グラフ用データ!F$5,'BD 集計結果'!$B$2:$B$127,グラフ用データ!$A22)</f>
        <v>992</v>
      </c>
      <c r="G22" s="24">
        <f t="shared" si="5"/>
        <v>1971</v>
      </c>
      <c r="H22" s="23">
        <f>SUMIFS('BD 集計結果'!$E$2:$E$127,'BD 集計結果'!$A$2:$A$127,グラフ用データ!H$5,'BD 集計結果'!$B$2:$B$127,グラフ用データ!$A22)</f>
        <v>224</v>
      </c>
      <c r="I22" s="23">
        <f>SUMIFS('BD 集計結果'!$E$2:$E$127,'BD 集計結果'!$A$2:$A$127,グラフ用データ!I$5,'BD 集計結果'!$B$2:$B$127,グラフ用データ!$A22)</f>
        <v>247</v>
      </c>
      <c r="J22" s="24">
        <f t="shared" si="6"/>
        <v>471</v>
      </c>
      <c r="K22" s="26">
        <f t="shared" si="7"/>
        <v>0.53180000000000005</v>
      </c>
      <c r="L22" s="26">
        <f t="shared" si="1"/>
        <v>0.53220000000000001</v>
      </c>
      <c r="M22" s="26">
        <f t="shared" si="8"/>
        <v>0.53200000000000003</v>
      </c>
      <c r="N22" s="26">
        <v>0.4038876889848812</v>
      </c>
      <c r="O22" s="26">
        <v>0.43736616702355463</v>
      </c>
      <c r="P22" s="26">
        <v>0.42069892473118281</v>
      </c>
      <c r="Q22" s="26">
        <f t="shared" si="2"/>
        <v>0.12791231101511885</v>
      </c>
      <c r="R22" s="26">
        <f t="shared" si="3"/>
        <v>9.4833832976445376E-2</v>
      </c>
      <c r="S22" s="26">
        <f t="shared" si="4"/>
        <v>0.11130107526881722</v>
      </c>
    </row>
    <row r="23" spans="1:19" ht="27" customHeight="1">
      <c r="A23" s="22">
        <v>35</v>
      </c>
      <c r="B23" s="23">
        <f>SUMIFS('BD 集計結果'!$C$2:$C$127,'BD 集計結果'!$A$2:$A$127,グラフ用データ!B$5,'BD 集計結果'!$B$2:$B$127,グラフ用データ!$A23)</f>
        <v>1801</v>
      </c>
      <c r="C23" s="23">
        <f>SUMIFS('BD 集計結果'!$C$2:$C$127,'BD 集計結果'!$A$2:$A$127,グラフ用データ!C$5,'BD 集計結果'!$B$2:$B$127,グラフ用データ!$A23)</f>
        <v>1997</v>
      </c>
      <c r="D23" s="24">
        <f t="shared" si="0"/>
        <v>3798</v>
      </c>
      <c r="E23" s="23">
        <f>SUMIFS('BD 集計結果'!$D$2:$D$127,'BD 集計結果'!$A$2:$A$127,グラフ用データ!E$5,'BD 集計結果'!$B$2:$B$127,グラフ用データ!$A23)</f>
        <v>958</v>
      </c>
      <c r="F23" s="23">
        <f>SUMIFS('BD 集計結果'!$D$2:$D$127,'BD 集計結果'!$A$2:$A$127,グラフ用データ!F$5,'BD 集計結果'!$B$2:$B$127,グラフ用データ!$A23)</f>
        <v>1123</v>
      </c>
      <c r="G23" s="24">
        <f t="shared" si="5"/>
        <v>2081</v>
      </c>
      <c r="H23" s="23">
        <f>SUMIFS('BD 集計結果'!$E$2:$E$127,'BD 集計結果'!$A$2:$A$127,グラフ用データ!H$5,'BD 集計結果'!$B$2:$B$127,グラフ用データ!$A23)</f>
        <v>260</v>
      </c>
      <c r="I23" s="23">
        <f>SUMIFS('BD 集計結果'!$E$2:$E$127,'BD 集計結果'!$A$2:$A$127,グラフ用データ!I$5,'BD 集計結果'!$B$2:$B$127,グラフ用データ!$A23)</f>
        <v>303</v>
      </c>
      <c r="J23" s="24">
        <f t="shared" si="6"/>
        <v>563</v>
      </c>
      <c r="K23" s="26">
        <f t="shared" si="7"/>
        <v>0.53190000000000004</v>
      </c>
      <c r="L23" s="26">
        <f t="shared" si="1"/>
        <v>0.56230000000000002</v>
      </c>
      <c r="M23" s="26">
        <f t="shared" si="8"/>
        <v>0.54790000000000005</v>
      </c>
      <c r="N23" s="26">
        <v>0.40107474352711286</v>
      </c>
      <c r="O23" s="26">
        <v>0.44318181818181818</v>
      </c>
      <c r="P23" s="26">
        <v>0.42200933431589288</v>
      </c>
      <c r="Q23" s="26">
        <f t="shared" si="2"/>
        <v>0.13082525647288717</v>
      </c>
      <c r="R23" s="26">
        <f t="shared" si="3"/>
        <v>0.11911818181818185</v>
      </c>
      <c r="S23" s="26">
        <f t="shared" si="4"/>
        <v>0.12589066568410717</v>
      </c>
    </row>
    <row r="24" spans="1:19" ht="27" customHeight="1">
      <c r="A24" s="22">
        <v>36</v>
      </c>
      <c r="B24" s="23">
        <f>SUMIFS('BD 集計結果'!$C$2:$C$127,'BD 集計結果'!$A$2:$A$127,グラフ用データ!B$5,'BD 集計結果'!$B$2:$B$127,グラフ用データ!$A24)</f>
        <v>2082</v>
      </c>
      <c r="C24" s="23">
        <f>SUMIFS('BD 集計結果'!$C$2:$C$127,'BD 集計結果'!$A$2:$A$127,グラフ用データ!C$5,'BD 集計結果'!$B$2:$B$127,グラフ用データ!$A24)</f>
        <v>2096</v>
      </c>
      <c r="D24" s="24">
        <f t="shared" si="0"/>
        <v>4178</v>
      </c>
      <c r="E24" s="23">
        <f>SUMIFS('BD 集計結果'!$D$2:$D$127,'BD 集計結果'!$A$2:$A$127,グラフ用データ!E$5,'BD 集計結果'!$B$2:$B$127,グラフ用データ!$A24)</f>
        <v>1121</v>
      </c>
      <c r="F24" s="23">
        <f>SUMIFS('BD 集計結果'!$D$2:$D$127,'BD 集計結果'!$A$2:$A$127,グラフ用データ!F$5,'BD 集計結果'!$B$2:$B$127,グラフ用データ!$A24)</f>
        <v>1182</v>
      </c>
      <c r="G24" s="24">
        <f t="shared" si="5"/>
        <v>2303</v>
      </c>
      <c r="H24" s="23">
        <f>SUMIFS('BD 集計結果'!$E$2:$E$127,'BD 集計結果'!$A$2:$A$127,グラフ用データ!H$5,'BD 集計結果'!$B$2:$B$127,グラフ用データ!$A24)</f>
        <v>299</v>
      </c>
      <c r="I24" s="23">
        <f>SUMIFS('BD 集計結果'!$E$2:$E$127,'BD 集計結果'!$A$2:$A$127,グラフ用データ!I$5,'BD 集計結果'!$B$2:$B$127,グラフ用データ!$A24)</f>
        <v>330</v>
      </c>
      <c r="J24" s="24">
        <f t="shared" si="6"/>
        <v>629</v>
      </c>
      <c r="K24" s="26">
        <f t="shared" si="7"/>
        <v>0.53839999999999999</v>
      </c>
      <c r="L24" s="26">
        <f t="shared" si="1"/>
        <v>0.56389999999999996</v>
      </c>
      <c r="M24" s="26">
        <f t="shared" si="8"/>
        <v>0.55120000000000002</v>
      </c>
      <c r="N24" s="26">
        <v>0.39115809706871696</v>
      </c>
      <c r="O24" s="26">
        <v>0.45729624206930208</v>
      </c>
      <c r="P24" s="26">
        <v>0.42397094430992738</v>
      </c>
      <c r="Q24" s="26">
        <f t="shared" si="2"/>
        <v>0.14724190293128303</v>
      </c>
      <c r="R24" s="26">
        <f t="shared" si="3"/>
        <v>0.10660375793069787</v>
      </c>
      <c r="S24" s="26">
        <f t="shared" si="4"/>
        <v>0.12722905569007265</v>
      </c>
    </row>
    <row r="25" spans="1:19" ht="27" customHeight="1">
      <c r="A25" s="22">
        <v>37</v>
      </c>
      <c r="B25" s="23">
        <f>SUMIFS('BD 集計結果'!$C$2:$C$127,'BD 集計結果'!$A$2:$A$127,グラフ用データ!B$5,'BD 集計結果'!$B$2:$B$127,グラフ用データ!$A25)</f>
        <v>2047</v>
      </c>
      <c r="C25" s="23">
        <f>SUMIFS('BD 集計結果'!$C$2:$C$127,'BD 集計結果'!$A$2:$A$127,グラフ用データ!C$5,'BD 集計結果'!$B$2:$B$127,グラフ用データ!$A25)</f>
        <v>2130</v>
      </c>
      <c r="D25" s="24">
        <f t="shared" si="0"/>
        <v>4177</v>
      </c>
      <c r="E25" s="23">
        <f>SUMIFS('BD 集計結果'!$D$2:$D$127,'BD 集計結果'!$A$2:$A$127,グラフ用データ!E$5,'BD 集計結果'!$B$2:$B$127,グラフ用データ!$A25)</f>
        <v>1106</v>
      </c>
      <c r="F25" s="23">
        <f>SUMIFS('BD 集計結果'!$D$2:$D$127,'BD 集計結果'!$A$2:$A$127,グラフ用データ!F$5,'BD 集計結果'!$B$2:$B$127,グラフ用データ!$A25)</f>
        <v>1218</v>
      </c>
      <c r="G25" s="24">
        <f t="shared" si="5"/>
        <v>2324</v>
      </c>
      <c r="H25" s="23">
        <f>SUMIFS('BD 集計結果'!$E$2:$E$127,'BD 集計結果'!$A$2:$A$127,グラフ用データ!H$5,'BD 集計結果'!$B$2:$B$127,グラフ用データ!$A25)</f>
        <v>305</v>
      </c>
      <c r="I25" s="23">
        <f>SUMIFS('BD 集計結果'!$E$2:$E$127,'BD 集計結果'!$A$2:$A$127,グラフ用データ!I$5,'BD 集計結果'!$B$2:$B$127,グラフ用データ!$A25)</f>
        <v>356</v>
      </c>
      <c r="J25" s="24">
        <f t="shared" si="6"/>
        <v>661</v>
      </c>
      <c r="K25" s="26">
        <f t="shared" si="7"/>
        <v>0.5403</v>
      </c>
      <c r="L25" s="26">
        <f t="shared" si="1"/>
        <v>0.57179999999999997</v>
      </c>
      <c r="M25" s="26">
        <f t="shared" si="8"/>
        <v>0.55640000000000001</v>
      </c>
      <c r="N25" s="26">
        <v>0.3950734249171009</v>
      </c>
      <c r="O25" s="26">
        <v>0.45119787045252885</v>
      </c>
      <c r="P25" s="26">
        <v>0.42405498281786941</v>
      </c>
      <c r="Q25" s="26">
        <f t="shared" si="2"/>
        <v>0.1452265750828991</v>
      </c>
      <c r="R25" s="26">
        <f t="shared" si="3"/>
        <v>0.12060212954747113</v>
      </c>
      <c r="S25" s="26">
        <f t="shared" si="4"/>
        <v>0.1323450171821306</v>
      </c>
    </row>
    <row r="26" spans="1:19" ht="27" customHeight="1">
      <c r="A26" s="22">
        <v>38</v>
      </c>
      <c r="B26" s="23">
        <f>SUMIFS('BD 集計結果'!$C$2:$C$127,'BD 集計結果'!$A$2:$A$127,グラフ用データ!B$5,'BD 集計結果'!$B$2:$B$127,グラフ用データ!$A26)</f>
        <v>2217</v>
      </c>
      <c r="C26" s="23">
        <f>SUMIFS('BD 集計結果'!$C$2:$C$127,'BD 集計結果'!$A$2:$A$127,グラフ用データ!C$5,'BD 集計結果'!$B$2:$B$127,グラフ用データ!$A26)</f>
        <v>2350</v>
      </c>
      <c r="D26" s="24">
        <f t="shared" si="0"/>
        <v>4567</v>
      </c>
      <c r="E26" s="23">
        <f>SUMIFS('BD 集計結果'!$D$2:$D$127,'BD 集計結果'!$A$2:$A$127,グラフ用データ!E$5,'BD 集計結果'!$B$2:$B$127,グラフ用データ!$A26)</f>
        <v>1212</v>
      </c>
      <c r="F26" s="23">
        <f>SUMIFS('BD 集計結果'!$D$2:$D$127,'BD 集計結果'!$A$2:$A$127,グラフ用データ!F$5,'BD 集計結果'!$B$2:$B$127,グラフ用データ!$A26)</f>
        <v>1322</v>
      </c>
      <c r="G26" s="24">
        <f t="shared" si="5"/>
        <v>2534</v>
      </c>
      <c r="H26" s="23">
        <f>SUMIFS('BD 集計結果'!$E$2:$E$127,'BD 集計結果'!$A$2:$A$127,グラフ用データ!H$5,'BD 集計結果'!$B$2:$B$127,グラフ用データ!$A26)</f>
        <v>321</v>
      </c>
      <c r="I26" s="23">
        <f>SUMIFS('BD 集計結果'!$E$2:$E$127,'BD 集計結果'!$A$2:$A$127,グラフ用データ!I$5,'BD 集計結果'!$B$2:$B$127,グラフ用データ!$A26)</f>
        <v>359</v>
      </c>
      <c r="J26" s="24">
        <f t="shared" si="6"/>
        <v>680</v>
      </c>
      <c r="K26" s="26">
        <f t="shared" si="7"/>
        <v>0.54669999999999996</v>
      </c>
      <c r="L26" s="26">
        <f t="shared" si="1"/>
        <v>0.56259999999999999</v>
      </c>
      <c r="M26" s="26">
        <f t="shared" si="8"/>
        <v>0.55489999999999995</v>
      </c>
      <c r="N26" s="26">
        <v>0.41549295774647887</v>
      </c>
      <c r="O26" s="26">
        <v>0.4305177111716621</v>
      </c>
      <c r="P26" s="26">
        <v>0.42288779615556549</v>
      </c>
      <c r="Q26" s="26">
        <f t="shared" si="2"/>
        <v>0.13120704225352109</v>
      </c>
      <c r="R26" s="26">
        <f t="shared" si="3"/>
        <v>0.13208228882833789</v>
      </c>
      <c r="S26" s="26">
        <f t="shared" si="4"/>
        <v>0.13201220384443446</v>
      </c>
    </row>
    <row r="27" spans="1:19" ht="27" customHeight="1">
      <c r="A27" s="22">
        <v>39</v>
      </c>
      <c r="B27" s="23">
        <f>SUMIFS('BD 集計結果'!$C$2:$C$127,'BD 集計結果'!$A$2:$A$127,グラフ用データ!B$5,'BD 集計結果'!$B$2:$B$127,グラフ用データ!$A27)</f>
        <v>2320</v>
      </c>
      <c r="C27" s="23">
        <f>SUMIFS('BD 集計結果'!$C$2:$C$127,'BD 集計結果'!$A$2:$A$127,グラフ用データ!C$5,'BD 集計結果'!$B$2:$B$127,グラフ用データ!$A27)</f>
        <v>2364</v>
      </c>
      <c r="D27" s="24">
        <f t="shared" si="0"/>
        <v>4684</v>
      </c>
      <c r="E27" s="23">
        <f>SUMIFS('BD 集計結果'!$D$2:$D$127,'BD 集計結果'!$A$2:$A$127,グラフ用データ!E$5,'BD 集計結果'!$B$2:$B$127,グラフ用データ!$A27)</f>
        <v>1253</v>
      </c>
      <c r="F27" s="23">
        <f>SUMIFS('BD 集計結果'!$D$2:$D$127,'BD 集計結果'!$A$2:$A$127,グラフ用データ!F$5,'BD 集計結果'!$B$2:$B$127,グラフ用データ!$A27)</f>
        <v>1344</v>
      </c>
      <c r="G27" s="24">
        <f t="shared" si="5"/>
        <v>2597</v>
      </c>
      <c r="H27" s="23">
        <f>SUMIFS('BD 集計結果'!$E$2:$E$127,'BD 集計結果'!$A$2:$A$127,グラフ用データ!H$5,'BD 集計結果'!$B$2:$B$127,グラフ用データ!$A27)</f>
        <v>319</v>
      </c>
      <c r="I27" s="23">
        <f>SUMIFS('BD 集計結果'!$E$2:$E$127,'BD 集計結果'!$A$2:$A$127,グラフ用データ!I$5,'BD 集計結果'!$B$2:$B$127,グラフ用データ!$A27)</f>
        <v>386</v>
      </c>
      <c r="J27" s="24">
        <f t="shared" si="6"/>
        <v>705</v>
      </c>
      <c r="K27" s="26">
        <f t="shared" si="7"/>
        <v>0.54010000000000002</v>
      </c>
      <c r="L27" s="26">
        <f t="shared" si="1"/>
        <v>0.56850000000000001</v>
      </c>
      <c r="M27" s="26">
        <f t="shared" si="8"/>
        <v>0.5544</v>
      </c>
      <c r="N27" s="26">
        <v>0.43201376936316693</v>
      </c>
      <c r="O27" s="26">
        <v>0.44581056466302366</v>
      </c>
      <c r="P27" s="26">
        <v>0.43871681415929203</v>
      </c>
      <c r="Q27" s="26">
        <f t="shared" si="2"/>
        <v>0.10808623063683309</v>
      </c>
      <c r="R27" s="26">
        <f t="shared" si="3"/>
        <v>0.12268943533697635</v>
      </c>
      <c r="S27" s="26">
        <f t="shared" si="4"/>
        <v>0.11568318584070797</v>
      </c>
    </row>
    <row r="28" spans="1:19" ht="27" customHeight="1">
      <c r="A28" s="22">
        <v>40</v>
      </c>
      <c r="B28" s="23">
        <f>SUMIFS('BD 集計結果'!$C$2:$C$127,'BD 集計結果'!$A$2:$A$127,グラフ用データ!B$5,'BD 集計結果'!$B$2:$B$127,グラフ用データ!$A28)</f>
        <v>2386</v>
      </c>
      <c r="C28" s="23">
        <f>SUMIFS('BD 集計結果'!$C$2:$C$127,'BD 集計結果'!$A$2:$A$127,グラフ用データ!C$5,'BD 集計結果'!$B$2:$B$127,グラフ用データ!$A28)</f>
        <v>2436</v>
      </c>
      <c r="D28" s="24">
        <f t="shared" si="0"/>
        <v>4822</v>
      </c>
      <c r="E28" s="23">
        <f>SUMIFS('BD 集計結果'!$D$2:$D$127,'BD 集計結果'!$A$2:$A$127,グラフ用データ!E$5,'BD 集計結果'!$B$2:$B$127,グラフ用データ!$A28)</f>
        <v>1221</v>
      </c>
      <c r="F28" s="23">
        <f>SUMIFS('BD 集計結果'!$D$2:$D$127,'BD 集計結果'!$A$2:$A$127,グラフ用データ!F$5,'BD 集計結果'!$B$2:$B$127,グラフ用データ!$A28)</f>
        <v>1344</v>
      </c>
      <c r="G28" s="24">
        <f t="shared" si="5"/>
        <v>2565</v>
      </c>
      <c r="H28" s="23">
        <f>SUMIFS('BD 集計結果'!$E$2:$E$127,'BD 集計結果'!$A$2:$A$127,グラフ用データ!H$5,'BD 集計結果'!$B$2:$B$127,グラフ用データ!$A28)</f>
        <v>375</v>
      </c>
      <c r="I28" s="23">
        <f>SUMIFS('BD 集計結果'!$E$2:$E$127,'BD 集計結果'!$A$2:$A$127,グラフ用データ!I$5,'BD 集計結果'!$B$2:$B$127,グラフ用データ!$A28)</f>
        <v>356</v>
      </c>
      <c r="J28" s="24">
        <f t="shared" si="6"/>
        <v>731</v>
      </c>
      <c r="K28" s="26">
        <f t="shared" si="7"/>
        <v>0.51170000000000004</v>
      </c>
      <c r="L28" s="26">
        <f t="shared" si="1"/>
        <v>0.55169999999999997</v>
      </c>
      <c r="M28" s="26">
        <f t="shared" si="8"/>
        <v>0.53190000000000004</v>
      </c>
      <c r="N28" s="26">
        <v>0.42164018892228422</v>
      </c>
      <c r="O28" s="26">
        <v>0.45822454308093996</v>
      </c>
      <c r="P28" s="26">
        <v>0.43980981197320079</v>
      </c>
      <c r="Q28" s="26">
        <f t="shared" si="2"/>
        <v>9.0059811077715823E-2</v>
      </c>
      <c r="R28" s="26">
        <f t="shared" si="3"/>
        <v>9.3475456919060007E-2</v>
      </c>
      <c r="S28" s="26">
        <f t="shared" si="4"/>
        <v>9.2090188026799247E-2</v>
      </c>
    </row>
    <row r="29" spans="1:19" ht="27" customHeight="1">
      <c r="A29" s="22">
        <v>41</v>
      </c>
      <c r="B29" s="23">
        <f>SUMIFS('BD 集計結果'!$C$2:$C$127,'BD 集計結果'!$A$2:$A$127,グラフ用データ!B$5,'BD 集計結果'!$B$2:$B$127,グラフ用データ!$A29)</f>
        <v>2589</v>
      </c>
      <c r="C29" s="23">
        <f>SUMIFS('BD 集計結果'!$C$2:$C$127,'BD 集計結果'!$A$2:$A$127,グラフ用データ!C$5,'BD 集計結果'!$B$2:$B$127,グラフ用データ!$A29)</f>
        <v>2541</v>
      </c>
      <c r="D29" s="24">
        <f t="shared" si="0"/>
        <v>5130</v>
      </c>
      <c r="E29" s="23">
        <f>SUMIFS('BD 集計結果'!$D$2:$D$127,'BD 集計結果'!$A$2:$A$127,グラフ用データ!E$5,'BD 集計結果'!$B$2:$B$127,グラフ用データ!$A29)</f>
        <v>1444</v>
      </c>
      <c r="F29" s="23">
        <f>SUMIFS('BD 集計結果'!$D$2:$D$127,'BD 集計結果'!$A$2:$A$127,グラフ用データ!F$5,'BD 集計結果'!$B$2:$B$127,グラフ用データ!$A29)</f>
        <v>1371</v>
      </c>
      <c r="G29" s="24">
        <f t="shared" si="5"/>
        <v>2815</v>
      </c>
      <c r="H29" s="23">
        <f>SUMIFS('BD 集計結果'!$E$2:$E$127,'BD 集計結果'!$A$2:$A$127,グラフ用データ!H$5,'BD 集計結果'!$B$2:$B$127,グラフ用データ!$A29)</f>
        <v>371</v>
      </c>
      <c r="I29" s="23">
        <f>SUMIFS('BD 集計結果'!$E$2:$E$127,'BD 集計結果'!$A$2:$A$127,グラフ用データ!I$5,'BD 集計結果'!$B$2:$B$127,グラフ用データ!$A29)</f>
        <v>422</v>
      </c>
      <c r="J29" s="24">
        <f t="shared" si="6"/>
        <v>793</v>
      </c>
      <c r="K29" s="26">
        <f t="shared" si="7"/>
        <v>0.55769999999999997</v>
      </c>
      <c r="L29" s="26">
        <f t="shared" si="1"/>
        <v>0.53959999999999997</v>
      </c>
      <c r="M29" s="26">
        <f t="shared" si="8"/>
        <v>0.54869999999999997</v>
      </c>
      <c r="N29" s="26">
        <v>0.44355555555555554</v>
      </c>
      <c r="O29" s="26">
        <v>0.4610912343470483</v>
      </c>
      <c r="P29" s="26">
        <v>0.45229603209986624</v>
      </c>
      <c r="Q29" s="26">
        <f t="shared" si="2"/>
        <v>0.11414444444444444</v>
      </c>
      <c r="R29" s="26">
        <f t="shared" si="3"/>
        <v>7.8508765652951673E-2</v>
      </c>
      <c r="S29" s="26">
        <f t="shared" si="4"/>
        <v>9.6403967900133725E-2</v>
      </c>
    </row>
    <row r="30" spans="1:19" ht="27" customHeight="1">
      <c r="A30" s="22">
        <v>42</v>
      </c>
      <c r="B30" s="23">
        <f>SUMIFS('BD 集計結果'!$C$2:$C$127,'BD 集計結果'!$A$2:$A$127,グラフ用データ!B$5,'BD 集計結果'!$B$2:$B$127,グラフ用データ!$A30)</f>
        <v>2619</v>
      </c>
      <c r="C30" s="23">
        <f>SUMIFS('BD 集計結果'!$C$2:$C$127,'BD 集計結果'!$A$2:$A$127,グラフ用データ!C$5,'BD 集計結果'!$B$2:$B$127,グラフ用データ!$A30)</f>
        <v>2544</v>
      </c>
      <c r="D30" s="24">
        <f t="shared" si="0"/>
        <v>5163</v>
      </c>
      <c r="E30" s="23">
        <f>SUMIFS('BD 集計結果'!$D$2:$D$127,'BD 集計結果'!$A$2:$A$127,グラフ用データ!E$5,'BD 集計結果'!$B$2:$B$127,グラフ用データ!$A30)</f>
        <v>1438</v>
      </c>
      <c r="F30" s="23">
        <f>SUMIFS('BD 集計結果'!$D$2:$D$127,'BD 集計結果'!$A$2:$A$127,グラフ用データ!F$5,'BD 集計結果'!$B$2:$B$127,グラフ用データ!$A30)</f>
        <v>1402</v>
      </c>
      <c r="G30" s="24">
        <f t="shared" si="5"/>
        <v>2840</v>
      </c>
      <c r="H30" s="23">
        <f>SUMIFS('BD 集計結果'!$E$2:$E$127,'BD 集計結果'!$A$2:$A$127,グラフ用データ!H$5,'BD 集計結果'!$B$2:$B$127,グラフ用データ!$A30)</f>
        <v>363</v>
      </c>
      <c r="I30" s="23">
        <f>SUMIFS('BD 集計結果'!$E$2:$E$127,'BD 集計結果'!$A$2:$A$127,グラフ用データ!I$5,'BD 集計結果'!$B$2:$B$127,グラフ用データ!$A30)</f>
        <v>420</v>
      </c>
      <c r="J30" s="24">
        <f t="shared" si="6"/>
        <v>783</v>
      </c>
      <c r="K30" s="26">
        <f t="shared" si="7"/>
        <v>0.54910000000000003</v>
      </c>
      <c r="L30" s="26">
        <f t="shared" si="1"/>
        <v>0.55110000000000003</v>
      </c>
      <c r="M30" s="26">
        <f t="shared" si="8"/>
        <v>0.55010000000000003</v>
      </c>
      <c r="N30" s="26">
        <v>0.45576844679983691</v>
      </c>
      <c r="O30" s="26">
        <v>0.45473336089293098</v>
      </c>
      <c r="P30" s="26">
        <v>0.45525451559934321</v>
      </c>
      <c r="Q30" s="26">
        <f t="shared" si="2"/>
        <v>9.333155320016312E-2</v>
      </c>
      <c r="R30" s="26">
        <f t="shared" si="3"/>
        <v>9.6366639107069052E-2</v>
      </c>
      <c r="S30" s="26">
        <f t="shared" si="4"/>
        <v>9.4845484400656821E-2</v>
      </c>
    </row>
    <row r="31" spans="1:19" ht="27" customHeight="1">
      <c r="A31" s="22">
        <v>43</v>
      </c>
      <c r="B31" s="23">
        <f>SUMIFS('BD 集計結果'!$C$2:$C$127,'BD 集計結果'!$A$2:$A$127,グラフ用データ!B$5,'BD 集計結果'!$B$2:$B$127,グラフ用データ!$A31)</f>
        <v>2473</v>
      </c>
      <c r="C31" s="23">
        <f>SUMIFS('BD 集計結果'!$C$2:$C$127,'BD 集計結果'!$A$2:$A$127,グラフ用データ!C$5,'BD 集計結果'!$B$2:$B$127,グラフ用データ!$A31)</f>
        <v>2470</v>
      </c>
      <c r="D31" s="24">
        <f t="shared" si="0"/>
        <v>4943</v>
      </c>
      <c r="E31" s="23">
        <f>SUMIFS('BD 集計結果'!$D$2:$D$127,'BD 集計結果'!$A$2:$A$127,グラフ用データ!E$5,'BD 集計結果'!$B$2:$B$127,グラフ用データ!$A31)</f>
        <v>1339</v>
      </c>
      <c r="F31" s="23">
        <f>SUMIFS('BD 集計結果'!$D$2:$D$127,'BD 集計結果'!$A$2:$A$127,グラフ用データ!F$5,'BD 集計結果'!$B$2:$B$127,グラフ用データ!$A31)</f>
        <v>1374</v>
      </c>
      <c r="G31" s="24">
        <f t="shared" si="5"/>
        <v>2713</v>
      </c>
      <c r="H31" s="23">
        <f>SUMIFS('BD 集計結果'!$E$2:$E$127,'BD 集計結果'!$A$2:$A$127,グラフ用データ!H$5,'BD 集計結果'!$B$2:$B$127,グラフ用データ!$A31)</f>
        <v>383</v>
      </c>
      <c r="I31" s="23">
        <f>SUMIFS('BD 集計結果'!$E$2:$E$127,'BD 集計結果'!$A$2:$A$127,グラフ用データ!I$5,'BD 集計結果'!$B$2:$B$127,グラフ用データ!$A31)</f>
        <v>384</v>
      </c>
      <c r="J31" s="24">
        <f t="shared" si="6"/>
        <v>767</v>
      </c>
      <c r="K31" s="26">
        <f t="shared" si="7"/>
        <v>0.54139999999999999</v>
      </c>
      <c r="L31" s="26">
        <f t="shared" si="1"/>
        <v>0.55630000000000002</v>
      </c>
      <c r="M31" s="26">
        <f t="shared" si="8"/>
        <v>0.54890000000000005</v>
      </c>
      <c r="N31" s="26">
        <v>0.4427061310782241</v>
      </c>
      <c r="O31" s="26">
        <v>0.47522236340533675</v>
      </c>
      <c r="P31" s="26">
        <v>0.45895048666948796</v>
      </c>
      <c r="Q31" s="26">
        <f t="shared" si="2"/>
        <v>9.8693868921775896E-2</v>
      </c>
      <c r="R31" s="26">
        <f t="shared" si="3"/>
        <v>8.1077636594663272E-2</v>
      </c>
      <c r="S31" s="26">
        <f t="shared" si="4"/>
        <v>8.9949513330512099E-2</v>
      </c>
    </row>
    <row r="32" spans="1:19" ht="27" customHeight="1">
      <c r="A32" s="22">
        <v>44</v>
      </c>
      <c r="B32" s="23">
        <f>SUMIFS('BD 集計結果'!$C$2:$C$127,'BD 集計結果'!$A$2:$A$127,グラフ用データ!B$5,'BD 集計結果'!$B$2:$B$127,グラフ用データ!$A32)</f>
        <v>2556</v>
      </c>
      <c r="C32" s="23">
        <f>SUMIFS('BD 集計結果'!$C$2:$C$127,'BD 集計結果'!$A$2:$A$127,グラフ用データ!C$5,'BD 集計結果'!$B$2:$B$127,グラフ用データ!$A32)</f>
        <v>2603</v>
      </c>
      <c r="D32" s="24">
        <f t="shared" si="0"/>
        <v>5159</v>
      </c>
      <c r="E32" s="23">
        <f>SUMIFS('BD 集計結果'!$D$2:$D$127,'BD 集計結果'!$A$2:$A$127,グラフ用データ!E$5,'BD 集計結果'!$B$2:$B$127,グラフ用データ!$A32)</f>
        <v>1416</v>
      </c>
      <c r="F32" s="23">
        <f>SUMIFS('BD 集計結果'!$D$2:$D$127,'BD 集計結果'!$A$2:$A$127,グラフ用データ!F$5,'BD 集計結果'!$B$2:$B$127,グラフ用データ!$A32)</f>
        <v>1395</v>
      </c>
      <c r="G32" s="24">
        <f t="shared" si="5"/>
        <v>2811</v>
      </c>
      <c r="H32" s="23">
        <f>SUMIFS('BD 集計結果'!$E$2:$E$127,'BD 集計結果'!$A$2:$A$127,グラフ用データ!H$5,'BD 集計結果'!$B$2:$B$127,グラフ用データ!$A32)</f>
        <v>411</v>
      </c>
      <c r="I32" s="23">
        <f>SUMIFS('BD 集計結果'!$E$2:$E$127,'BD 集計結果'!$A$2:$A$127,グラフ用データ!I$5,'BD 集計結果'!$B$2:$B$127,グラフ用データ!$A32)</f>
        <v>414</v>
      </c>
      <c r="J32" s="24">
        <f t="shared" si="6"/>
        <v>825</v>
      </c>
      <c r="K32" s="26">
        <f t="shared" si="7"/>
        <v>0.55400000000000005</v>
      </c>
      <c r="L32" s="26">
        <f t="shared" si="1"/>
        <v>0.53590000000000004</v>
      </c>
      <c r="M32" s="26">
        <f t="shared" si="8"/>
        <v>0.54490000000000005</v>
      </c>
      <c r="N32" s="26">
        <v>0.45865580448065174</v>
      </c>
      <c r="O32" s="26">
        <v>0.47376852222667198</v>
      </c>
      <c r="P32" s="26">
        <v>0.46627625201938611</v>
      </c>
      <c r="Q32" s="26">
        <f t="shared" si="2"/>
        <v>9.5344195519348307E-2</v>
      </c>
      <c r="R32" s="26">
        <f t="shared" si="3"/>
        <v>6.2131477773328059E-2</v>
      </c>
      <c r="S32" s="26">
        <f t="shared" si="4"/>
        <v>7.8623747980613945E-2</v>
      </c>
    </row>
    <row r="33" spans="1:19" ht="27" customHeight="1">
      <c r="A33" s="22">
        <v>45</v>
      </c>
      <c r="B33" s="23">
        <f>SUMIFS('BD 集計結果'!$C$2:$C$127,'BD 集計結果'!$A$2:$A$127,グラフ用データ!B$5,'BD 集計結果'!$B$2:$B$127,グラフ用データ!$A33)</f>
        <v>2697</v>
      </c>
      <c r="C33" s="23">
        <f>SUMIFS('BD 集計結果'!$C$2:$C$127,'BD 集計結果'!$A$2:$A$127,グラフ用データ!C$5,'BD 集計結果'!$B$2:$B$127,グラフ用データ!$A33)</f>
        <v>2693</v>
      </c>
      <c r="D33" s="24">
        <f t="shared" si="0"/>
        <v>5390</v>
      </c>
      <c r="E33" s="23">
        <f>SUMIFS('BD 集計結果'!$D$2:$D$127,'BD 集計結果'!$A$2:$A$127,グラフ用データ!E$5,'BD 集計結果'!$B$2:$B$127,グラフ用データ!$A33)</f>
        <v>1521</v>
      </c>
      <c r="F33" s="23">
        <f>SUMIFS('BD 集計結果'!$D$2:$D$127,'BD 集計結果'!$A$2:$A$127,グラフ用データ!F$5,'BD 集計結果'!$B$2:$B$127,グラフ用データ!$A33)</f>
        <v>1523</v>
      </c>
      <c r="G33" s="24">
        <f t="shared" si="5"/>
        <v>3044</v>
      </c>
      <c r="H33" s="23">
        <f>SUMIFS('BD 集計結果'!$E$2:$E$127,'BD 集計結果'!$A$2:$A$127,グラフ用データ!H$5,'BD 集計結果'!$B$2:$B$127,グラフ用データ!$A33)</f>
        <v>437</v>
      </c>
      <c r="I33" s="23">
        <f>SUMIFS('BD 集計結果'!$E$2:$E$127,'BD 集計結果'!$A$2:$A$127,グラフ用データ!I$5,'BD 集計結果'!$B$2:$B$127,グラフ用データ!$A33)</f>
        <v>460</v>
      </c>
      <c r="J33" s="24">
        <f t="shared" si="6"/>
        <v>897</v>
      </c>
      <c r="K33" s="26">
        <f t="shared" si="7"/>
        <v>0.56399999999999995</v>
      </c>
      <c r="L33" s="26">
        <f t="shared" si="1"/>
        <v>0.5655</v>
      </c>
      <c r="M33" s="26">
        <f t="shared" si="8"/>
        <v>0.56469999999999998</v>
      </c>
      <c r="N33" s="26">
        <v>0.45593419506462984</v>
      </c>
      <c r="O33" s="26">
        <v>0.48306813545491634</v>
      </c>
      <c r="P33" s="26">
        <v>0.469224620303757</v>
      </c>
      <c r="Q33" s="26">
        <f t="shared" si="2"/>
        <v>0.1080658049353701</v>
      </c>
      <c r="R33" s="26">
        <f t="shared" si="3"/>
        <v>8.2431864545083666E-2</v>
      </c>
      <c r="S33" s="26">
        <f t="shared" si="4"/>
        <v>9.5475379696242979E-2</v>
      </c>
    </row>
    <row r="34" spans="1:19" ht="27" customHeight="1">
      <c r="A34" s="22">
        <v>46</v>
      </c>
      <c r="B34" s="23">
        <f>SUMIFS('BD 集計結果'!$C$2:$C$127,'BD 集計結果'!$A$2:$A$127,グラフ用データ!B$5,'BD 集計結果'!$B$2:$B$127,グラフ用データ!$A34)</f>
        <v>2585</v>
      </c>
      <c r="C34" s="23">
        <f>SUMIFS('BD 集計結果'!$C$2:$C$127,'BD 集計結果'!$A$2:$A$127,グラフ用データ!C$5,'BD 集計結果'!$B$2:$B$127,グラフ用データ!$A34)</f>
        <v>2695</v>
      </c>
      <c r="D34" s="24">
        <f t="shared" si="0"/>
        <v>5280</v>
      </c>
      <c r="E34" s="23">
        <f>SUMIFS('BD 集計結果'!$D$2:$D$127,'BD 集計結果'!$A$2:$A$127,グラフ用データ!E$5,'BD 集計結果'!$B$2:$B$127,グラフ用データ!$A34)</f>
        <v>1456</v>
      </c>
      <c r="F34" s="23">
        <f>SUMIFS('BD 集計結果'!$D$2:$D$127,'BD 集計結果'!$A$2:$A$127,グラフ用データ!F$5,'BD 集計結果'!$B$2:$B$127,グラフ用データ!$A34)</f>
        <v>1515</v>
      </c>
      <c r="G34" s="24">
        <f t="shared" si="5"/>
        <v>2971</v>
      </c>
      <c r="H34" s="23">
        <f>SUMIFS('BD 集計結果'!$E$2:$E$127,'BD 集計結果'!$A$2:$A$127,グラフ用データ!H$5,'BD 集計結果'!$B$2:$B$127,グラフ用データ!$A34)</f>
        <v>437</v>
      </c>
      <c r="I34" s="23">
        <f>SUMIFS('BD 集計結果'!$E$2:$E$127,'BD 集計結果'!$A$2:$A$127,グラフ用データ!I$5,'BD 集計結果'!$B$2:$B$127,グラフ用データ!$A34)</f>
        <v>463</v>
      </c>
      <c r="J34" s="24">
        <f t="shared" si="6"/>
        <v>900</v>
      </c>
      <c r="K34" s="26">
        <f t="shared" si="7"/>
        <v>0.56320000000000003</v>
      </c>
      <c r="L34" s="26">
        <f t="shared" si="1"/>
        <v>0.56220000000000003</v>
      </c>
      <c r="M34" s="26">
        <f t="shared" si="8"/>
        <v>0.56269999999999998</v>
      </c>
      <c r="N34" s="26">
        <v>0.42812254516889237</v>
      </c>
      <c r="O34" s="26">
        <v>0.47362341162880245</v>
      </c>
      <c r="P34" s="26">
        <v>0.45109858059498348</v>
      </c>
      <c r="Q34" s="26">
        <f t="shared" si="2"/>
        <v>0.13507745483110767</v>
      </c>
      <c r="R34" s="26">
        <f t="shared" si="3"/>
        <v>8.8576588371197584E-2</v>
      </c>
      <c r="S34" s="26">
        <f t="shared" si="4"/>
        <v>0.1116014194050165</v>
      </c>
    </row>
    <row r="35" spans="1:19" ht="27" customHeight="1">
      <c r="A35" s="22">
        <v>47</v>
      </c>
      <c r="B35" s="23">
        <f>SUMIFS('BD 集計結果'!$C$2:$C$127,'BD 集計結果'!$A$2:$A$127,グラフ用データ!B$5,'BD 集計結果'!$B$2:$B$127,グラフ用データ!$A35)</f>
        <v>2702</v>
      </c>
      <c r="C35" s="23">
        <f>SUMIFS('BD 集計結果'!$C$2:$C$127,'BD 集計結果'!$A$2:$A$127,グラフ用データ!C$5,'BD 集計結果'!$B$2:$B$127,グラフ用データ!$A35)</f>
        <v>2699</v>
      </c>
      <c r="D35" s="24">
        <f t="shared" si="0"/>
        <v>5401</v>
      </c>
      <c r="E35" s="23">
        <f>SUMIFS('BD 集計結果'!$D$2:$D$127,'BD 集計結果'!$A$2:$A$127,グラフ用データ!E$5,'BD 集計結果'!$B$2:$B$127,グラフ用データ!$A35)</f>
        <v>1538</v>
      </c>
      <c r="F35" s="23">
        <f>SUMIFS('BD 集計結果'!$D$2:$D$127,'BD 集計結果'!$A$2:$A$127,グラフ用データ!F$5,'BD 集計結果'!$B$2:$B$127,グラフ用データ!$A35)</f>
        <v>1554</v>
      </c>
      <c r="G35" s="24">
        <f t="shared" si="5"/>
        <v>3092</v>
      </c>
      <c r="H35" s="23">
        <f>SUMIFS('BD 集計結果'!$E$2:$E$127,'BD 集計結果'!$A$2:$A$127,グラフ用データ!H$5,'BD 集計結果'!$B$2:$B$127,グラフ用データ!$A35)</f>
        <v>423</v>
      </c>
      <c r="I35" s="23">
        <f>SUMIFS('BD 集計結果'!$E$2:$E$127,'BD 集計結果'!$A$2:$A$127,グラフ用データ!I$5,'BD 集計結果'!$B$2:$B$127,グラフ用データ!$A35)</f>
        <v>470</v>
      </c>
      <c r="J35" s="24">
        <f t="shared" si="6"/>
        <v>893</v>
      </c>
      <c r="K35" s="26">
        <f t="shared" si="7"/>
        <v>0.56920000000000004</v>
      </c>
      <c r="L35" s="26">
        <f t="shared" si="1"/>
        <v>0.57579999999999998</v>
      </c>
      <c r="M35" s="26">
        <f t="shared" si="8"/>
        <v>0.57250000000000001</v>
      </c>
      <c r="N35" s="26">
        <v>0.46344165435745938</v>
      </c>
      <c r="O35" s="26">
        <v>0.49867974349302152</v>
      </c>
      <c r="P35" s="26">
        <v>0.48087329725695094</v>
      </c>
      <c r="Q35" s="26">
        <f t="shared" si="2"/>
        <v>0.10575834564254066</v>
      </c>
      <c r="R35" s="26">
        <f t="shared" si="3"/>
        <v>7.7120256506978457E-2</v>
      </c>
      <c r="S35" s="26">
        <f t="shared" si="4"/>
        <v>9.1626702743049071E-2</v>
      </c>
    </row>
    <row r="36" spans="1:19" ht="27" customHeight="1">
      <c r="A36" s="22">
        <v>48</v>
      </c>
      <c r="B36" s="23">
        <f>SUMIFS('BD 集計結果'!$C$2:$C$127,'BD 集計結果'!$A$2:$A$127,グラフ用データ!B$5,'BD 集計結果'!$B$2:$B$127,グラフ用データ!$A36)</f>
        <v>2724</v>
      </c>
      <c r="C36" s="23">
        <f>SUMIFS('BD 集計結果'!$C$2:$C$127,'BD 集計結果'!$A$2:$A$127,グラフ用データ!C$5,'BD 集計結果'!$B$2:$B$127,グラフ用データ!$A36)</f>
        <v>2726</v>
      </c>
      <c r="D36" s="24">
        <f t="shared" si="0"/>
        <v>5450</v>
      </c>
      <c r="E36" s="23">
        <f>SUMIFS('BD 集計結果'!$D$2:$D$127,'BD 集計結果'!$A$2:$A$127,グラフ用データ!E$5,'BD 集計結果'!$B$2:$B$127,グラフ用データ!$A36)</f>
        <v>1529</v>
      </c>
      <c r="F36" s="23">
        <f>SUMIFS('BD 集計結果'!$D$2:$D$127,'BD 集計結果'!$A$2:$A$127,グラフ用データ!F$5,'BD 集計結果'!$B$2:$B$127,グラフ用データ!$A36)</f>
        <v>1574</v>
      </c>
      <c r="G36" s="24">
        <f t="shared" si="5"/>
        <v>3103</v>
      </c>
      <c r="H36" s="23">
        <f>SUMIFS('BD 集計結果'!$E$2:$E$127,'BD 集計結果'!$A$2:$A$127,グラフ用データ!H$5,'BD 集計結果'!$B$2:$B$127,グラフ用データ!$A36)</f>
        <v>453</v>
      </c>
      <c r="I36" s="23">
        <f>SUMIFS('BD 集計結果'!$E$2:$E$127,'BD 集計結果'!$A$2:$A$127,グラフ用データ!I$5,'BD 集計結果'!$B$2:$B$127,グラフ用データ!$A36)</f>
        <v>503</v>
      </c>
      <c r="J36" s="24">
        <f t="shared" si="6"/>
        <v>956</v>
      </c>
      <c r="K36" s="26">
        <f t="shared" si="7"/>
        <v>0.56130000000000002</v>
      </c>
      <c r="L36" s="26">
        <f t="shared" si="1"/>
        <v>0.57740000000000002</v>
      </c>
      <c r="M36" s="26">
        <f t="shared" si="8"/>
        <v>0.56940000000000002</v>
      </c>
      <c r="N36" s="26">
        <v>0.4689452407203234</v>
      </c>
      <c r="O36" s="26">
        <v>0.4938980617372577</v>
      </c>
      <c r="P36" s="26">
        <v>0.48156891229344473</v>
      </c>
      <c r="Q36" s="26">
        <f t="shared" si="2"/>
        <v>9.2354759279676624E-2</v>
      </c>
      <c r="R36" s="26">
        <f t="shared" si="3"/>
        <v>8.3501938262742326E-2</v>
      </c>
      <c r="S36" s="26">
        <f t="shared" si="4"/>
        <v>8.7831087706555289E-2</v>
      </c>
    </row>
    <row r="37" spans="1:19" ht="27" customHeight="1">
      <c r="A37" s="22">
        <v>49</v>
      </c>
      <c r="B37" s="23">
        <f>SUMIFS('BD 集計結果'!$C$2:$C$127,'BD 集計結果'!$A$2:$A$127,グラフ用データ!B$5,'BD 集計結果'!$B$2:$B$127,グラフ用データ!$A37)</f>
        <v>2746</v>
      </c>
      <c r="C37" s="23">
        <f>SUMIFS('BD 集計結果'!$C$2:$C$127,'BD 集計結果'!$A$2:$A$127,グラフ用データ!C$5,'BD 集計結果'!$B$2:$B$127,グラフ用データ!$A37)</f>
        <v>2834</v>
      </c>
      <c r="D37" s="24">
        <f t="shared" si="0"/>
        <v>5580</v>
      </c>
      <c r="E37" s="23">
        <f>SUMIFS('BD 集計結果'!$D$2:$D$127,'BD 集計結果'!$A$2:$A$127,グラフ用データ!E$5,'BD 集計結果'!$B$2:$B$127,グラフ用データ!$A37)</f>
        <v>1563</v>
      </c>
      <c r="F37" s="23">
        <f>SUMIFS('BD 集計結果'!$D$2:$D$127,'BD 集計結果'!$A$2:$A$127,グラフ用データ!F$5,'BD 集計結果'!$B$2:$B$127,グラフ用データ!$A37)</f>
        <v>1644</v>
      </c>
      <c r="G37" s="24">
        <f t="shared" si="5"/>
        <v>3207</v>
      </c>
      <c r="H37" s="23">
        <f>SUMIFS('BD 集計結果'!$E$2:$E$127,'BD 集計結果'!$A$2:$A$127,グラフ用データ!H$5,'BD 集計結果'!$B$2:$B$127,グラフ用データ!$A37)</f>
        <v>455</v>
      </c>
      <c r="I37" s="23">
        <f>SUMIFS('BD 集計結果'!$E$2:$E$127,'BD 集計結果'!$A$2:$A$127,グラフ用データ!I$5,'BD 集計結果'!$B$2:$B$127,グラフ用データ!$A37)</f>
        <v>471</v>
      </c>
      <c r="J37" s="24">
        <f t="shared" si="6"/>
        <v>926</v>
      </c>
      <c r="K37" s="26">
        <f t="shared" si="7"/>
        <v>0.56920000000000004</v>
      </c>
      <c r="L37" s="26">
        <f t="shared" si="1"/>
        <v>0.58009999999999995</v>
      </c>
      <c r="M37" s="26">
        <f t="shared" si="8"/>
        <v>0.57469999999999999</v>
      </c>
      <c r="N37" s="26">
        <v>0.5064748201438849</v>
      </c>
      <c r="O37" s="26">
        <v>0.49885757806549885</v>
      </c>
      <c r="P37" s="26">
        <v>0.50277469478357384</v>
      </c>
      <c r="Q37" s="26">
        <f t="shared" si="2"/>
        <v>6.2725179856115143E-2</v>
      </c>
      <c r="R37" s="26">
        <f t="shared" si="3"/>
        <v>8.1242421934501097E-2</v>
      </c>
      <c r="S37" s="26">
        <f t="shared" si="4"/>
        <v>7.192530521642615E-2</v>
      </c>
    </row>
    <row r="38" spans="1:19" ht="27" customHeight="1">
      <c r="A38" s="22">
        <v>50</v>
      </c>
      <c r="B38" s="23">
        <f>SUMIFS('BD 集計結果'!$C$2:$C$127,'BD 集計結果'!$A$2:$A$127,グラフ用データ!B$5,'BD 集計結果'!$B$2:$B$127,グラフ用データ!$A38)</f>
        <v>2928</v>
      </c>
      <c r="C38" s="23">
        <f>SUMIFS('BD 集計結果'!$C$2:$C$127,'BD 集計結果'!$A$2:$A$127,グラフ用データ!C$5,'BD 集計結果'!$B$2:$B$127,グラフ用データ!$A38)</f>
        <v>2925</v>
      </c>
      <c r="D38" s="24">
        <f t="shared" ref="D38:D68" si="9">SUM(B38:C38)</f>
        <v>5853</v>
      </c>
      <c r="E38" s="23">
        <f>SUMIFS('BD 集計結果'!$D$2:$D$127,'BD 集計結果'!$A$2:$A$127,グラフ用データ!E$5,'BD 集計結果'!$B$2:$B$127,グラフ用データ!$A38)</f>
        <v>1693</v>
      </c>
      <c r="F38" s="23">
        <f>SUMIFS('BD 集計結果'!$D$2:$D$127,'BD 集計結果'!$A$2:$A$127,グラフ用データ!F$5,'BD 集計結果'!$B$2:$B$127,グラフ用データ!$A38)</f>
        <v>1709</v>
      </c>
      <c r="G38" s="24">
        <f t="shared" si="5"/>
        <v>3402</v>
      </c>
      <c r="H38" s="23">
        <f>SUMIFS('BD 集計結果'!$E$2:$E$127,'BD 集計結果'!$A$2:$A$127,グラフ用データ!H$5,'BD 集計結果'!$B$2:$B$127,グラフ用データ!$A38)</f>
        <v>534</v>
      </c>
      <c r="I38" s="23">
        <f>SUMIFS('BD 集計結果'!$E$2:$E$127,'BD 集計結果'!$A$2:$A$127,グラフ用データ!I$5,'BD 集計結果'!$B$2:$B$127,グラフ用データ!$A38)</f>
        <v>512</v>
      </c>
      <c r="J38" s="24">
        <f t="shared" si="6"/>
        <v>1046</v>
      </c>
      <c r="K38" s="26">
        <f t="shared" ref="K38:K68" si="10">IFERROR(ROUND(E38/B38,4),"")</f>
        <v>0.57820000000000005</v>
      </c>
      <c r="L38" s="26">
        <f t="shared" ref="L38:L68" si="11">IFERROR(ROUND(F38/C38,4),"")</f>
        <v>0.58430000000000004</v>
      </c>
      <c r="M38" s="26">
        <f t="shared" ref="M38:M68" si="12">IFERROR(ROUND(G38/D38,4),"")</f>
        <v>0.58120000000000005</v>
      </c>
      <c r="N38" s="26">
        <v>0.50270897832817341</v>
      </c>
      <c r="O38" s="26">
        <v>0.51606805293005675</v>
      </c>
      <c r="P38" s="26">
        <v>0.50946643717728057</v>
      </c>
      <c r="Q38" s="26">
        <f t="shared" ref="Q38:Q68" si="13">K38-N38</f>
        <v>7.5491021671826641E-2</v>
      </c>
      <c r="R38" s="26">
        <f t="shared" ref="R38:R68" si="14">L38-O38</f>
        <v>6.8231947069943288E-2</v>
      </c>
      <c r="S38" s="26">
        <f t="shared" ref="S38:S68" si="15">M38-P38</f>
        <v>7.1733562822719477E-2</v>
      </c>
    </row>
    <row r="39" spans="1:19" ht="27" customHeight="1">
      <c r="A39" s="22">
        <v>51</v>
      </c>
      <c r="B39" s="23">
        <f>SUMIFS('BD 集計結果'!$C$2:$C$127,'BD 集計結果'!$A$2:$A$127,グラフ用データ!B$5,'BD 集計結果'!$B$2:$B$127,グラフ用データ!$A39)</f>
        <v>2979</v>
      </c>
      <c r="C39" s="23">
        <f>SUMIFS('BD 集計結果'!$C$2:$C$127,'BD 集計結果'!$A$2:$A$127,グラフ用データ!C$5,'BD 集計結果'!$B$2:$B$127,グラフ用データ!$A39)</f>
        <v>3067</v>
      </c>
      <c r="D39" s="24">
        <f t="shared" si="9"/>
        <v>6046</v>
      </c>
      <c r="E39" s="23">
        <f>SUMIFS('BD 集計結果'!$D$2:$D$127,'BD 集計結果'!$A$2:$A$127,グラフ用データ!E$5,'BD 集計結果'!$B$2:$B$127,グラフ用データ!$A39)</f>
        <v>1687</v>
      </c>
      <c r="F39" s="23">
        <f>SUMIFS('BD 集計結果'!$D$2:$D$127,'BD 集計結果'!$A$2:$A$127,グラフ用データ!F$5,'BD 集計結果'!$B$2:$B$127,グラフ用データ!$A39)</f>
        <v>1841</v>
      </c>
      <c r="G39" s="24">
        <f t="shared" ref="G39:G68" si="16">SUM(E39:F39)</f>
        <v>3528</v>
      </c>
      <c r="H39" s="23">
        <f>SUMIFS('BD 集計結果'!$E$2:$E$127,'BD 集計結果'!$A$2:$A$127,グラフ用データ!H$5,'BD 集計結果'!$B$2:$B$127,グラフ用データ!$A39)</f>
        <v>533</v>
      </c>
      <c r="I39" s="23">
        <f>SUMIFS('BD 集計結果'!$E$2:$E$127,'BD 集計結果'!$A$2:$A$127,グラフ用データ!I$5,'BD 集計結果'!$B$2:$B$127,グラフ用データ!$A39)</f>
        <v>537</v>
      </c>
      <c r="J39" s="24">
        <f t="shared" ref="J39:J68" si="17">SUM(H39:I39)</f>
        <v>1070</v>
      </c>
      <c r="K39" s="26">
        <f t="shared" si="10"/>
        <v>0.56630000000000003</v>
      </c>
      <c r="L39" s="26">
        <f t="shared" si="11"/>
        <v>0.60029999999999994</v>
      </c>
      <c r="M39" s="26">
        <f t="shared" si="12"/>
        <v>0.58350000000000002</v>
      </c>
      <c r="N39" s="26">
        <v>0.49195494770716008</v>
      </c>
      <c r="O39" s="26">
        <v>0.52060383516931863</v>
      </c>
      <c r="P39" s="26">
        <v>0.50617784079400441</v>
      </c>
      <c r="Q39" s="26">
        <f t="shared" si="13"/>
        <v>7.4345052292839942E-2</v>
      </c>
      <c r="R39" s="26">
        <f t="shared" si="14"/>
        <v>7.9696164830681315E-2</v>
      </c>
      <c r="S39" s="26">
        <f t="shared" si="15"/>
        <v>7.7322159205995611E-2</v>
      </c>
    </row>
    <row r="40" spans="1:19" ht="27" customHeight="1">
      <c r="A40" s="22">
        <v>52</v>
      </c>
      <c r="B40" s="23">
        <f>SUMIFS('BD 集計結果'!$C$2:$C$127,'BD 集計結果'!$A$2:$A$127,グラフ用データ!B$5,'BD 集計結果'!$B$2:$B$127,グラフ用データ!$A40)</f>
        <v>2976</v>
      </c>
      <c r="C40" s="23">
        <f>SUMIFS('BD 集計結果'!$C$2:$C$127,'BD 集計結果'!$A$2:$A$127,グラフ用データ!C$5,'BD 集計結果'!$B$2:$B$127,グラフ用データ!$A40)</f>
        <v>2858</v>
      </c>
      <c r="D40" s="24">
        <f t="shared" si="9"/>
        <v>5834</v>
      </c>
      <c r="E40" s="23">
        <f>SUMIFS('BD 集計結果'!$D$2:$D$127,'BD 集計結果'!$A$2:$A$127,グラフ用データ!E$5,'BD 集計結果'!$B$2:$B$127,グラフ用データ!$A40)</f>
        <v>1774</v>
      </c>
      <c r="F40" s="23">
        <f>SUMIFS('BD 集計結果'!$D$2:$D$127,'BD 集計結果'!$A$2:$A$127,グラフ用データ!F$5,'BD 集計結果'!$B$2:$B$127,グラフ用データ!$A40)</f>
        <v>1693</v>
      </c>
      <c r="G40" s="24">
        <f t="shared" si="16"/>
        <v>3467</v>
      </c>
      <c r="H40" s="23">
        <f>SUMIFS('BD 集計結果'!$E$2:$E$127,'BD 集計結果'!$A$2:$A$127,グラフ用データ!H$5,'BD 集計結果'!$B$2:$B$127,グラフ用データ!$A40)</f>
        <v>556</v>
      </c>
      <c r="I40" s="23">
        <f>SUMIFS('BD 集計結果'!$E$2:$E$127,'BD 集計結果'!$A$2:$A$127,グラフ用データ!I$5,'BD 集計結果'!$B$2:$B$127,グラフ用データ!$A40)</f>
        <v>544</v>
      </c>
      <c r="J40" s="24">
        <f t="shared" si="17"/>
        <v>1100</v>
      </c>
      <c r="K40" s="26">
        <f t="shared" si="10"/>
        <v>0.59609999999999996</v>
      </c>
      <c r="L40" s="26">
        <f t="shared" si="11"/>
        <v>0.59240000000000004</v>
      </c>
      <c r="M40" s="26">
        <f t="shared" si="12"/>
        <v>0.59430000000000005</v>
      </c>
      <c r="N40" s="26">
        <v>0.48948046371833404</v>
      </c>
      <c r="O40" s="26">
        <v>0.52514919011082695</v>
      </c>
      <c r="P40" s="26">
        <v>0.50737967914438498</v>
      </c>
      <c r="Q40" s="26">
        <f t="shared" si="13"/>
        <v>0.10661953628166593</v>
      </c>
      <c r="R40" s="26">
        <f t="shared" si="14"/>
        <v>6.7250809889173091E-2</v>
      </c>
      <c r="S40" s="26">
        <f t="shared" si="15"/>
        <v>8.6920320855615074E-2</v>
      </c>
    </row>
    <row r="41" spans="1:19" ht="27" customHeight="1">
      <c r="A41" s="22">
        <v>53</v>
      </c>
      <c r="B41" s="23">
        <f>SUMIFS('BD 集計結果'!$C$2:$C$127,'BD 集計結果'!$A$2:$A$127,グラフ用データ!B$5,'BD 集計結果'!$B$2:$B$127,グラフ用データ!$A41)</f>
        <v>2737</v>
      </c>
      <c r="C41" s="23">
        <f>SUMIFS('BD 集計結果'!$C$2:$C$127,'BD 集計結果'!$A$2:$A$127,グラフ用データ!C$5,'BD 集計結果'!$B$2:$B$127,グラフ用データ!$A41)</f>
        <v>2860</v>
      </c>
      <c r="D41" s="24">
        <f t="shared" si="9"/>
        <v>5597</v>
      </c>
      <c r="E41" s="23">
        <f>SUMIFS('BD 集計結果'!$D$2:$D$127,'BD 集計結果'!$A$2:$A$127,グラフ用データ!E$5,'BD 集計結果'!$B$2:$B$127,グラフ用データ!$A41)</f>
        <v>1658</v>
      </c>
      <c r="F41" s="23">
        <f>SUMIFS('BD 集計結果'!$D$2:$D$127,'BD 集計結果'!$A$2:$A$127,グラフ用データ!F$5,'BD 集計結果'!$B$2:$B$127,グラフ用データ!$A41)</f>
        <v>1703</v>
      </c>
      <c r="G41" s="24">
        <f t="shared" si="16"/>
        <v>3361</v>
      </c>
      <c r="H41" s="23">
        <f>SUMIFS('BD 集計結果'!$E$2:$E$127,'BD 集計結果'!$A$2:$A$127,グラフ用データ!H$5,'BD 集計結果'!$B$2:$B$127,グラフ用データ!$A41)</f>
        <v>486</v>
      </c>
      <c r="I41" s="23">
        <f>SUMIFS('BD 集計結果'!$E$2:$E$127,'BD 集計結果'!$A$2:$A$127,グラフ用データ!I$5,'BD 集計結果'!$B$2:$B$127,グラフ用データ!$A41)</f>
        <v>464</v>
      </c>
      <c r="J41" s="24">
        <f t="shared" si="17"/>
        <v>950</v>
      </c>
      <c r="K41" s="26">
        <f t="shared" si="10"/>
        <v>0.60580000000000001</v>
      </c>
      <c r="L41" s="26">
        <f t="shared" si="11"/>
        <v>0.59550000000000003</v>
      </c>
      <c r="M41" s="26">
        <f t="shared" si="12"/>
        <v>0.60050000000000003</v>
      </c>
      <c r="N41" s="26">
        <v>0.51635412123855207</v>
      </c>
      <c r="O41" s="26">
        <v>0.52158744003488877</v>
      </c>
      <c r="P41" s="26">
        <v>0.51897078063672042</v>
      </c>
      <c r="Q41" s="26">
        <f t="shared" si="13"/>
        <v>8.9445878761447939E-2</v>
      </c>
      <c r="R41" s="26">
        <f t="shared" si="14"/>
        <v>7.3912559965111257E-2</v>
      </c>
      <c r="S41" s="26">
        <f t="shared" si="15"/>
        <v>8.1529219363279615E-2</v>
      </c>
    </row>
    <row r="42" spans="1:19" ht="27" customHeight="1">
      <c r="A42" s="22">
        <v>54</v>
      </c>
      <c r="B42" s="23">
        <f>SUMIFS('BD 集計結果'!$C$2:$C$127,'BD 集計結果'!$A$2:$A$127,グラフ用データ!B$5,'BD 集計結果'!$B$2:$B$127,グラフ用データ!$A42)</f>
        <v>2674</v>
      </c>
      <c r="C42" s="23">
        <f>SUMIFS('BD 集計結果'!$C$2:$C$127,'BD 集計結果'!$A$2:$A$127,グラフ用データ!C$5,'BD 集計結果'!$B$2:$B$127,グラフ用データ!$A42)</f>
        <v>2671</v>
      </c>
      <c r="D42" s="24">
        <f t="shared" si="9"/>
        <v>5345</v>
      </c>
      <c r="E42" s="23">
        <f>SUMIFS('BD 集計結果'!$D$2:$D$127,'BD 集計結果'!$A$2:$A$127,グラフ用データ!E$5,'BD 集計結果'!$B$2:$B$127,グラフ用データ!$A42)</f>
        <v>1590</v>
      </c>
      <c r="F42" s="23">
        <f>SUMIFS('BD 集計結果'!$D$2:$D$127,'BD 集計結果'!$A$2:$A$127,グラフ用データ!F$5,'BD 集計結果'!$B$2:$B$127,グラフ用データ!$A42)</f>
        <v>1609</v>
      </c>
      <c r="G42" s="24">
        <f t="shared" si="16"/>
        <v>3199</v>
      </c>
      <c r="H42" s="23">
        <f>SUMIFS('BD 集計結果'!$E$2:$E$127,'BD 集計結果'!$A$2:$A$127,グラフ用データ!H$5,'BD 集計結果'!$B$2:$B$127,グラフ用データ!$A42)</f>
        <v>470</v>
      </c>
      <c r="I42" s="23">
        <f>SUMIFS('BD 集計結果'!$E$2:$E$127,'BD 集計結果'!$A$2:$A$127,グラフ用データ!I$5,'BD 集計結果'!$B$2:$B$127,グラフ用データ!$A42)</f>
        <v>478</v>
      </c>
      <c r="J42" s="24">
        <f t="shared" si="17"/>
        <v>948</v>
      </c>
      <c r="K42" s="26">
        <f t="shared" si="10"/>
        <v>0.59460000000000002</v>
      </c>
      <c r="L42" s="26">
        <f t="shared" si="11"/>
        <v>0.60240000000000005</v>
      </c>
      <c r="M42" s="26">
        <f t="shared" si="12"/>
        <v>0.59850000000000003</v>
      </c>
      <c r="N42" s="26">
        <v>0.51998183469573112</v>
      </c>
      <c r="O42" s="26">
        <v>0.57714539795464648</v>
      </c>
      <c r="P42" s="26">
        <v>0.54886542350033696</v>
      </c>
      <c r="Q42" s="26">
        <f t="shared" si="13"/>
        <v>7.4618165304268902E-2</v>
      </c>
      <c r="R42" s="26">
        <f t="shared" si="14"/>
        <v>2.5254602045353569E-2</v>
      </c>
      <c r="S42" s="26">
        <f t="shared" si="15"/>
        <v>4.9634576499663075E-2</v>
      </c>
    </row>
    <row r="43" spans="1:19" ht="27" customHeight="1">
      <c r="A43" s="22">
        <v>55</v>
      </c>
      <c r="B43" s="23">
        <f>SUMIFS('BD 集計結果'!$C$2:$C$127,'BD 集計結果'!$A$2:$A$127,グラフ用データ!B$5,'BD 集計結果'!$B$2:$B$127,グラフ用データ!$A43)</f>
        <v>2490</v>
      </c>
      <c r="C43" s="23">
        <f>SUMIFS('BD 集計結果'!$C$2:$C$127,'BD 集計結果'!$A$2:$A$127,グラフ用データ!C$5,'BD 集計結果'!$B$2:$B$127,グラフ用データ!$A43)</f>
        <v>2587</v>
      </c>
      <c r="D43" s="24">
        <f t="shared" si="9"/>
        <v>5077</v>
      </c>
      <c r="E43" s="23">
        <f>SUMIFS('BD 集計結果'!$D$2:$D$127,'BD 集計結果'!$A$2:$A$127,グラフ用データ!E$5,'BD 集計結果'!$B$2:$B$127,グラフ用データ!$A43)</f>
        <v>1465</v>
      </c>
      <c r="F43" s="23">
        <f>SUMIFS('BD 集計結果'!$D$2:$D$127,'BD 集計結果'!$A$2:$A$127,グラフ用データ!F$5,'BD 集計結果'!$B$2:$B$127,グラフ用データ!$A43)</f>
        <v>1570</v>
      </c>
      <c r="G43" s="24">
        <f t="shared" si="16"/>
        <v>3035</v>
      </c>
      <c r="H43" s="23">
        <f>SUMIFS('BD 集計結果'!$E$2:$E$127,'BD 集計結果'!$A$2:$A$127,グラフ用データ!H$5,'BD 集計結果'!$B$2:$B$127,グラフ用データ!$A43)</f>
        <v>443</v>
      </c>
      <c r="I43" s="23">
        <f>SUMIFS('BD 集計結果'!$E$2:$E$127,'BD 集計結果'!$A$2:$A$127,グラフ用データ!I$5,'BD 集計結果'!$B$2:$B$127,グラフ用データ!$A43)</f>
        <v>461</v>
      </c>
      <c r="J43" s="24">
        <f t="shared" si="17"/>
        <v>904</v>
      </c>
      <c r="K43" s="26">
        <f t="shared" si="10"/>
        <v>0.58840000000000003</v>
      </c>
      <c r="L43" s="26">
        <f t="shared" si="11"/>
        <v>0.6069</v>
      </c>
      <c r="M43" s="26">
        <f t="shared" si="12"/>
        <v>0.5978</v>
      </c>
      <c r="N43" s="26">
        <v>0.54477611940298509</v>
      </c>
      <c r="O43" s="26">
        <v>0.57681432610744576</v>
      </c>
      <c r="P43" s="26">
        <v>0.56122942884801552</v>
      </c>
      <c r="Q43" s="26">
        <f t="shared" si="13"/>
        <v>4.3623880597014941E-2</v>
      </c>
      <c r="R43" s="26">
        <f t="shared" si="14"/>
        <v>3.0085673892554232E-2</v>
      </c>
      <c r="S43" s="26">
        <f t="shared" si="15"/>
        <v>3.6570571151984477E-2</v>
      </c>
    </row>
    <row r="44" spans="1:19" ht="27" customHeight="1">
      <c r="A44" s="22">
        <v>56</v>
      </c>
      <c r="B44" s="23">
        <f>SUMIFS('BD 集計結果'!$C$2:$C$127,'BD 集計結果'!$A$2:$A$127,グラフ用データ!B$5,'BD 集計結果'!$B$2:$B$127,グラフ用データ!$A44)</f>
        <v>2465</v>
      </c>
      <c r="C44" s="23">
        <f>SUMIFS('BD 集計結果'!$C$2:$C$127,'BD 集計結果'!$A$2:$A$127,グラフ用データ!C$5,'BD 集計結果'!$B$2:$B$127,グラフ用データ!$A44)</f>
        <v>2480</v>
      </c>
      <c r="D44" s="24">
        <f t="shared" si="9"/>
        <v>4945</v>
      </c>
      <c r="E44" s="23">
        <f>SUMIFS('BD 集計結果'!$D$2:$D$127,'BD 集計結果'!$A$2:$A$127,グラフ用データ!E$5,'BD 集計結果'!$B$2:$B$127,グラフ用データ!$A44)</f>
        <v>1466</v>
      </c>
      <c r="F44" s="23">
        <f>SUMIFS('BD 集計結果'!$D$2:$D$127,'BD 集計結果'!$A$2:$A$127,グラフ用データ!F$5,'BD 集計結果'!$B$2:$B$127,グラフ用データ!$A44)</f>
        <v>1518</v>
      </c>
      <c r="G44" s="24">
        <f t="shared" si="16"/>
        <v>2984</v>
      </c>
      <c r="H44" s="23">
        <f>SUMIFS('BD 集計結果'!$E$2:$E$127,'BD 集計結果'!$A$2:$A$127,グラフ用データ!H$5,'BD 集計結果'!$B$2:$B$127,グラフ用データ!$A44)</f>
        <v>510</v>
      </c>
      <c r="I44" s="23">
        <f>SUMIFS('BD 集計結果'!$E$2:$E$127,'BD 集計結果'!$A$2:$A$127,グラフ用データ!I$5,'BD 集計結果'!$B$2:$B$127,グラフ用データ!$A44)</f>
        <v>519</v>
      </c>
      <c r="J44" s="24">
        <f t="shared" si="17"/>
        <v>1029</v>
      </c>
      <c r="K44" s="26">
        <f t="shared" si="10"/>
        <v>0.59470000000000001</v>
      </c>
      <c r="L44" s="26">
        <f t="shared" si="11"/>
        <v>0.61209999999999998</v>
      </c>
      <c r="M44" s="26">
        <f t="shared" si="12"/>
        <v>0.60340000000000005</v>
      </c>
      <c r="N44" s="26">
        <v>0.53651839648544752</v>
      </c>
      <c r="O44" s="26">
        <v>0.57541899441340782</v>
      </c>
      <c r="P44" s="26">
        <v>0.55672823218997358</v>
      </c>
      <c r="Q44" s="26">
        <f t="shared" si="13"/>
        <v>5.8181603514552482E-2</v>
      </c>
      <c r="R44" s="26">
        <f t="shared" si="14"/>
        <v>3.6681005586592152E-2</v>
      </c>
      <c r="S44" s="26">
        <f t="shared" si="15"/>
        <v>4.6671767810026465E-2</v>
      </c>
    </row>
    <row r="45" spans="1:19" ht="27" customHeight="1">
      <c r="A45" s="22">
        <v>57</v>
      </c>
      <c r="B45" s="23">
        <f>SUMIFS('BD 集計結果'!$C$2:$C$127,'BD 集計結果'!$A$2:$A$127,グラフ用データ!B$5,'BD 集計結果'!$B$2:$B$127,グラフ用データ!$A45)</f>
        <v>2331</v>
      </c>
      <c r="C45" s="23">
        <f>SUMIFS('BD 集計結果'!$C$2:$C$127,'BD 集計結果'!$A$2:$A$127,グラフ用データ!C$5,'BD 集計結果'!$B$2:$B$127,グラフ用データ!$A45)</f>
        <v>2435</v>
      </c>
      <c r="D45" s="24">
        <f t="shared" si="9"/>
        <v>4766</v>
      </c>
      <c r="E45" s="23">
        <f>SUMIFS('BD 集計結果'!$D$2:$D$127,'BD 集計結果'!$A$2:$A$127,グラフ用データ!E$5,'BD 集計結果'!$B$2:$B$127,グラフ用データ!$A45)</f>
        <v>1442</v>
      </c>
      <c r="F45" s="23">
        <f>SUMIFS('BD 集計結果'!$D$2:$D$127,'BD 集計結果'!$A$2:$A$127,グラフ用データ!F$5,'BD 集計結果'!$B$2:$B$127,グラフ用データ!$A45)</f>
        <v>1553</v>
      </c>
      <c r="G45" s="24">
        <f t="shared" si="16"/>
        <v>2995</v>
      </c>
      <c r="H45" s="23">
        <f>SUMIFS('BD 集計結果'!$E$2:$E$127,'BD 集計結果'!$A$2:$A$127,グラフ用データ!H$5,'BD 集計結果'!$B$2:$B$127,グラフ用データ!$A45)</f>
        <v>459</v>
      </c>
      <c r="I45" s="23">
        <f>SUMIFS('BD 集計結果'!$E$2:$E$127,'BD 集計結果'!$A$2:$A$127,グラフ用データ!I$5,'BD 集計結果'!$B$2:$B$127,グラフ用データ!$A45)</f>
        <v>533</v>
      </c>
      <c r="J45" s="24">
        <f t="shared" si="17"/>
        <v>992</v>
      </c>
      <c r="K45" s="26">
        <f t="shared" si="10"/>
        <v>0.61860000000000004</v>
      </c>
      <c r="L45" s="26">
        <f t="shared" si="11"/>
        <v>0.63780000000000003</v>
      </c>
      <c r="M45" s="26">
        <f t="shared" si="12"/>
        <v>0.62839999999999996</v>
      </c>
      <c r="N45" s="26">
        <v>0.57042957042957043</v>
      </c>
      <c r="O45" s="26">
        <v>0.58468125594671738</v>
      </c>
      <c r="P45" s="26">
        <v>0.57772904483430798</v>
      </c>
      <c r="Q45" s="26">
        <f t="shared" si="13"/>
        <v>4.8170429570429607E-2</v>
      </c>
      <c r="R45" s="26">
        <f t="shared" si="14"/>
        <v>5.3118744053282652E-2</v>
      </c>
      <c r="S45" s="26">
        <f t="shared" si="15"/>
        <v>5.0670955165691978E-2</v>
      </c>
    </row>
    <row r="46" spans="1:19" ht="27" customHeight="1">
      <c r="A46" s="22">
        <v>58</v>
      </c>
      <c r="B46" s="23">
        <f>SUMIFS('BD 集計結果'!$C$2:$C$127,'BD 集計結果'!$A$2:$A$127,グラフ用データ!B$5,'BD 集計結果'!$B$2:$B$127,グラフ用データ!$A46)</f>
        <v>2110</v>
      </c>
      <c r="C46" s="23">
        <f>SUMIFS('BD 集計結果'!$C$2:$C$127,'BD 集計結果'!$A$2:$A$127,グラフ用データ!C$5,'BD 集計結果'!$B$2:$B$127,グラフ用データ!$A46)</f>
        <v>2258</v>
      </c>
      <c r="D46" s="24">
        <f t="shared" si="9"/>
        <v>4368</v>
      </c>
      <c r="E46" s="23">
        <f>SUMIFS('BD 集計結果'!$D$2:$D$127,'BD 集計結果'!$A$2:$A$127,グラフ用データ!E$5,'BD 集計結果'!$B$2:$B$127,グラフ用データ!$A46)</f>
        <v>1270</v>
      </c>
      <c r="F46" s="23">
        <f>SUMIFS('BD 集計結果'!$D$2:$D$127,'BD 集計結果'!$A$2:$A$127,グラフ用データ!F$5,'BD 集計結果'!$B$2:$B$127,グラフ用データ!$A46)</f>
        <v>1442</v>
      </c>
      <c r="G46" s="24">
        <f t="shared" si="16"/>
        <v>2712</v>
      </c>
      <c r="H46" s="23">
        <f>SUMIFS('BD 集計結果'!$E$2:$E$127,'BD 集計結果'!$A$2:$A$127,グラフ用データ!H$5,'BD 集計結果'!$B$2:$B$127,グラフ用データ!$A46)</f>
        <v>412</v>
      </c>
      <c r="I46" s="23">
        <f>SUMIFS('BD 集計結果'!$E$2:$E$127,'BD 集計結果'!$A$2:$A$127,グラフ用データ!I$5,'BD 集計結果'!$B$2:$B$127,グラフ用データ!$A46)</f>
        <v>423</v>
      </c>
      <c r="J46" s="24">
        <f t="shared" si="17"/>
        <v>835</v>
      </c>
      <c r="K46" s="26">
        <f t="shared" si="10"/>
        <v>0.60189999999999999</v>
      </c>
      <c r="L46" s="26">
        <f t="shared" si="11"/>
        <v>0.63859999999999995</v>
      </c>
      <c r="M46" s="26">
        <f t="shared" si="12"/>
        <v>0.62090000000000001</v>
      </c>
      <c r="N46" s="26">
        <v>0.55054945054945059</v>
      </c>
      <c r="O46" s="26">
        <v>0.58489609731373537</v>
      </c>
      <c r="P46" s="26">
        <v>0.56841550224097026</v>
      </c>
      <c r="Q46" s="26">
        <f t="shared" si="13"/>
        <v>5.1350549450549399E-2</v>
      </c>
      <c r="R46" s="26">
        <f t="shared" si="14"/>
        <v>5.3703902686264571E-2</v>
      </c>
      <c r="S46" s="26">
        <f t="shared" si="15"/>
        <v>5.2484497759029747E-2</v>
      </c>
    </row>
    <row r="47" spans="1:19" ht="27" customHeight="1">
      <c r="A47" s="22">
        <v>59</v>
      </c>
      <c r="B47" s="23">
        <f>SUMIFS('BD 集計結果'!$C$2:$C$127,'BD 集計結果'!$A$2:$A$127,グラフ用データ!B$5,'BD 集計結果'!$B$2:$B$127,グラフ用データ!$A47)</f>
        <v>1861</v>
      </c>
      <c r="C47" s="23">
        <f>SUMIFS('BD 集計結果'!$C$2:$C$127,'BD 集計結果'!$A$2:$A$127,グラフ用データ!C$5,'BD 集計結果'!$B$2:$B$127,グラフ用データ!$A47)</f>
        <v>2003</v>
      </c>
      <c r="D47" s="24">
        <f t="shared" si="9"/>
        <v>3864</v>
      </c>
      <c r="E47" s="23">
        <f>SUMIFS('BD 集計結果'!$D$2:$D$127,'BD 集計結果'!$A$2:$A$127,グラフ用データ!E$5,'BD 集計結果'!$B$2:$B$127,グラフ用データ!$A47)</f>
        <v>1156</v>
      </c>
      <c r="F47" s="23">
        <f>SUMIFS('BD 集計結果'!$D$2:$D$127,'BD 集計結果'!$A$2:$A$127,グラフ用データ!F$5,'BD 集計結果'!$B$2:$B$127,グラフ用データ!$A47)</f>
        <v>1283</v>
      </c>
      <c r="G47" s="24">
        <f t="shared" si="16"/>
        <v>2439</v>
      </c>
      <c r="H47" s="23">
        <f>SUMIFS('BD 集計結果'!$E$2:$E$127,'BD 集計結果'!$A$2:$A$127,グラフ用データ!H$5,'BD 集計結果'!$B$2:$B$127,グラフ用データ!$A47)</f>
        <v>431</v>
      </c>
      <c r="I47" s="23">
        <f>SUMIFS('BD 集計結果'!$E$2:$E$127,'BD 集計結果'!$A$2:$A$127,グラフ用データ!I$5,'BD 集計結果'!$B$2:$B$127,グラフ用データ!$A47)</f>
        <v>458</v>
      </c>
      <c r="J47" s="24">
        <f t="shared" si="17"/>
        <v>889</v>
      </c>
      <c r="K47" s="26">
        <f t="shared" si="10"/>
        <v>0.62119999999999997</v>
      </c>
      <c r="L47" s="26">
        <f t="shared" si="11"/>
        <v>0.64049999999999996</v>
      </c>
      <c r="M47" s="26">
        <f t="shared" si="12"/>
        <v>0.63119999999999998</v>
      </c>
      <c r="N47" s="26">
        <v>0.57187337830825113</v>
      </c>
      <c r="O47" s="26">
        <v>0.59950495049504948</v>
      </c>
      <c r="P47" s="26">
        <v>0.58601469470483913</v>
      </c>
      <c r="Q47" s="26">
        <f t="shared" si="13"/>
        <v>4.932662169174884E-2</v>
      </c>
      <c r="R47" s="26">
        <f t="shared" si="14"/>
        <v>4.0995049504950476E-2</v>
      </c>
      <c r="S47" s="26">
        <f t="shared" si="15"/>
        <v>4.5185305295160849E-2</v>
      </c>
    </row>
    <row r="48" spans="1:19" ht="27" customHeight="1">
      <c r="A48" s="22">
        <v>60</v>
      </c>
      <c r="B48" s="23">
        <f>SUMIFS('BD 集計結果'!$C$2:$C$127,'BD 集計結果'!$A$2:$A$127,グラフ用データ!B$5,'BD 集計結果'!$B$2:$B$127,グラフ用データ!$A48)</f>
        <v>2125</v>
      </c>
      <c r="C48" s="23">
        <f>SUMIFS('BD 集計結果'!$C$2:$C$127,'BD 集計結果'!$A$2:$A$127,グラフ用データ!C$5,'BD 集計結果'!$B$2:$B$127,グラフ用データ!$A48)</f>
        <v>2254</v>
      </c>
      <c r="D48" s="24">
        <f t="shared" si="9"/>
        <v>4379</v>
      </c>
      <c r="E48" s="23">
        <f>SUMIFS('BD 集計結果'!$D$2:$D$127,'BD 集計結果'!$A$2:$A$127,グラフ用データ!E$5,'BD 集計結果'!$B$2:$B$127,グラフ用データ!$A48)</f>
        <v>1330</v>
      </c>
      <c r="F48" s="23">
        <f>SUMIFS('BD 集計結果'!$D$2:$D$127,'BD 集計結果'!$A$2:$A$127,グラフ用データ!F$5,'BD 集計結果'!$B$2:$B$127,グラフ用データ!$A48)</f>
        <v>1482</v>
      </c>
      <c r="G48" s="24">
        <f t="shared" si="16"/>
        <v>2812</v>
      </c>
      <c r="H48" s="23">
        <f>SUMIFS('BD 集計結果'!$E$2:$E$127,'BD 集計結果'!$A$2:$A$127,グラフ用データ!H$5,'BD 集計結果'!$B$2:$B$127,グラフ用データ!$A48)</f>
        <v>465</v>
      </c>
      <c r="I48" s="23">
        <f>SUMIFS('BD 集計結果'!$E$2:$E$127,'BD 集計結果'!$A$2:$A$127,グラフ用データ!I$5,'BD 集計結果'!$B$2:$B$127,グラフ用データ!$A48)</f>
        <v>495</v>
      </c>
      <c r="J48" s="24">
        <f t="shared" si="17"/>
        <v>960</v>
      </c>
      <c r="K48" s="26">
        <f t="shared" si="10"/>
        <v>0.62590000000000001</v>
      </c>
      <c r="L48" s="26">
        <f t="shared" si="11"/>
        <v>0.65749999999999997</v>
      </c>
      <c r="M48" s="26">
        <f t="shared" si="12"/>
        <v>0.64219999999999999</v>
      </c>
      <c r="N48" s="26">
        <v>0.59403794037940383</v>
      </c>
      <c r="O48" s="26">
        <v>0.60728155339805823</v>
      </c>
      <c r="P48" s="26">
        <v>0.60102432778489112</v>
      </c>
      <c r="Q48" s="26">
        <f t="shared" si="13"/>
        <v>3.1862059620596184E-2</v>
      </c>
      <c r="R48" s="26">
        <f t="shared" si="14"/>
        <v>5.0218446601941746E-2</v>
      </c>
      <c r="S48" s="26">
        <f t="shared" si="15"/>
        <v>4.1175672215108872E-2</v>
      </c>
    </row>
    <row r="49" spans="1:19" ht="27" customHeight="1">
      <c r="A49" s="22">
        <v>61</v>
      </c>
      <c r="B49" s="23">
        <f>SUMIFS('BD 集計結果'!$C$2:$C$127,'BD 集計結果'!$A$2:$A$127,グラフ用データ!B$5,'BD 集計結果'!$B$2:$B$127,グラフ用データ!$A49)</f>
        <v>1962</v>
      </c>
      <c r="C49" s="23">
        <f>SUMIFS('BD 集計結果'!$C$2:$C$127,'BD 集計結果'!$A$2:$A$127,グラフ用データ!C$5,'BD 集計結果'!$B$2:$B$127,グラフ用データ!$A49)</f>
        <v>2141</v>
      </c>
      <c r="D49" s="24">
        <f t="shared" si="9"/>
        <v>4103</v>
      </c>
      <c r="E49" s="23">
        <f>SUMIFS('BD 集計結果'!$D$2:$D$127,'BD 集計結果'!$A$2:$A$127,グラフ用データ!E$5,'BD 集計結果'!$B$2:$B$127,グラフ用データ!$A49)</f>
        <v>1210</v>
      </c>
      <c r="F49" s="23">
        <f>SUMIFS('BD 集計結果'!$D$2:$D$127,'BD 集計結果'!$A$2:$A$127,グラフ用データ!F$5,'BD 集計結果'!$B$2:$B$127,グラフ用データ!$A49)</f>
        <v>1390</v>
      </c>
      <c r="G49" s="24">
        <f t="shared" si="16"/>
        <v>2600</v>
      </c>
      <c r="H49" s="23">
        <f>SUMIFS('BD 集計結果'!$E$2:$E$127,'BD 集計結果'!$A$2:$A$127,グラフ用データ!H$5,'BD 集計結果'!$B$2:$B$127,グラフ用データ!$A49)</f>
        <v>429</v>
      </c>
      <c r="I49" s="23">
        <f>SUMIFS('BD 集計結果'!$E$2:$E$127,'BD 集計結果'!$A$2:$A$127,グラフ用データ!I$5,'BD 集計結果'!$B$2:$B$127,グラフ用データ!$A49)</f>
        <v>451</v>
      </c>
      <c r="J49" s="24">
        <f t="shared" si="17"/>
        <v>880</v>
      </c>
      <c r="K49" s="26">
        <f t="shared" si="10"/>
        <v>0.61670000000000003</v>
      </c>
      <c r="L49" s="26">
        <f t="shared" si="11"/>
        <v>0.6492</v>
      </c>
      <c r="M49" s="26">
        <f t="shared" si="12"/>
        <v>0.63370000000000004</v>
      </c>
      <c r="N49" s="26">
        <v>0.60398706896551724</v>
      </c>
      <c r="O49" s="26">
        <v>0.60404624277456642</v>
      </c>
      <c r="P49" s="26">
        <v>0.60401831129196337</v>
      </c>
      <c r="Q49" s="26">
        <f t="shared" si="13"/>
        <v>1.2712931034482788E-2</v>
      </c>
      <c r="R49" s="26">
        <f t="shared" si="14"/>
        <v>4.5153757225433577E-2</v>
      </c>
      <c r="S49" s="26">
        <f t="shared" si="15"/>
        <v>2.9681688708036669E-2</v>
      </c>
    </row>
    <row r="50" spans="1:19" ht="27" customHeight="1">
      <c r="A50" s="22">
        <v>62</v>
      </c>
      <c r="B50" s="23">
        <f>SUMIFS('BD 集計結果'!$C$2:$C$127,'BD 集計結果'!$A$2:$A$127,グラフ用データ!B$5,'BD 集計結果'!$B$2:$B$127,グラフ用データ!$A50)</f>
        <v>2027</v>
      </c>
      <c r="C50" s="23">
        <f>SUMIFS('BD 集計結果'!$C$2:$C$127,'BD 集計結果'!$A$2:$A$127,グラフ用データ!C$5,'BD 集計結果'!$B$2:$B$127,グラフ用データ!$A50)</f>
        <v>2179</v>
      </c>
      <c r="D50" s="24">
        <f t="shared" si="9"/>
        <v>4206</v>
      </c>
      <c r="E50" s="23">
        <f>SUMIFS('BD 集計結果'!$D$2:$D$127,'BD 集計結果'!$A$2:$A$127,グラフ用データ!E$5,'BD 集計結果'!$B$2:$B$127,グラフ用データ!$A50)</f>
        <v>1300</v>
      </c>
      <c r="F50" s="23">
        <f>SUMIFS('BD 集計結果'!$D$2:$D$127,'BD 集計結果'!$A$2:$A$127,グラフ用データ!F$5,'BD 集計結果'!$B$2:$B$127,グラフ用データ!$A50)</f>
        <v>1424</v>
      </c>
      <c r="G50" s="24">
        <f t="shared" si="16"/>
        <v>2724</v>
      </c>
      <c r="H50" s="23">
        <f>SUMIFS('BD 集計結果'!$E$2:$E$127,'BD 集計結果'!$A$2:$A$127,グラフ用データ!H$5,'BD 集計結果'!$B$2:$B$127,グラフ用データ!$A50)</f>
        <v>427</v>
      </c>
      <c r="I50" s="23">
        <f>SUMIFS('BD 集計結果'!$E$2:$E$127,'BD 集計結果'!$A$2:$A$127,グラフ用データ!I$5,'BD 集計結果'!$B$2:$B$127,グラフ用データ!$A50)</f>
        <v>460</v>
      </c>
      <c r="J50" s="24">
        <f t="shared" si="17"/>
        <v>887</v>
      </c>
      <c r="K50" s="26">
        <f t="shared" si="10"/>
        <v>0.64129999999999998</v>
      </c>
      <c r="L50" s="26">
        <f t="shared" si="11"/>
        <v>0.65349999999999997</v>
      </c>
      <c r="M50" s="26">
        <f t="shared" si="12"/>
        <v>0.64759999999999995</v>
      </c>
      <c r="N50" s="26">
        <v>0.62023385866802239</v>
      </c>
      <c r="O50" s="26">
        <v>0.63949697251979509</v>
      </c>
      <c r="P50" s="26">
        <v>0.63028682547399129</v>
      </c>
      <c r="Q50" s="26">
        <f t="shared" si="13"/>
        <v>2.1066141331977595E-2</v>
      </c>
      <c r="R50" s="26">
        <f t="shared" si="14"/>
        <v>1.4003027480204877E-2</v>
      </c>
      <c r="S50" s="26">
        <f t="shared" si="15"/>
        <v>1.7313174526008668E-2</v>
      </c>
    </row>
    <row r="51" spans="1:19" ht="27" customHeight="1">
      <c r="A51" s="22">
        <v>63</v>
      </c>
      <c r="B51" s="23">
        <f>SUMIFS('BD 集計結果'!$C$2:$C$127,'BD 集計結果'!$A$2:$A$127,グラフ用データ!B$5,'BD 集計結果'!$B$2:$B$127,グラフ用データ!$A51)</f>
        <v>1887</v>
      </c>
      <c r="C51" s="23">
        <f>SUMIFS('BD 集計結果'!$C$2:$C$127,'BD 集計結果'!$A$2:$A$127,グラフ用データ!C$5,'BD 集計結果'!$B$2:$B$127,グラフ用データ!$A51)</f>
        <v>2177</v>
      </c>
      <c r="D51" s="24">
        <f t="shared" si="9"/>
        <v>4064</v>
      </c>
      <c r="E51" s="23">
        <f>SUMIFS('BD 集計結果'!$D$2:$D$127,'BD 集計結果'!$A$2:$A$127,グラフ用データ!E$5,'BD 集計結果'!$B$2:$B$127,グラフ用データ!$A51)</f>
        <v>1253</v>
      </c>
      <c r="F51" s="23">
        <f>SUMIFS('BD 集計結果'!$D$2:$D$127,'BD 集計結果'!$A$2:$A$127,グラフ用データ!F$5,'BD 集計結果'!$B$2:$B$127,グラフ用データ!$A51)</f>
        <v>1435</v>
      </c>
      <c r="G51" s="24">
        <f t="shared" si="16"/>
        <v>2688</v>
      </c>
      <c r="H51" s="23">
        <f>SUMIFS('BD 集計結果'!$E$2:$E$127,'BD 集計結果'!$A$2:$A$127,グラフ用データ!H$5,'BD 集計結果'!$B$2:$B$127,グラフ用データ!$A51)</f>
        <v>477</v>
      </c>
      <c r="I51" s="23">
        <f>SUMIFS('BD 集計結果'!$E$2:$E$127,'BD 集計結果'!$A$2:$A$127,グラフ用データ!I$5,'BD 集計結果'!$B$2:$B$127,グラフ用データ!$A51)</f>
        <v>444</v>
      </c>
      <c r="J51" s="24">
        <f t="shared" si="17"/>
        <v>921</v>
      </c>
      <c r="K51" s="26">
        <f t="shared" si="10"/>
        <v>0.66400000000000003</v>
      </c>
      <c r="L51" s="26">
        <f t="shared" si="11"/>
        <v>0.65920000000000001</v>
      </c>
      <c r="M51" s="26">
        <f t="shared" si="12"/>
        <v>0.66139999999999999</v>
      </c>
      <c r="N51" s="26">
        <v>0.61413843888070696</v>
      </c>
      <c r="O51" s="26">
        <v>0.62324273664479846</v>
      </c>
      <c r="P51" s="26">
        <v>0.61879645169024211</v>
      </c>
      <c r="Q51" s="26">
        <f t="shared" si="13"/>
        <v>4.9861561119293074E-2</v>
      </c>
      <c r="R51" s="26">
        <f t="shared" si="14"/>
        <v>3.5957263355201552E-2</v>
      </c>
      <c r="S51" s="26">
        <f t="shared" si="15"/>
        <v>4.2603548309757877E-2</v>
      </c>
    </row>
    <row r="52" spans="1:19" ht="27" customHeight="1">
      <c r="A52" s="22">
        <v>64</v>
      </c>
      <c r="B52" s="23">
        <f>SUMIFS('BD 集計結果'!$C$2:$C$127,'BD 集計結果'!$A$2:$A$127,グラフ用データ!B$5,'BD 集計結果'!$B$2:$B$127,グラフ用データ!$A52)</f>
        <v>1925</v>
      </c>
      <c r="C52" s="23">
        <f>SUMIFS('BD 集計結果'!$C$2:$C$127,'BD 集計結果'!$A$2:$A$127,グラフ用データ!C$5,'BD 集計結果'!$B$2:$B$127,グラフ用データ!$A52)</f>
        <v>2171</v>
      </c>
      <c r="D52" s="24">
        <f t="shared" si="9"/>
        <v>4096</v>
      </c>
      <c r="E52" s="23">
        <f>SUMIFS('BD 集計結果'!$D$2:$D$127,'BD 集計結果'!$A$2:$A$127,グラフ用データ!E$5,'BD 集計結果'!$B$2:$B$127,グラフ用データ!$A52)</f>
        <v>1242</v>
      </c>
      <c r="F52" s="23">
        <f>SUMIFS('BD 集計結果'!$D$2:$D$127,'BD 集計結果'!$A$2:$A$127,グラフ用データ!F$5,'BD 集計結果'!$B$2:$B$127,グラフ用データ!$A52)</f>
        <v>1420</v>
      </c>
      <c r="G52" s="24">
        <f t="shared" si="16"/>
        <v>2662</v>
      </c>
      <c r="H52" s="23">
        <f>SUMIFS('BD 集計結果'!$E$2:$E$127,'BD 集計結果'!$A$2:$A$127,グラフ用データ!H$5,'BD 集計結果'!$B$2:$B$127,グラフ用データ!$A52)</f>
        <v>469</v>
      </c>
      <c r="I52" s="23">
        <f>SUMIFS('BD 集計結果'!$E$2:$E$127,'BD 集計結果'!$A$2:$A$127,グラフ用データ!I$5,'BD 集計結果'!$B$2:$B$127,グラフ用データ!$A52)</f>
        <v>445</v>
      </c>
      <c r="J52" s="24">
        <f t="shared" si="17"/>
        <v>914</v>
      </c>
      <c r="K52" s="26">
        <f t="shared" si="10"/>
        <v>0.6452</v>
      </c>
      <c r="L52" s="26">
        <f t="shared" si="11"/>
        <v>0.65410000000000001</v>
      </c>
      <c r="M52" s="26">
        <f t="shared" si="12"/>
        <v>0.64990000000000003</v>
      </c>
      <c r="N52" s="26">
        <v>0.61094069529652351</v>
      </c>
      <c r="O52" s="26">
        <v>0.63931297709923662</v>
      </c>
      <c r="P52" s="26">
        <v>0.62561697926949655</v>
      </c>
      <c r="Q52" s="26">
        <f t="shared" si="13"/>
        <v>3.425930470347649E-2</v>
      </c>
      <c r="R52" s="26">
        <f t="shared" si="14"/>
        <v>1.4787022900763391E-2</v>
      </c>
      <c r="S52" s="26">
        <f t="shared" si="15"/>
        <v>2.428302073050348E-2</v>
      </c>
    </row>
    <row r="53" spans="1:19" ht="27" customHeight="1">
      <c r="A53" s="22">
        <v>65</v>
      </c>
      <c r="B53" s="23">
        <f>SUMIFS('BD 集計結果'!$C$2:$C$127,'BD 集計結果'!$A$2:$A$127,グラフ用データ!B$5,'BD 集計結果'!$B$2:$B$127,グラフ用データ!$A53)</f>
        <v>2092</v>
      </c>
      <c r="C53" s="23">
        <f>SUMIFS('BD 集計結果'!$C$2:$C$127,'BD 集計結果'!$A$2:$A$127,グラフ用データ!C$5,'BD 集計結果'!$B$2:$B$127,グラフ用データ!$A53)</f>
        <v>2213</v>
      </c>
      <c r="D53" s="24">
        <f t="shared" si="9"/>
        <v>4305</v>
      </c>
      <c r="E53" s="23">
        <f>SUMIFS('BD 集計結果'!$D$2:$D$127,'BD 集計結果'!$A$2:$A$127,グラフ用データ!E$5,'BD 集計結果'!$B$2:$B$127,グラフ用データ!$A53)</f>
        <v>1414</v>
      </c>
      <c r="F53" s="23">
        <f>SUMIFS('BD 集計結果'!$D$2:$D$127,'BD 集計結果'!$A$2:$A$127,グラフ用データ!F$5,'BD 集計結果'!$B$2:$B$127,グラフ用データ!$A53)</f>
        <v>1530</v>
      </c>
      <c r="G53" s="24">
        <f t="shared" si="16"/>
        <v>2944</v>
      </c>
      <c r="H53" s="23">
        <f>SUMIFS('BD 集計結果'!$E$2:$E$127,'BD 集計結果'!$A$2:$A$127,グラフ用データ!H$5,'BD 集計結果'!$B$2:$B$127,グラフ用データ!$A53)</f>
        <v>487</v>
      </c>
      <c r="I53" s="23">
        <f>SUMIFS('BD 集計結果'!$E$2:$E$127,'BD 集計結果'!$A$2:$A$127,グラフ用データ!I$5,'BD 集計結果'!$B$2:$B$127,グラフ用データ!$A53)</f>
        <v>468</v>
      </c>
      <c r="J53" s="24">
        <f t="shared" si="17"/>
        <v>955</v>
      </c>
      <c r="K53" s="26">
        <f t="shared" si="10"/>
        <v>0.67589999999999995</v>
      </c>
      <c r="L53" s="26">
        <f t="shared" si="11"/>
        <v>0.69140000000000001</v>
      </c>
      <c r="M53" s="26">
        <f t="shared" si="12"/>
        <v>0.68389999999999995</v>
      </c>
      <c r="N53" s="26">
        <v>0.62124352331606214</v>
      </c>
      <c r="O53" s="26">
        <v>0.64729064039408868</v>
      </c>
      <c r="P53" s="26">
        <v>0.6345959595959596</v>
      </c>
      <c r="Q53" s="26">
        <f t="shared" si="13"/>
        <v>5.4656476683937805E-2</v>
      </c>
      <c r="R53" s="26">
        <f t="shared" si="14"/>
        <v>4.4109359605911336E-2</v>
      </c>
      <c r="S53" s="26">
        <f t="shared" si="15"/>
        <v>4.930404040404035E-2</v>
      </c>
    </row>
    <row r="54" spans="1:19" ht="27" customHeight="1">
      <c r="A54" s="22">
        <v>66</v>
      </c>
      <c r="B54" s="23">
        <f>SUMIFS('BD 集計結果'!$C$2:$C$127,'BD 集計結果'!$A$2:$A$127,グラフ用データ!B$5,'BD 集計結果'!$B$2:$B$127,グラフ用データ!$A54)</f>
        <v>2055</v>
      </c>
      <c r="C54" s="23">
        <f>SUMIFS('BD 集計結果'!$C$2:$C$127,'BD 集計結果'!$A$2:$A$127,グラフ用データ!C$5,'BD 集計結果'!$B$2:$B$127,グラフ用データ!$A54)</f>
        <v>2303</v>
      </c>
      <c r="D54" s="24">
        <f t="shared" si="9"/>
        <v>4358</v>
      </c>
      <c r="E54" s="23">
        <f>SUMIFS('BD 集計結果'!$D$2:$D$127,'BD 集計結果'!$A$2:$A$127,グラフ用データ!E$5,'BD 集計結果'!$B$2:$B$127,グラフ用データ!$A54)</f>
        <v>1383</v>
      </c>
      <c r="F54" s="23">
        <f>SUMIFS('BD 集計結果'!$D$2:$D$127,'BD 集計結果'!$A$2:$A$127,グラフ用データ!F$5,'BD 集計結果'!$B$2:$B$127,グラフ用データ!$A54)</f>
        <v>1546</v>
      </c>
      <c r="G54" s="24">
        <f t="shared" si="16"/>
        <v>2929</v>
      </c>
      <c r="H54" s="23">
        <f>SUMIFS('BD 集計結果'!$E$2:$E$127,'BD 集計結果'!$A$2:$A$127,グラフ用データ!H$5,'BD 集計結果'!$B$2:$B$127,グラフ用データ!$A54)</f>
        <v>480</v>
      </c>
      <c r="I54" s="23">
        <f>SUMIFS('BD 集計結果'!$E$2:$E$127,'BD 集計結果'!$A$2:$A$127,グラフ用データ!I$5,'BD 集計結果'!$B$2:$B$127,グラフ用データ!$A54)</f>
        <v>533</v>
      </c>
      <c r="J54" s="24">
        <f t="shared" si="17"/>
        <v>1013</v>
      </c>
      <c r="K54" s="26">
        <f t="shared" si="10"/>
        <v>0.67300000000000004</v>
      </c>
      <c r="L54" s="26">
        <f t="shared" si="11"/>
        <v>0.67130000000000001</v>
      </c>
      <c r="M54" s="26">
        <f t="shared" si="12"/>
        <v>0.67210000000000003</v>
      </c>
      <c r="N54" s="26">
        <v>0.63986186482486429</v>
      </c>
      <c r="O54" s="26">
        <v>0.65656565656565657</v>
      </c>
      <c r="P54" s="26">
        <v>0.64851367419738404</v>
      </c>
      <c r="Q54" s="26">
        <f t="shared" si="13"/>
        <v>3.3138135175135752E-2</v>
      </c>
      <c r="R54" s="26">
        <f t="shared" si="14"/>
        <v>1.4734343434343433E-2</v>
      </c>
      <c r="S54" s="26">
        <f t="shared" si="15"/>
        <v>2.3586325802615993E-2</v>
      </c>
    </row>
    <row r="55" spans="1:19" ht="27" customHeight="1">
      <c r="A55" s="22">
        <v>67</v>
      </c>
      <c r="B55" s="23">
        <f>SUMIFS('BD 集計結果'!$C$2:$C$127,'BD 集計結果'!$A$2:$A$127,グラフ用データ!B$5,'BD 集計結果'!$B$2:$B$127,グラフ用データ!$A55)</f>
        <v>2003</v>
      </c>
      <c r="C55" s="23">
        <f>SUMIFS('BD 集計結果'!$C$2:$C$127,'BD 集計結果'!$A$2:$A$127,グラフ用データ!C$5,'BD 集計結果'!$B$2:$B$127,グラフ用データ!$A55)</f>
        <v>2138</v>
      </c>
      <c r="D55" s="24">
        <f t="shared" si="9"/>
        <v>4141</v>
      </c>
      <c r="E55" s="23">
        <f>SUMIFS('BD 集計結果'!$D$2:$D$127,'BD 集計結果'!$A$2:$A$127,グラフ用データ!E$5,'BD 集計結果'!$B$2:$B$127,グラフ用データ!$A55)</f>
        <v>1340</v>
      </c>
      <c r="F55" s="23">
        <f>SUMIFS('BD 集計結果'!$D$2:$D$127,'BD 集計結果'!$A$2:$A$127,グラフ用データ!F$5,'BD 集計結果'!$B$2:$B$127,グラフ用データ!$A55)</f>
        <v>1454</v>
      </c>
      <c r="G55" s="24">
        <f t="shared" si="16"/>
        <v>2794</v>
      </c>
      <c r="H55" s="23">
        <f>SUMIFS('BD 集計結果'!$E$2:$E$127,'BD 集計結果'!$A$2:$A$127,グラフ用データ!H$5,'BD 集計結果'!$B$2:$B$127,グラフ用データ!$A55)</f>
        <v>465</v>
      </c>
      <c r="I55" s="23">
        <f>SUMIFS('BD 集計結果'!$E$2:$E$127,'BD 集計結果'!$A$2:$A$127,グラフ用データ!I$5,'BD 集計結果'!$B$2:$B$127,グラフ用データ!$A55)</f>
        <v>516</v>
      </c>
      <c r="J55" s="24">
        <f t="shared" si="17"/>
        <v>981</v>
      </c>
      <c r="K55" s="26">
        <f t="shared" si="10"/>
        <v>0.66900000000000004</v>
      </c>
      <c r="L55" s="26">
        <f t="shared" si="11"/>
        <v>0.68010000000000004</v>
      </c>
      <c r="M55" s="26">
        <f t="shared" si="12"/>
        <v>0.67469999999999997</v>
      </c>
      <c r="N55" s="26">
        <v>0.65486307837582625</v>
      </c>
      <c r="O55" s="26">
        <v>0.65271044513001319</v>
      </c>
      <c r="P55" s="26">
        <v>0.65374971506724411</v>
      </c>
      <c r="Q55" s="26">
        <f t="shared" si="13"/>
        <v>1.4136921624173793E-2</v>
      </c>
      <c r="R55" s="26">
        <f t="shared" si="14"/>
        <v>2.7389554869986843E-2</v>
      </c>
      <c r="S55" s="26">
        <f t="shared" si="15"/>
        <v>2.0950284932755858E-2</v>
      </c>
    </row>
    <row r="56" spans="1:19" ht="27" customHeight="1">
      <c r="A56" s="22">
        <v>68</v>
      </c>
      <c r="B56" s="23">
        <f>SUMIFS('BD 集計結果'!$C$2:$C$127,'BD 集計結果'!$A$2:$A$127,グラフ用データ!B$5,'BD 集計結果'!$B$2:$B$127,グラフ用データ!$A56)</f>
        <v>2000</v>
      </c>
      <c r="C56" s="23">
        <f>SUMIFS('BD 集計結果'!$C$2:$C$127,'BD 集計結果'!$A$2:$A$127,グラフ用データ!C$5,'BD 集計結果'!$B$2:$B$127,グラフ用データ!$A56)</f>
        <v>2182</v>
      </c>
      <c r="D56" s="24">
        <f t="shared" si="9"/>
        <v>4182</v>
      </c>
      <c r="E56" s="23">
        <f>SUMIFS('BD 集計結果'!$D$2:$D$127,'BD 集計結果'!$A$2:$A$127,グラフ用データ!E$5,'BD 集計結果'!$B$2:$B$127,グラフ用データ!$A56)</f>
        <v>1363</v>
      </c>
      <c r="F56" s="23">
        <f>SUMIFS('BD 集計結果'!$D$2:$D$127,'BD 集計結果'!$A$2:$A$127,グラフ用データ!F$5,'BD 集計結果'!$B$2:$B$127,グラフ用データ!$A56)</f>
        <v>1483</v>
      </c>
      <c r="G56" s="24">
        <f t="shared" si="16"/>
        <v>2846</v>
      </c>
      <c r="H56" s="23">
        <f>SUMIFS('BD 集計結果'!$E$2:$E$127,'BD 集計結果'!$A$2:$A$127,グラフ用データ!H$5,'BD 集計結果'!$B$2:$B$127,グラフ用データ!$A56)</f>
        <v>464</v>
      </c>
      <c r="I56" s="23">
        <f>SUMIFS('BD 集計結果'!$E$2:$E$127,'BD 集計結果'!$A$2:$A$127,グラフ用データ!I$5,'BD 集計結果'!$B$2:$B$127,グラフ用データ!$A56)</f>
        <v>522</v>
      </c>
      <c r="J56" s="24">
        <f t="shared" si="17"/>
        <v>986</v>
      </c>
      <c r="K56" s="26">
        <f t="shared" si="10"/>
        <v>0.68149999999999999</v>
      </c>
      <c r="L56" s="26">
        <f t="shared" si="11"/>
        <v>0.67969999999999997</v>
      </c>
      <c r="M56" s="26">
        <f t="shared" si="12"/>
        <v>0.68049999999999999</v>
      </c>
      <c r="N56" s="26">
        <v>0.63068442811208081</v>
      </c>
      <c r="O56" s="26">
        <v>0.64010282776349614</v>
      </c>
      <c r="P56" s="26">
        <v>0.63555752604743965</v>
      </c>
      <c r="Q56" s="26">
        <f t="shared" si="13"/>
        <v>5.0815571887919186E-2</v>
      </c>
      <c r="R56" s="26">
        <f t="shared" si="14"/>
        <v>3.959717223650383E-2</v>
      </c>
      <c r="S56" s="26">
        <f t="shared" si="15"/>
        <v>4.4942473952560347E-2</v>
      </c>
    </row>
    <row r="57" spans="1:19" ht="27" customHeight="1">
      <c r="A57" s="22">
        <v>69</v>
      </c>
      <c r="B57" s="23">
        <f>SUMIFS('BD 集計結果'!$C$2:$C$127,'BD 集計結果'!$A$2:$A$127,グラフ用データ!B$5,'BD 集計結果'!$B$2:$B$127,グラフ用データ!$A57)</f>
        <v>2036</v>
      </c>
      <c r="C57" s="23">
        <f>SUMIFS('BD 集計結果'!$C$2:$C$127,'BD 集計結果'!$A$2:$A$127,グラフ用データ!C$5,'BD 集計結果'!$B$2:$B$127,グラフ用データ!$A57)</f>
        <v>2265</v>
      </c>
      <c r="D57" s="24">
        <f t="shared" si="9"/>
        <v>4301</v>
      </c>
      <c r="E57" s="23">
        <f>SUMIFS('BD 集計結果'!$D$2:$D$127,'BD 集計結果'!$A$2:$A$127,グラフ用データ!E$5,'BD 集計結果'!$B$2:$B$127,グラフ用データ!$A57)</f>
        <v>1402</v>
      </c>
      <c r="F57" s="23">
        <f>SUMIFS('BD 集計結果'!$D$2:$D$127,'BD 集計結果'!$A$2:$A$127,グラフ用データ!F$5,'BD 集計結果'!$B$2:$B$127,グラフ用データ!$A57)</f>
        <v>1540</v>
      </c>
      <c r="G57" s="24">
        <f t="shared" si="16"/>
        <v>2942</v>
      </c>
      <c r="H57" s="23">
        <f>SUMIFS('BD 集計結果'!$E$2:$E$127,'BD 集計結果'!$A$2:$A$127,グラフ用データ!H$5,'BD 集計結果'!$B$2:$B$127,グラフ用データ!$A57)</f>
        <v>558</v>
      </c>
      <c r="I57" s="23">
        <f>SUMIFS('BD 集計結果'!$E$2:$E$127,'BD 集計結果'!$A$2:$A$127,グラフ用データ!I$5,'BD 集計結果'!$B$2:$B$127,グラフ用データ!$A57)</f>
        <v>568</v>
      </c>
      <c r="J57" s="24">
        <f t="shared" si="17"/>
        <v>1126</v>
      </c>
      <c r="K57" s="26">
        <f t="shared" si="10"/>
        <v>0.68859999999999999</v>
      </c>
      <c r="L57" s="26">
        <f t="shared" si="11"/>
        <v>0.67989999999999995</v>
      </c>
      <c r="M57" s="26">
        <f t="shared" si="12"/>
        <v>0.68400000000000005</v>
      </c>
      <c r="N57" s="26">
        <v>0.66682070240295743</v>
      </c>
      <c r="O57" s="26">
        <v>0.63678337822239328</v>
      </c>
      <c r="P57" s="26">
        <v>0.65043040100776817</v>
      </c>
      <c r="Q57" s="26">
        <f t="shared" si="13"/>
        <v>2.1779297597042557E-2</v>
      </c>
      <c r="R57" s="26">
        <f t="shared" si="14"/>
        <v>4.3116621777606667E-2</v>
      </c>
      <c r="S57" s="26">
        <f t="shared" si="15"/>
        <v>3.3569598992231886E-2</v>
      </c>
    </row>
    <row r="58" spans="1:19" ht="27" customHeight="1">
      <c r="A58" s="22">
        <v>70</v>
      </c>
      <c r="B58" s="23">
        <f>SUMIFS('BD 集計結果'!$C$2:$C$127,'BD 集計結果'!$A$2:$A$127,グラフ用データ!B$5,'BD 集計結果'!$B$2:$B$127,グラフ用データ!$A58)</f>
        <v>2075</v>
      </c>
      <c r="C58" s="23">
        <f>SUMIFS('BD 集計結果'!$C$2:$C$127,'BD 集計結果'!$A$2:$A$127,グラフ用データ!C$5,'BD 集計結果'!$B$2:$B$127,グラフ用データ!$A58)</f>
        <v>2394</v>
      </c>
      <c r="D58" s="24">
        <f t="shared" si="9"/>
        <v>4469</v>
      </c>
      <c r="E58" s="23">
        <f>SUMIFS('BD 集計結果'!$D$2:$D$127,'BD 集計結果'!$A$2:$A$127,グラフ用データ!E$5,'BD 集計結果'!$B$2:$B$127,グラフ用データ!$A58)</f>
        <v>1440</v>
      </c>
      <c r="F58" s="23">
        <f>SUMIFS('BD 集計結果'!$D$2:$D$127,'BD 集計結果'!$A$2:$A$127,グラフ用データ!F$5,'BD 集計結果'!$B$2:$B$127,グラフ用データ!$A58)</f>
        <v>1606</v>
      </c>
      <c r="G58" s="24">
        <f t="shared" si="16"/>
        <v>3046</v>
      </c>
      <c r="H58" s="23">
        <f>SUMIFS('BD 集計結果'!$E$2:$E$127,'BD 集計結果'!$A$2:$A$127,グラフ用データ!H$5,'BD 集計結果'!$B$2:$B$127,グラフ用データ!$A58)</f>
        <v>520</v>
      </c>
      <c r="I58" s="23">
        <f>SUMIFS('BD 集計結果'!$E$2:$E$127,'BD 集計結果'!$A$2:$A$127,グラフ用データ!I$5,'BD 集計結果'!$B$2:$B$127,グラフ用データ!$A58)</f>
        <v>541</v>
      </c>
      <c r="J58" s="24">
        <f t="shared" si="17"/>
        <v>1061</v>
      </c>
      <c r="K58" s="26">
        <f t="shared" si="10"/>
        <v>0.69399999999999995</v>
      </c>
      <c r="L58" s="26">
        <f t="shared" si="11"/>
        <v>0.67079999999999995</v>
      </c>
      <c r="M58" s="26">
        <f t="shared" si="12"/>
        <v>0.68159999999999998</v>
      </c>
      <c r="N58" s="26">
        <v>0.64607971966710465</v>
      </c>
      <c r="O58" s="26">
        <v>0.64477161192902988</v>
      </c>
      <c r="P58" s="26">
        <v>0.64537712895377131</v>
      </c>
      <c r="Q58" s="26">
        <f t="shared" si="13"/>
        <v>4.7920280332895304E-2</v>
      </c>
      <c r="R58" s="26">
        <f t="shared" si="14"/>
        <v>2.6028388070970077E-2</v>
      </c>
      <c r="S58" s="26">
        <f t="shared" si="15"/>
        <v>3.6222871046228677E-2</v>
      </c>
    </row>
    <row r="59" spans="1:19" ht="27" customHeight="1">
      <c r="A59" s="22">
        <v>71</v>
      </c>
      <c r="B59" s="23">
        <f>SUMIFS('BD 集計結果'!$C$2:$C$127,'BD 集計結果'!$A$2:$A$127,グラフ用データ!B$5,'BD 集計結果'!$B$2:$B$127,グラフ用データ!$A59)</f>
        <v>2109</v>
      </c>
      <c r="C59" s="23">
        <f>SUMIFS('BD 集計結果'!$C$2:$C$127,'BD 集計結果'!$A$2:$A$127,グラフ用データ!C$5,'BD 集計結果'!$B$2:$B$127,グラフ用データ!$A59)</f>
        <v>2425</v>
      </c>
      <c r="D59" s="24">
        <f t="shared" si="9"/>
        <v>4534</v>
      </c>
      <c r="E59" s="23">
        <f>SUMIFS('BD 集計結果'!$D$2:$D$127,'BD 集計結果'!$A$2:$A$127,グラフ用データ!E$5,'BD 集計結果'!$B$2:$B$127,グラフ用データ!$A59)</f>
        <v>1413</v>
      </c>
      <c r="F59" s="23">
        <f>SUMIFS('BD 集計結果'!$D$2:$D$127,'BD 集計結果'!$A$2:$A$127,グラフ用データ!F$5,'BD 集計結果'!$B$2:$B$127,グラフ用データ!$A59)</f>
        <v>1624</v>
      </c>
      <c r="G59" s="24">
        <f t="shared" si="16"/>
        <v>3037</v>
      </c>
      <c r="H59" s="23">
        <f>SUMIFS('BD 集計結果'!$E$2:$E$127,'BD 集計結果'!$A$2:$A$127,グラフ用データ!H$5,'BD 集計結果'!$B$2:$B$127,グラフ用データ!$A59)</f>
        <v>534</v>
      </c>
      <c r="I59" s="23">
        <f>SUMIFS('BD 集計結果'!$E$2:$E$127,'BD 集計結果'!$A$2:$A$127,グラフ用データ!I$5,'BD 集計結果'!$B$2:$B$127,グラフ用データ!$A59)</f>
        <v>626</v>
      </c>
      <c r="J59" s="24">
        <f t="shared" si="17"/>
        <v>1160</v>
      </c>
      <c r="K59" s="26">
        <f t="shared" si="10"/>
        <v>0.67</v>
      </c>
      <c r="L59" s="26">
        <f t="shared" si="11"/>
        <v>0.66969999999999996</v>
      </c>
      <c r="M59" s="26">
        <f t="shared" si="12"/>
        <v>0.66979999999999995</v>
      </c>
      <c r="N59" s="26">
        <v>0.65901898734177211</v>
      </c>
      <c r="O59" s="26">
        <v>0.63778100072516319</v>
      </c>
      <c r="P59" s="26">
        <v>0.64793794930003779</v>
      </c>
      <c r="Q59" s="26">
        <f t="shared" si="13"/>
        <v>1.0981012658227929E-2</v>
      </c>
      <c r="R59" s="26">
        <f t="shared" si="14"/>
        <v>3.1918999274836768E-2</v>
      </c>
      <c r="S59" s="26">
        <f t="shared" si="15"/>
        <v>2.1862050699962166E-2</v>
      </c>
    </row>
    <row r="60" spans="1:19" ht="27" customHeight="1">
      <c r="A60" s="22">
        <v>72</v>
      </c>
      <c r="B60" s="23">
        <f>SUMIFS('BD 集計結果'!$C$2:$C$127,'BD 集計結果'!$A$2:$A$127,グラフ用データ!B$5,'BD 集計結果'!$B$2:$B$127,グラフ用データ!$A60)</f>
        <v>2190</v>
      </c>
      <c r="C60" s="23">
        <f>SUMIFS('BD 集計結果'!$C$2:$C$127,'BD 集計結果'!$A$2:$A$127,グラフ用データ!C$5,'BD 集計結果'!$B$2:$B$127,グラフ用データ!$A60)</f>
        <v>2681</v>
      </c>
      <c r="D60" s="24">
        <f t="shared" si="9"/>
        <v>4871</v>
      </c>
      <c r="E60" s="23">
        <f>SUMIFS('BD 集計結果'!$D$2:$D$127,'BD 集計結果'!$A$2:$A$127,グラフ用データ!E$5,'BD 集計結果'!$B$2:$B$127,グラフ用データ!$A60)</f>
        <v>1476</v>
      </c>
      <c r="F60" s="23">
        <f>SUMIFS('BD 集計結果'!$D$2:$D$127,'BD 集計結果'!$A$2:$A$127,グラフ用データ!F$5,'BD 集計結果'!$B$2:$B$127,グラフ用データ!$A60)</f>
        <v>1761</v>
      </c>
      <c r="G60" s="24">
        <f t="shared" si="16"/>
        <v>3237</v>
      </c>
      <c r="H60" s="23">
        <f>SUMIFS('BD 集計結果'!$E$2:$E$127,'BD 集計結果'!$A$2:$A$127,グラフ用データ!H$5,'BD 集計結果'!$B$2:$B$127,グラフ用データ!$A60)</f>
        <v>537</v>
      </c>
      <c r="I60" s="23">
        <f>SUMIFS('BD 集計結果'!$E$2:$E$127,'BD 集計結果'!$A$2:$A$127,グラフ用データ!I$5,'BD 集計結果'!$B$2:$B$127,グラフ用データ!$A60)</f>
        <v>597</v>
      </c>
      <c r="J60" s="24">
        <f t="shared" si="17"/>
        <v>1134</v>
      </c>
      <c r="K60" s="26">
        <f t="shared" si="10"/>
        <v>0.67400000000000004</v>
      </c>
      <c r="L60" s="26">
        <f t="shared" si="11"/>
        <v>0.65680000000000005</v>
      </c>
      <c r="M60" s="26">
        <f t="shared" si="12"/>
        <v>0.66449999999999998</v>
      </c>
      <c r="N60" s="26">
        <v>0.65803108808290156</v>
      </c>
      <c r="O60" s="26">
        <v>0.6249139710942877</v>
      </c>
      <c r="P60" s="26">
        <v>0.64025854108956604</v>
      </c>
      <c r="Q60" s="26">
        <f t="shared" si="13"/>
        <v>1.5968911917098483E-2</v>
      </c>
      <c r="R60" s="26">
        <f t="shared" si="14"/>
        <v>3.1886028905712349E-2</v>
      </c>
      <c r="S60" s="26">
        <f t="shared" si="15"/>
        <v>2.4241458910433944E-2</v>
      </c>
    </row>
    <row r="61" spans="1:19" ht="27" customHeight="1">
      <c r="A61" s="22">
        <v>73</v>
      </c>
      <c r="B61" s="23">
        <f>SUMIFS('BD 集計結果'!$C$2:$C$127,'BD 集計結果'!$A$2:$A$127,グラフ用データ!B$5,'BD 集計結果'!$B$2:$B$127,グラフ用データ!$A61)</f>
        <v>2264</v>
      </c>
      <c r="C61" s="23">
        <f>SUMIFS('BD 集計結果'!$C$2:$C$127,'BD 集計結果'!$A$2:$A$127,グラフ用データ!C$5,'BD 集計結果'!$B$2:$B$127,グラフ用データ!$A61)</f>
        <v>2693</v>
      </c>
      <c r="D61" s="24">
        <f t="shared" si="9"/>
        <v>4957</v>
      </c>
      <c r="E61" s="23">
        <f>SUMIFS('BD 集計結果'!$D$2:$D$127,'BD 集計結果'!$A$2:$A$127,グラフ用データ!E$5,'BD 集計結果'!$B$2:$B$127,グラフ用データ!$A61)</f>
        <v>1553</v>
      </c>
      <c r="F61" s="23">
        <f>SUMIFS('BD 集計結果'!$D$2:$D$127,'BD 集計結果'!$A$2:$A$127,グラフ用データ!F$5,'BD 集計結果'!$B$2:$B$127,グラフ用データ!$A61)</f>
        <v>1763</v>
      </c>
      <c r="G61" s="24">
        <f t="shared" si="16"/>
        <v>3316</v>
      </c>
      <c r="H61" s="23">
        <f>SUMIFS('BD 集計結果'!$E$2:$E$127,'BD 集計結果'!$A$2:$A$127,グラフ用データ!H$5,'BD 集計結果'!$B$2:$B$127,グラフ用データ!$A61)</f>
        <v>589</v>
      </c>
      <c r="I61" s="23">
        <f>SUMIFS('BD 集計結果'!$E$2:$E$127,'BD 集計結果'!$A$2:$A$127,グラフ用データ!I$5,'BD 集計結果'!$B$2:$B$127,グラフ用データ!$A61)</f>
        <v>602</v>
      </c>
      <c r="J61" s="24">
        <f t="shared" si="17"/>
        <v>1191</v>
      </c>
      <c r="K61" s="26">
        <f t="shared" si="10"/>
        <v>0.68600000000000005</v>
      </c>
      <c r="L61" s="26">
        <f t="shared" si="11"/>
        <v>0.65469999999999995</v>
      </c>
      <c r="M61" s="26">
        <f t="shared" si="12"/>
        <v>0.66900000000000004</v>
      </c>
      <c r="N61" s="26">
        <v>0.64060150375939851</v>
      </c>
      <c r="O61" s="26">
        <v>0.62679106964345221</v>
      </c>
      <c r="P61" s="26">
        <v>0.63328033916269211</v>
      </c>
      <c r="Q61" s="26">
        <f t="shared" si="13"/>
        <v>4.5398496240601549E-2</v>
      </c>
      <c r="R61" s="26">
        <f t="shared" si="14"/>
        <v>2.7908930356547734E-2</v>
      </c>
      <c r="S61" s="26">
        <f t="shared" si="15"/>
        <v>3.5719660837307932E-2</v>
      </c>
    </row>
    <row r="62" spans="1:19" ht="27" customHeight="1">
      <c r="A62" s="22">
        <v>74</v>
      </c>
      <c r="B62" s="23">
        <f>SUMIFS('BD 集計結果'!$C$2:$C$127,'BD 集計結果'!$A$2:$A$127,グラフ用データ!B$5,'BD 集計結果'!$B$2:$B$127,グラフ用データ!$A62)</f>
        <v>2552</v>
      </c>
      <c r="C62" s="23">
        <f>SUMIFS('BD 集計結果'!$C$2:$C$127,'BD 集計結果'!$A$2:$A$127,グラフ用データ!C$5,'BD 集計結果'!$B$2:$B$127,グラフ用データ!$A62)</f>
        <v>2949</v>
      </c>
      <c r="D62" s="24">
        <f t="shared" si="9"/>
        <v>5501</v>
      </c>
      <c r="E62" s="23">
        <f>SUMIFS('BD 集計結果'!$D$2:$D$127,'BD 集計結果'!$A$2:$A$127,グラフ用データ!E$5,'BD 集計結果'!$B$2:$B$127,グラフ用データ!$A62)</f>
        <v>1715</v>
      </c>
      <c r="F62" s="23">
        <f>SUMIFS('BD 集計結果'!$D$2:$D$127,'BD 集計結果'!$A$2:$A$127,グラフ用データ!F$5,'BD 集計結果'!$B$2:$B$127,グラフ用データ!$A62)</f>
        <v>1950</v>
      </c>
      <c r="G62" s="24">
        <f t="shared" si="16"/>
        <v>3665</v>
      </c>
      <c r="H62" s="23">
        <f>SUMIFS('BD 集計結果'!$E$2:$E$127,'BD 集計結果'!$A$2:$A$127,グラフ用データ!H$5,'BD 集計結果'!$B$2:$B$127,グラフ用データ!$A62)</f>
        <v>583</v>
      </c>
      <c r="I62" s="23">
        <f>SUMIFS('BD 集計結果'!$E$2:$E$127,'BD 集計結果'!$A$2:$A$127,グラフ用データ!I$5,'BD 集計結果'!$B$2:$B$127,グラフ用データ!$A62)</f>
        <v>702</v>
      </c>
      <c r="J62" s="24">
        <f t="shared" si="17"/>
        <v>1285</v>
      </c>
      <c r="K62" s="26">
        <f t="shared" si="10"/>
        <v>0.67200000000000004</v>
      </c>
      <c r="L62" s="26">
        <f t="shared" si="11"/>
        <v>0.66120000000000001</v>
      </c>
      <c r="M62" s="26">
        <f t="shared" si="12"/>
        <v>0.66620000000000001</v>
      </c>
      <c r="N62" s="26">
        <v>0.65625</v>
      </c>
      <c r="O62" s="26">
        <v>0.63993055555555556</v>
      </c>
      <c r="P62" s="26">
        <v>0.64745508982035926</v>
      </c>
      <c r="Q62" s="26">
        <f t="shared" si="13"/>
        <v>1.5750000000000042E-2</v>
      </c>
      <c r="R62" s="26">
        <f t="shared" si="14"/>
        <v>2.1269444444444452E-2</v>
      </c>
      <c r="S62" s="26">
        <f t="shared" si="15"/>
        <v>1.874491017964075E-2</v>
      </c>
    </row>
    <row r="63" spans="1:19" ht="27" customHeight="1">
      <c r="A63" s="22">
        <v>75</v>
      </c>
      <c r="B63" s="23">
        <f>SUMIFS('BD 集計結果'!$C$2:$C$127,'BD 集計結果'!$A$2:$A$127,グラフ用データ!B$5,'BD 集計結果'!$B$2:$B$127,グラフ用データ!$A63)</f>
        <v>2437</v>
      </c>
      <c r="C63" s="23">
        <f>SUMIFS('BD 集計結果'!$C$2:$C$127,'BD 集計結果'!$A$2:$A$127,グラフ用データ!C$5,'BD 集計結果'!$B$2:$B$127,グラフ用データ!$A63)</f>
        <v>2974</v>
      </c>
      <c r="D63" s="24">
        <f t="shared" si="9"/>
        <v>5411</v>
      </c>
      <c r="E63" s="23">
        <f>SUMIFS('BD 集計結果'!$D$2:$D$127,'BD 集計結果'!$A$2:$A$127,グラフ用データ!E$5,'BD 集計結果'!$B$2:$B$127,グラフ用データ!$A63)</f>
        <v>1668</v>
      </c>
      <c r="F63" s="23">
        <f>SUMIFS('BD 集計結果'!$D$2:$D$127,'BD 集計結果'!$A$2:$A$127,グラフ用データ!F$5,'BD 集計結果'!$B$2:$B$127,グラフ用データ!$A63)</f>
        <v>1853</v>
      </c>
      <c r="G63" s="24">
        <f t="shared" si="16"/>
        <v>3521</v>
      </c>
      <c r="H63" s="23">
        <f>SUMIFS('BD 集計結果'!$E$2:$E$127,'BD 集計結果'!$A$2:$A$127,グラフ用データ!H$5,'BD 集計結果'!$B$2:$B$127,グラフ用データ!$A63)</f>
        <v>654</v>
      </c>
      <c r="I63" s="23">
        <f>SUMIFS('BD 集計結果'!$E$2:$E$127,'BD 集計結果'!$A$2:$A$127,グラフ用データ!I$5,'BD 集計結果'!$B$2:$B$127,グラフ用データ!$A63)</f>
        <v>717</v>
      </c>
      <c r="J63" s="24">
        <f t="shared" si="17"/>
        <v>1371</v>
      </c>
      <c r="K63" s="26">
        <f t="shared" si="10"/>
        <v>0.68440000000000001</v>
      </c>
      <c r="L63" s="26">
        <f t="shared" si="11"/>
        <v>0.62309999999999999</v>
      </c>
      <c r="M63" s="26">
        <f t="shared" si="12"/>
        <v>0.65069999999999995</v>
      </c>
      <c r="N63" s="26">
        <v>0.63908368396446935</v>
      </c>
      <c r="O63" s="26">
        <v>0.61756808592251633</v>
      </c>
      <c r="P63" s="26">
        <v>0.62726506531816262</v>
      </c>
      <c r="Q63" s="26">
        <f t="shared" si="13"/>
        <v>4.5316316035530657E-2</v>
      </c>
      <c r="R63" s="26">
        <f t="shared" si="14"/>
        <v>5.5319140774836573E-3</v>
      </c>
      <c r="S63" s="26">
        <f t="shared" si="15"/>
        <v>2.3434934681837327E-2</v>
      </c>
    </row>
    <row r="64" spans="1:19" ht="27" customHeight="1">
      <c r="A64" s="22">
        <v>76</v>
      </c>
      <c r="B64" s="23">
        <f>SUMIFS('BD 集計結果'!$C$2:$C$127,'BD 集計結果'!$A$2:$A$127,グラフ用データ!B$5,'BD 集計結果'!$B$2:$B$127,グラフ用データ!$A64)</f>
        <v>2640</v>
      </c>
      <c r="C64" s="23">
        <f>SUMIFS('BD 集計結果'!$C$2:$C$127,'BD 集計結果'!$A$2:$A$127,グラフ用データ!C$5,'BD 集計結果'!$B$2:$B$127,グラフ用データ!$A64)</f>
        <v>3155</v>
      </c>
      <c r="D64" s="24">
        <f t="shared" si="9"/>
        <v>5795</v>
      </c>
      <c r="E64" s="23">
        <f>SUMIFS('BD 集計結果'!$D$2:$D$127,'BD 集計結果'!$A$2:$A$127,グラフ用データ!E$5,'BD 集計結果'!$B$2:$B$127,グラフ用データ!$A64)</f>
        <v>1744</v>
      </c>
      <c r="F64" s="23">
        <f>SUMIFS('BD 集計結果'!$D$2:$D$127,'BD 集計結果'!$A$2:$A$127,グラフ用データ!F$5,'BD 集計結果'!$B$2:$B$127,グラフ用データ!$A64)</f>
        <v>1996</v>
      </c>
      <c r="G64" s="24">
        <f t="shared" si="16"/>
        <v>3740</v>
      </c>
      <c r="H64" s="23">
        <f>SUMIFS('BD 集計結果'!$E$2:$E$127,'BD 集計結果'!$A$2:$A$127,グラフ用データ!H$5,'BD 集計結果'!$B$2:$B$127,グラフ用データ!$A64)</f>
        <v>675</v>
      </c>
      <c r="I64" s="23">
        <f>SUMIFS('BD 集計結果'!$E$2:$E$127,'BD 集計結果'!$A$2:$A$127,グラフ用データ!I$5,'BD 集計結果'!$B$2:$B$127,グラフ用データ!$A64)</f>
        <v>714</v>
      </c>
      <c r="J64" s="24">
        <f t="shared" si="17"/>
        <v>1389</v>
      </c>
      <c r="K64" s="26">
        <f t="shared" si="10"/>
        <v>0.66059999999999997</v>
      </c>
      <c r="L64" s="26">
        <f t="shared" si="11"/>
        <v>0.63260000000000005</v>
      </c>
      <c r="M64" s="26">
        <f t="shared" si="12"/>
        <v>0.64539999999999997</v>
      </c>
      <c r="N64" s="26">
        <v>0.66026200873362451</v>
      </c>
      <c r="O64" s="26">
        <v>0.59416261292564276</v>
      </c>
      <c r="P64" s="26">
        <v>0.62345201238390091</v>
      </c>
      <c r="Q64" s="26">
        <f t="shared" si="13"/>
        <v>3.3799126637545918E-4</v>
      </c>
      <c r="R64" s="26">
        <f t="shared" si="14"/>
        <v>3.8437387074357288E-2</v>
      </c>
      <c r="S64" s="26">
        <f t="shared" si="15"/>
        <v>2.1947987616099063E-2</v>
      </c>
    </row>
    <row r="65" spans="1:19" ht="27" customHeight="1">
      <c r="A65" s="22">
        <v>77</v>
      </c>
      <c r="B65" s="23">
        <f>SUMIFS('BD 集計結果'!$C$2:$C$127,'BD 集計結果'!$A$2:$A$127,グラフ用データ!B$5,'BD 集計結果'!$B$2:$B$127,グラフ用データ!$A65)</f>
        <v>2422</v>
      </c>
      <c r="C65" s="23">
        <f>SUMIFS('BD 集計結果'!$C$2:$C$127,'BD 集計結果'!$A$2:$A$127,グラフ用データ!C$5,'BD 集計結果'!$B$2:$B$127,グラフ用データ!$A65)</f>
        <v>2906</v>
      </c>
      <c r="D65" s="24">
        <f t="shared" si="9"/>
        <v>5328</v>
      </c>
      <c r="E65" s="23">
        <f>SUMIFS('BD 集計結果'!$D$2:$D$127,'BD 集計結果'!$A$2:$A$127,グラフ用データ!E$5,'BD 集計結果'!$B$2:$B$127,グラフ用データ!$A65)</f>
        <v>1615</v>
      </c>
      <c r="F65" s="23">
        <f>SUMIFS('BD 集計結果'!$D$2:$D$127,'BD 集計結果'!$A$2:$A$127,グラフ用データ!F$5,'BD 集計結果'!$B$2:$B$127,グラフ用データ!$A65)</f>
        <v>1786</v>
      </c>
      <c r="G65" s="24">
        <f t="shared" si="16"/>
        <v>3401</v>
      </c>
      <c r="H65" s="23">
        <f>SUMIFS('BD 集計結果'!$E$2:$E$127,'BD 集計結果'!$A$2:$A$127,グラフ用データ!H$5,'BD 集計結果'!$B$2:$B$127,グラフ用データ!$A65)</f>
        <v>569</v>
      </c>
      <c r="I65" s="23">
        <f>SUMIFS('BD 集計結果'!$E$2:$E$127,'BD 集計結果'!$A$2:$A$127,グラフ用データ!I$5,'BD 集計結果'!$B$2:$B$127,グラフ用データ!$A65)</f>
        <v>700</v>
      </c>
      <c r="J65" s="24">
        <f t="shared" si="17"/>
        <v>1269</v>
      </c>
      <c r="K65" s="26">
        <f t="shared" si="10"/>
        <v>0.66679999999999995</v>
      </c>
      <c r="L65" s="26">
        <f t="shared" si="11"/>
        <v>0.61460000000000004</v>
      </c>
      <c r="M65" s="26">
        <f t="shared" si="12"/>
        <v>0.63829999999999998</v>
      </c>
      <c r="N65" s="26">
        <v>0.64701547531319081</v>
      </c>
      <c r="O65" s="26">
        <v>0.60801299404439635</v>
      </c>
      <c r="P65" s="26">
        <v>0.62453183520599254</v>
      </c>
      <c r="Q65" s="26">
        <f t="shared" si="13"/>
        <v>1.9784524686809135E-2</v>
      </c>
      <c r="R65" s="26">
        <f t="shared" si="14"/>
        <v>6.5870059556036864E-3</v>
      </c>
      <c r="S65" s="26">
        <f t="shared" si="15"/>
        <v>1.3768164794007443E-2</v>
      </c>
    </row>
    <row r="66" spans="1:19" ht="27" customHeight="1">
      <c r="A66" s="22">
        <v>78</v>
      </c>
      <c r="B66" s="23">
        <f>SUMIFS('BD 集計結果'!$C$2:$C$127,'BD 集計結果'!$A$2:$A$127,グラフ用データ!B$5,'BD 集計結果'!$B$2:$B$127,グラフ用データ!$A66)</f>
        <v>2136</v>
      </c>
      <c r="C66" s="23">
        <f>SUMIFS('BD 集計結果'!$C$2:$C$127,'BD 集計結果'!$A$2:$A$127,グラフ用データ!C$5,'BD 集計結果'!$B$2:$B$127,グラフ用データ!$A66)</f>
        <v>2672</v>
      </c>
      <c r="D66" s="24">
        <f t="shared" si="9"/>
        <v>4808</v>
      </c>
      <c r="E66" s="23">
        <f>SUMIFS('BD 集計結果'!$D$2:$D$127,'BD 集計結果'!$A$2:$A$127,グラフ用データ!E$5,'BD 集計結果'!$B$2:$B$127,グラフ用データ!$A66)</f>
        <v>1413</v>
      </c>
      <c r="F66" s="23">
        <f>SUMIFS('BD 集計結果'!$D$2:$D$127,'BD 集計結果'!$A$2:$A$127,グラフ用データ!F$5,'BD 集計結果'!$B$2:$B$127,グラフ用データ!$A66)</f>
        <v>1610</v>
      </c>
      <c r="G66" s="24">
        <f t="shared" si="16"/>
        <v>3023</v>
      </c>
      <c r="H66" s="23">
        <f>SUMIFS('BD 集計結果'!$E$2:$E$127,'BD 集計結果'!$A$2:$A$127,グラフ用データ!H$5,'BD 集計結果'!$B$2:$B$127,グラフ用データ!$A66)</f>
        <v>495</v>
      </c>
      <c r="I66" s="23">
        <f>SUMIFS('BD 集計結果'!$E$2:$E$127,'BD 集計結果'!$A$2:$A$127,グラフ用データ!I$5,'BD 集計結果'!$B$2:$B$127,グラフ用データ!$A66)</f>
        <v>505</v>
      </c>
      <c r="J66" s="24">
        <f t="shared" si="17"/>
        <v>1000</v>
      </c>
      <c r="K66" s="26">
        <f t="shared" si="10"/>
        <v>0.66149999999999998</v>
      </c>
      <c r="L66" s="26">
        <f t="shared" si="11"/>
        <v>0.60250000000000004</v>
      </c>
      <c r="M66" s="26">
        <f t="shared" si="12"/>
        <v>0.62870000000000004</v>
      </c>
      <c r="N66" s="26">
        <v>0.65137029955385595</v>
      </c>
      <c r="O66" s="26">
        <v>0.61483931947069947</v>
      </c>
      <c r="P66" s="26">
        <v>0.63039348710990506</v>
      </c>
      <c r="Q66" s="26">
        <f t="shared" si="13"/>
        <v>1.012970044614403E-2</v>
      </c>
      <c r="R66" s="26">
        <f t="shared" si="14"/>
        <v>-1.2339319470699439E-2</v>
      </c>
      <c r="S66" s="26">
        <f t="shared" si="15"/>
        <v>-1.693487109905023E-3</v>
      </c>
    </row>
    <row r="67" spans="1:19" ht="27" customHeight="1">
      <c r="A67" s="22">
        <v>79</v>
      </c>
      <c r="B67" s="23">
        <f>SUMIFS('BD 集計結果'!$C$2:$C$127,'BD 集計結果'!$A$2:$A$127,グラフ用データ!B$5,'BD 集計結果'!$B$2:$B$127,グラフ用データ!$A67)</f>
        <v>1098</v>
      </c>
      <c r="C67" s="23">
        <f>SUMIFS('BD 集計結果'!$C$2:$C$127,'BD 集計結果'!$A$2:$A$127,グラフ用データ!C$5,'BD 集計結果'!$B$2:$B$127,グラフ用データ!$A67)</f>
        <v>1408</v>
      </c>
      <c r="D67" s="24">
        <f t="shared" si="9"/>
        <v>2506</v>
      </c>
      <c r="E67" s="23">
        <f>SUMIFS('BD 集計結果'!$D$2:$D$127,'BD 集計結果'!$A$2:$A$127,グラフ用データ!E$5,'BD 集計結果'!$B$2:$B$127,グラフ用データ!$A67)</f>
        <v>685</v>
      </c>
      <c r="F67" s="23">
        <f>SUMIFS('BD 集計結果'!$D$2:$D$127,'BD 集計結果'!$A$2:$A$127,グラフ用データ!F$5,'BD 集計結果'!$B$2:$B$127,グラフ用データ!$A67)</f>
        <v>786</v>
      </c>
      <c r="G67" s="24">
        <f t="shared" si="16"/>
        <v>1471</v>
      </c>
      <c r="H67" s="23">
        <f>SUMIFS('BD 集計結果'!$E$2:$E$127,'BD 集計結果'!$A$2:$A$127,グラフ用データ!H$5,'BD 集計結果'!$B$2:$B$127,グラフ用データ!$A67)</f>
        <v>291</v>
      </c>
      <c r="I67" s="23">
        <f>SUMIFS('BD 集計結果'!$E$2:$E$127,'BD 集計結果'!$A$2:$A$127,グラフ用データ!I$5,'BD 集計結果'!$B$2:$B$127,グラフ用データ!$A67)</f>
        <v>299</v>
      </c>
      <c r="J67" s="24">
        <f t="shared" si="17"/>
        <v>590</v>
      </c>
      <c r="K67" s="26">
        <f t="shared" si="10"/>
        <v>0.62390000000000001</v>
      </c>
      <c r="L67" s="26">
        <f t="shared" si="11"/>
        <v>0.55820000000000003</v>
      </c>
      <c r="M67" s="26">
        <f t="shared" si="12"/>
        <v>0.58699999999999997</v>
      </c>
      <c r="N67" s="26">
        <v>0.63705759888965996</v>
      </c>
      <c r="O67" s="26">
        <v>0.55944055944055948</v>
      </c>
      <c r="P67" s="26">
        <v>0.59192564623874533</v>
      </c>
      <c r="Q67" s="26">
        <f t="shared" si="13"/>
        <v>-1.3157598889659949E-2</v>
      </c>
      <c r="R67" s="26">
        <f t="shared" si="14"/>
        <v>-1.2405594405594522E-3</v>
      </c>
      <c r="S67" s="26">
        <f t="shared" si="15"/>
        <v>-4.9256462387453626E-3</v>
      </c>
    </row>
    <row r="68" spans="1:19" ht="27" customHeight="1">
      <c r="A68" s="22" t="s">
        <v>8</v>
      </c>
      <c r="B68" s="23">
        <f>SUMIFS('BD 集計結果'!$C$2:$C$127,'BD 集計結果'!$A$2:$A$127,グラフ用データ!B$5,'BD 集計結果'!$B$2:$B$127,グラフ用データ!$A68)</f>
        <v>11938</v>
      </c>
      <c r="C68" s="23">
        <f>SUMIFS('BD 集計結果'!$C$2:$C$127,'BD 集計結果'!$A$2:$A$127,グラフ用データ!C$5,'BD 集計結果'!$B$2:$B$127,グラフ用データ!$A68)</f>
        <v>22647</v>
      </c>
      <c r="D68" s="24">
        <f t="shared" si="9"/>
        <v>34585</v>
      </c>
      <c r="E68" s="23">
        <f>SUMIFS('BD 集計結果'!$D$2:$D$127,'BD 集計結果'!$A$2:$A$127,グラフ用データ!E$5,'BD 集計結果'!$B$2:$B$127,グラフ用データ!$A68)</f>
        <v>6194</v>
      </c>
      <c r="F68" s="23">
        <f>SUMIFS('BD 集計結果'!$D$2:$D$127,'BD 集計結果'!$A$2:$A$127,グラフ用データ!F$5,'BD 集計結果'!$B$2:$B$127,グラフ用データ!$A68)</f>
        <v>9052</v>
      </c>
      <c r="G68" s="24">
        <f t="shared" si="16"/>
        <v>15246</v>
      </c>
      <c r="H68" s="23">
        <f>SUMIFS('BD 集計結果'!$E$2:$E$127,'BD 集計結果'!$A$2:$A$127,グラフ用データ!H$5,'BD 集計結果'!$B$2:$B$127,グラフ用データ!$A68)</f>
        <v>2726</v>
      </c>
      <c r="I68" s="23">
        <f>SUMIFS('BD 集計結果'!$E$2:$E$127,'BD 集計結果'!$A$2:$A$127,グラフ用データ!I$5,'BD 集計結果'!$B$2:$B$127,グラフ用データ!$A68)</f>
        <v>3235</v>
      </c>
      <c r="J68" s="24">
        <f t="shared" si="17"/>
        <v>5961</v>
      </c>
      <c r="K68" s="26">
        <f t="shared" si="10"/>
        <v>0.51880000000000004</v>
      </c>
      <c r="L68" s="26">
        <f t="shared" si="11"/>
        <v>0.3997</v>
      </c>
      <c r="M68" s="26">
        <f t="shared" si="12"/>
        <v>0.44080000000000003</v>
      </c>
      <c r="N68" s="26">
        <v>0.51299589603283169</v>
      </c>
      <c r="O68" s="26">
        <v>0.36706583992048092</v>
      </c>
      <c r="P68" s="26">
        <v>0.41692633678175245</v>
      </c>
      <c r="Q68" s="26">
        <f t="shared" si="13"/>
        <v>5.8041039671683503E-3</v>
      </c>
      <c r="R68" s="26">
        <f t="shared" si="14"/>
        <v>3.2634160079519081E-2</v>
      </c>
      <c r="S68" s="26">
        <f t="shared" si="15"/>
        <v>2.3873663218247576E-2</v>
      </c>
    </row>
    <row r="69" spans="1:19" ht="16.5">
      <c r="A69" s="28"/>
      <c r="B69" s="29"/>
      <c r="C69" s="29"/>
      <c r="D69" s="30"/>
      <c r="E69" s="29"/>
      <c r="F69" s="29"/>
      <c r="G69" s="30"/>
      <c r="H69" s="29"/>
      <c r="I69" s="29"/>
      <c r="J69" s="30"/>
      <c r="K69" s="31"/>
      <c r="L69" s="31"/>
      <c r="M69" s="31"/>
      <c r="N69" s="31"/>
      <c r="O69" s="31"/>
      <c r="P69" s="31"/>
      <c r="Q69" s="31"/>
      <c r="R69" s="31"/>
      <c r="S69" s="31"/>
    </row>
    <row r="70" spans="1:19" ht="27" customHeight="1">
      <c r="A70" s="34" t="s">
        <v>38</v>
      </c>
      <c r="B70" s="24">
        <v>1963604</v>
      </c>
      <c r="C70" s="24">
        <v>2228389</v>
      </c>
      <c r="D70" s="24">
        <v>4191993</v>
      </c>
      <c r="E70" s="24">
        <v>1100965</v>
      </c>
      <c r="F70" s="24">
        <v>1232171</v>
      </c>
      <c r="G70" s="24">
        <v>2333136</v>
      </c>
      <c r="H70" s="24">
        <f>SUM(H45:H68)</f>
        <v>14196</v>
      </c>
      <c r="I70" s="24">
        <f>SUM(I45:I68)</f>
        <v>15554</v>
      </c>
      <c r="J70" s="24">
        <f>SUM(H70:I70)</f>
        <v>29750</v>
      </c>
      <c r="K70" s="26">
        <f>IFERROR(ROUND(E70/B70,4),"")</f>
        <v>0.56069999999999998</v>
      </c>
      <c r="L70" s="26">
        <f>IFERROR(ROUND(F70/C70,4),"")</f>
        <v>0.55289999999999995</v>
      </c>
      <c r="M70" s="26">
        <f>IFERROR(ROUND(G70/D70,4),"")</f>
        <v>0.55659999999999998</v>
      </c>
      <c r="N70" s="27">
        <v>0.48602940767037328</v>
      </c>
      <c r="O70" s="27">
        <v>0.48904166926413095</v>
      </c>
      <c r="P70" s="27">
        <v>0.48763198397820928</v>
      </c>
      <c r="Q70" s="26">
        <f t="shared" ref="Q70" si="18">K70-N70</f>
        <v>7.4670592329626695E-2</v>
      </c>
      <c r="R70" s="26">
        <f t="shared" ref="R70" si="19">L70-O70</f>
        <v>6.3858330735868996E-2</v>
      </c>
      <c r="S70" s="26">
        <f t="shared" ref="S70" si="20">M70-P70</f>
        <v>6.8968016021790701E-2</v>
      </c>
    </row>
    <row r="71" spans="1:19">
      <c r="A71" s="32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</row>
    <row r="72" spans="1:19" ht="21">
      <c r="A72" s="38" t="s">
        <v>37</v>
      </c>
    </row>
    <row r="73" spans="1:19" ht="23.25" customHeight="1">
      <c r="A73" s="35"/>
      <c r="B73" s="53" t="s">
        <v>1</v>
      </c>
      <c r="C73" s="54"/>
      <c r="D73" s="54"/>
      <c r="E73" s="53" t="s">
        <v>9</v>
      </c>
      <c r="F73" s="54"/>
      <c r="G73" s="54"/>
      <c r="H73" s="53" t="s">
        <v>10</v>
      </c>
      <c r="I73" s="54"/>
      <c r="J73" s="54"/>
      <c r="K73" s="53" t="s">
        <v>4</v>
      </c>
      <c r="L73" s="54"/>
      <c r="M73" s="54"/>
      <c r="N73" s="53" t="s">
        <v>4</v>
      </c>
      <c r="O73" s="54"/>
      <c r="P73" s="54"/>
      <c r="Q73" s="54" t="s">
        <v>55</v>
      </c>
      <c r="R73" s="54"/>
      <c r="S73" s="54"/>
    </row>
    <row r="74" spans="1:19" ht="23.25" customHeight="1">
      <c r="A74" s="36" t="s">
        <v>0</v>
      </c>
      <c r="B74" s="37" t="s">
        <v>5</v>
      </c>
      <c r="C74" s="37" t="s">
        <v>6</v>
      </c>
      <c r="D74" s="37" t="s">
        <v>7</v>
      </c>
      <c r="E74" s="37" t="s">
        <v>5</v>
      </c>
      <c r="F74" s="37" t="s">
        <v>6</v>
      </c>
      <c r="G74" s="37" t="s">
        <v>7</v>
      </c>
      <c r="H74" s="37" t="s">
        <v>5</v>
      </c>
      <c r="I74" s="37" t="s">
        <v>6</v>
      </c>
      <c r="J74" s="37" t="s">
        <v>7</v>
      </c>
      <c r="K74" s="37" t="s">
        <v>5</v>
      </c>
      <c r="L74" s="37" t="s">
        <v>6</v>
      </c>
      <c r="M74" s="37" t="s">
        <v>7</v>
      </c>
      <c r="N74" s="37" t="s">
        <v>5</v>
      </c>
      <c r="O74" s="37" t="s">
        <v>6</v>
      </c>
      <c r="P74" s="37" t="s">
        <v>7</v>
      </c>
      <c r="Q74" s="37" t="s">
        <v>5</v>
      </c>
      <c r="R74" s="37" t="s">
        <v>6</v>
      </c>
      <c r="S74" s="37" t="s">
        <v>7</v>
      </c>
    </row>
    <row r="75" spans="1:19" ht="27" customHeight="1">
      <c r="A75" s="22" t="s">
        <v>40</v>
      </c>
      <c r="B75" s="24">
        <f>SUM(B$6:B$7)</f>
        <v>3759</v>
      </c>
      <c r="C75" s="24">
        <f>SUM(C$6:C$7)</f>
        <v>3646</v>
      </c>
      <c r="D75" s="24">
        <f t="shared" ref="D75:D82" si="21">SUM(B75:C75)</f>
        <v>7405</v>
      </c>
      <c r="E75" s="24">
        <f>SUM(E$6:E$7)</f>
        <v>1644</v>
      </c>
      <c r="F75" s="24">
        <f>SUM(F$6:F$7)</f>
        <v>1731</v>
      </c>
      <c r="G75" s="24">
        <f>E75+F75</f>
        <v>3375</v>
      </c>
      <c r="H75" s="24">
        <f>SUM(H$6:H$7)</f>
        <v>565</v>
      </c>
      <c r="I75" s="24">
        <f>SUM(I$6:I$7)</f>
        <v>564</v>
      </c>
      <c r="J75" s="24">
        <f>H75+I75</f>
        <v>1129</v>
      </c>
      <c r="K75" s="51">
        <f>IFERROR(ROUND(E75/B75,4),"")</f>
        <v>0.43740000000000001</v>
      </c>
      <c r="L75" s="51">
        <f t="shared" ref="L75:M82" si="22">IFERROR(ROUND(F75/C75,4),"")</f>
        <v>0.4748</v>
      </c>
      <c r="M75" s="51">
        <f t="shared" si="22"/>
        <v>0.45579999999999998</v>
      </c>
      <c r="N75" s="52">
        <v>0.34284882027381297</v>
      </c>
      <c r="O75" s="52">
        <v>0.37225193107546051</v>
      </c>
      <c r="P75" s="52">
        <v>0.35740550080894251</v>
      </c>
      <c r="Q75" s="26">
        <f>K75-N75</f>
        <v>9.455117972618704E-2</v>
      </c>
      <c r="R75" s="26">
        <f>L75-O75</f>
        <v>0.10254806892453949</v>
      </c>
      <c r="S75" s="26">
        <f>M75-P75</f>
        <v>9.8394499191057472E-2</v>
      </c>
    </row>
    <row r="76" spans="1:19" ht="27" customHeight="1">
      <c r="A76" s="22" t="s">
        <v>41</v>
      </c>
      <c r="B76" s="24">
        <f>SUM(B$8:B$17)</f>
        <v>17450</v>
      </c>
      <c r="C76" s="24">
        <f>SUM(C$8:C$17)</f>
        <v>17709</v>
      </c>
      <c r="D76" s="24">
        <f t="shared" si="21"/>
        <v>35159</v>
      </c>
      <c r="E76" s="24">
        <f>SUM(E$8:E$17)</f>
        <v>7201</v>
      </c>
      <c r="F76" s="24">
        <f>SUM(F$8:F$17)</f>
        <v>8298</v>
      </c>
      <c r="G76" s="24">
        <f t="shared" ref="G76:G82" si="23">SUM(E76:F76)</f>
        <v>15499</v>
      </c>
      <c r="H76" s="24">
        <f>SUM(H$8:H$17)</f>
        <v>1476</v>
      </c>
      <c r="I76" s="24">
        <f>SUM(I$8:I$17)</f>
        <v>1758</v>
      </c>
      <c r="J76" s="24">
        <f t="shared" ref="J76:J82" si="24">SUM(H76:I76)</f>
        <v>3234</v>
      </c>
      <c r="K76" s="51">
        <f t="shared" ref="K76:K83" si="25">IFERROR(ROUND(E76/B76,4),"")</f>
        <v>0.41270000000000001</v>
      </c>
      <c r="L76" s="51">
        <f t="shared" si="22"/>
        <v>0.46860000000000002</v>
      </c>
      <c r="M76" s="51">
        <f t="shared" si="22"/>
        <v>0.44080000000000003</v>
      </c>
      <c r="N76" s="52">
        <v>0.2943322935671826</v>
      </c>
      <c r="O76" s="52">
        <v>0.33252008330853911</v>
      </c>
      <c r="P76" s="52">
        <v>0.31332110308912298</v>
      </c>
      <c r="Q76" s="26">
        <f t="shared" ref="Q76:Q82" si="26">K76-N76</f>
        <v>0.11836770643281741</v>
      </c>
      <c r="R76" s="26">
        <f t="shared" ref="R76:R82" si="27">L76-O76</f>
        <v>0.13607991669146091</v>
      </c>
      <c r="S76" s="26">
        <f t="shared" ref="S76:S82" si="28">M76-P76</f>
        <v>0.12747889691087705</v>
      </c>
    </row>
    <row r="77" spans="1:19" ht="27" customHeight="1">
      <c r="A77" s="22" t="s">
        <v>42</v>
      </c>
      <c r="B77" s="24">
        <f>SUM(B$18:B$27)</f>
        <v>19726</v>
      </c>
      <c r="C77" s="24">
        <f>SUM(C$18:C$27)</f>
        <v>20179</v>
      </c>
      <c r="D77" s="24">
        <f t="shared" si="21"/>
        <v>39905</v>
      </c>
      <c r="E77" s="24">
        <f>SUM(E$18:E$27)</f>
        <v>10392</v>
      </c>
      <c r="F77" s="24">
        <f>SUM(F$18:F$27)</f>
        <v>11282</v>
      </c>
      <c r="G77" s="24">
        <f t="shared" si="23"/>
        <v>21674</v>
      </c>
      <c r="H77" s="24">
        <f>SUM(H$18:H$27)</f>
        <v>2603</v>
      </c>
      <c r="I77" s="24">
        <f>SUM(I$18:I$27)</f>
        <v>2931</v>
      </c>
      <c r="J77" s="24">
        <f t="shared" si="24"/>
        <v>5534</v>
      </c>
      <c r="K77" s="51">
        <f t="shared" si="25"/>
        <v>0.52680000000000005</v>
      </c>
      <c r="L77" s="51">
        <f t="shared" si="22"/>
        <v>0.55910000000000004</v>
      </c>
      <c r="M77" s="51">
        <f t="shared" si="22"/>
        <v>0.54310000000000003</v>
      </c>
      <c r="N77" s="52">
        <v>0.39273725968873968</v>
      </c>
      <c r="O77" s="52">
        <v>0.42830351259567134</v>
      </c>
      <c r="P77" s="52">
        <v>0.41055063339341474</v>
      </c>
      <c r="Q77" s="26">
        <f>K77-N77</f>
        <v>0.13406274031126036</v>
      </c>
      <c r="R77" s="26">
        <f t="shared" si="27"/>
        <v>0.1307964874043287</v>
      </c>
      <c r="S77" s="26">
        <f t="shared" si="28"/>
        <v>0.13254936660658528</v>
      </c>
    </row>
    <row r="78" spans="1:19" ht="27" customHeight="1">
      <c r="A78" s="22" t="s">
        <v>43</v>
      </c>
      <c r="B78" s="24">
        <f>SUM(B$28:B$37)</f>
        <v>26077</v>
      </c>
      <c r="C78" s="24">
        <f>SUM(C$28:C$37)</f>
        <v>26241</v>
      </c>
      <c r="D78" s="24">
        <f t="shared" si="21"/>
        <v>52318</v>
      </c>
      <c r="E78" s="24">
        <f>SUM(E$28:E$37)</f>
        <v>14465</v>
      </c>
      <c r="F78" s="24">
        <f>SUM(F$28:F$37)</f>
        <v>14696</v>
      </c>
      <c r="G78" s="24">
        <f t="shared" si="23"/>
        <v>29161</v>
      </c>
      <c r="H78" s="24">
        <f>SUM(H$28:H$37)</f>
        <v>4108</v>
      </c>
      <c r="I78" s="24">
        <f>SUM(I$28:I$37)</f>
        <v>4363</v>
      </c>
      <c r="J78" s="24">
        <f t="shared" si="24"/>
        <v>8471</v>
      </c>
      <c r="K78" s="51">
        <f t="shared" si="25"/>
        <v>0.55469999999999997</v>
      </c>
      <c r="L78" s="51">
        <f t="shared" si="22"/>
        <v>0.56000000000000005</v>
      </c>
      <c r="M78" s="51">
        <f t="shared" si="22"/>
        <v>0.55740000000000001</v>
      </c>
      <c r="N78" s="52">
        <v>0.45564387917329091</v>
      </c>
      <c r="O78" s="52">
        <v>0.47793114517293955</v>
      </c>
      <c r="P78" s="52">
        <v>0.46673455532926</v>
      </c>
      <c r="Q78" s="26">
        <f t="shared" si="26"/>
        <v>9.905612082670906E-2</v>
      </c>
      <c r="R78" s="26">
        <f t="shared" si="27"/>
        <v>8.20688548270605E-2</v>
      </c>
      <c r="S78" s="26">
        <f t="shared" si="28"/>
        <v>9.0665444670740003E-2</v>
      </c>
    </row>
    <row r="79" spans="1:19" ht="27" customHeight="1">
      <c r="A79" s="22" t="s">
        <v>44</v>
      </c>
      <c r="B79" s="24">
        <f>SUM(B$38:B$47)</f>
        <v>25551</v>
      </c>
      <c r="C79" s="24">
        <f>SUM(C$38:C$47)</f>
        <v>26144</v>
      </c>
      <c r="D79" s="24">
        <f t="shared" si="21"/>
        <v>51695</v>
      </c>
      <c r="E79" s="24">
        <f>SUM(E$38:E$47)</f>
        <v>15201</v>
      </c>
      <c r="F79" s="24">
        <f>SUM(F$38:F$47)</f>
        <v>15921</v>
      </c>
      <c r="G79" s="24">
        <f t="shared" si="23"/>
        <v>31122</v>
      </c>
      <c r="H79" s="24">
        <f>SUM(H$38:H$47)</f>
        <v>4834</v>
      </c>
      <c r="I79" s="24">
        <f>SUM(I$38:I$47)</f>
        <v>4929</v>
      </c>
      <c r="J79" s="24">
        <f t="shared" si="24"/>
        <v>9763</v>
      </c>
      <c r="K79" s="51">
        <f t="shared" si="25"/>
        <v>0.59489999999999998</v>
      </c>
      <c r="L79" s="51">
        <f t="shared" si="22"/>
        <v>0.60899999999999999</v>
      </c>
      <c r="M79" s="51">
        <f t="shared" si="22"/>
        <v>0.60199999999999998</v>
      </c>
      <c r="N79" s="52">
        <v>0.52663686318338454</v>
      </c>
      <c r="O79" s="52">
        <v>0.55561569688768608</v>
      </c>
      <c r="P79" s="52">
        <v>0.54135734579781869</v>
      </c>
      <c r="Q79" s="26">
        <f t="shared" si="26"/>
        <v>6.8263136816615444E-2</v>
      </c>
      <c r="R79" s="26">
        <f t="shared" si="27"/>
        <v>5.3384303112313902E-2</v>
      </c>
      <c r="S79" s="26">
        <f t="shared" si="28"/>
        <v>6.064265420218129E-2</v>
      </c>
    </row>
    <row r="80" spans="1:19" ht="27" customHeight="1">
      <c r="A80" s="22" t="s">
        <v>45</v>
      </c>
      <c r="B80" s="24">
        <f>SUM(B$48:B$57)</f>
        <v>20112</v>
      </c>
      <c r="C80" s="24">
        <f>SUM(C$48:C$57)</f>
        <v>22023</v>
      </c>
      <c r="D80" s="24">
        <f t="shared" si="21"/>
        <v>42135</v>
      </c>
      <c r="E80" s="24">
        <f>SUM(E$48:E$57)</f>
        <v>13237</v>
      </c>
      <c r="F80" s="24">
        <f>SUM(F$48:F$57)</f>
        <v>14704</v>
      </c>
      <c r="G80" s="24">
        <f t="shared" si="23"/>
        <v>27941</v>
      </c>
      <c r="H80" s="24">
        <f>SUM(H$48:H$57)</f>
        <v>4721</v>
      </c>
      <c r="I80" s="24">
        <f>SUM(I$48:I$57)</f>
        <v>4902</v>
      </c>
      <c r="J80" s="24">
        <f t="shared" si="24"/>
        <v>9623</v>
      </c>
      <c r="K80" s="51">
        <f t="shared" si="25"/>
        <v>0.65820000000000001</v>
      </c>
      <c r="L80" s="51">
        <f t="shared" si="22"/>
        <v>0.66769999999999996</v>
      </c>
      <c r="M80" s="51">
        <f t="shared" si="22"/>
        <v>0.66310000000000002</v>
      </c>
      <c r="N80" s="52">
        <v>0.62668725407182346</v>
      </c>
      <c r="O80" s="52">
        <v>0.63504082470464807</v>
      </c>
      <c r="P80" s="52">
        <v>0.63104761904761908</v>
      </c>
      <c r="Q80" s="26">
        <f t="shared" si="26"/>
        <v>3.1512745928176544E-2</v>
      </c>
      <c r="R80" s="26">
        <f t="shared" si="27"/>
        <v>3.2659175295351894E-2</v>
      </c>
      <c r="S80" s="26">
        <f t="shared" si="28"/>
        <v>3.2052380952380943E-2</v>
      </c>
    </row>
    <row r="81" spans="1:19" ht="27" customHeight="1">
      <c r="A81" s="22" t="s">
        <v>46</v>
      </c>
      <c r="B81" s="24">
        <f>SUM(B$58:B$67)</f>
        <v>21923</v>
      </c>
      <c r="C81" s="24">
        <f>SUM(C$58:C$67)</f>
        <v>26257</v>
      </c>
      <c r="D81" s="24">
        <f t="shared" si="21"/>
        <v>48180</v>
      </c>
      <c r="E81" s="24">
        <f>SUM(E$58:E$67)</f>
        <v>14722</v>
      </c>
      <c r="F81" s="24">
        <f>SUM(F$58:F$67)</f>
        <v>16735</v>
      </c>
      <c r="G81" s="24">
        <f t="shared" si="23"/>
        <v>31457</v>
      </c>
      <c r="H81" s="24">
        <f>SUM(H$58:H$67)</f>
        <v>5447</v>
      </c>
      <c r="I81" s="24">
        <f>SUM(I$58:I$67)</f>
        <v>6003</v>
      </c>
      <c r="J81" s="24">
        <f t="shared" si="24"/>
        <v>11450</v>
      </c>
      <c r="K81" s="51">
        <f t="shared" si="25"/>
        <v>0.67149999999999999</v>
      </c>
      <c r="L81" s="51">
        <f t="shared" si="22"/>
        <v>0.63739999999999997</v>
      </c>
      <c r="M81" s="51">
        <f t="shared" si="22"/>
        <v>0.65290000000000004</v>
      </c>
      <c r="N81" s="52">
        <v>0.64961433192336404</v>
      </c>
      <c r="O81" s="52">
        <v>0.62036769262549063</v>
      </c>
      <c r="P81" s="52">
        <v>0.63363431151241534</v>
      </c>
      <c r="Q81" s="26">
        <f t="shared" si="26"/>
        <v>2.1885668076635945E-2</v>
      </c>
      <c r="R81" s="26">
        <f t="shared" si="27"/>
        <v>1.7032307374509337E-2</v>
      </c>
      <c r="S81" s="26">
        <f t="shared" si="28"/>
        <v>1.9265688487584698E-2</v>
      </c>
    </row>
    <row r="82" spans="1:19" ht="27" customHeight="1">
      <c r="A82" s="22" t="s">
        <v>47</v>
      </c>
      <c r="B82" s="24">
        <f>B68</f>
        <v>11938</v>
      </c>
      <c r="C82" s="24">
        <f>C68</f>
        <v>22647</v>
      </c>
      <c r="D82" s="24">
        <f t="shared" si="21"/>
        <v>34585</v>
      </c>
      <c r="E82" s="24">
        <f>E68</f>
        <v>6194</v>
      </c>
      <c r="F82" s="24">
        <f>F68</f>
        <v>9052</v>
      </c>
      <c r="G82" s="24">
        <f t="shared" si="23"/>
        <v>15246</v>
      </c>
      <c r="H82" s="24">
        <f>H68</f>
        <v>2726</v>
      </c>
      <c r="I82" s="24">
        <f>I68</f>
        <v>3235</v>
      </c>
      <c r="J82" s="24">
        <f t="shared" si="24"/>
        <v>5961</v>
      </c>
      <c r="K82" s="51">
        <f t="shared" si="25"/>
        <v>0.51880000000000004</v>
      </c>
      <c r="L82" s="51">
        <f t="shared" si="22"/>
        <v>0.3997</v>
      </c>
      <c r="M82" s="51">
        <f t="shared" si="22"/>
        <v>0.44080000000000003</v>
      </c>
      <c r="N82" s="52">
        <v>0.51299589603283169</v>
      </c>
      <c r="O82" s="52">
        <v>0.36706583992048092</v>
      </c>
      <c r="P82" s="52">
        <v>0.41692633678175245</v>
      </c>
      <c r="Q82" s="26">
        <f t="shared" si="26"/>
        <v>5.8041039671683503E-3</v>
      </c>
      <c r="R82" s="26">
        <f t="shared" si="27"/>
        <v>3.2634160079519081E-2</v>
      </c>
      <c r="S82" s="26">
        <f t="shared" si="28"/>
        <v>2.3873663218247576E-2</v>
      </c>
    </row>
    <row r="83" spans="1:19" ht="27" customHeight="1">
      <c r="A83" s="28"/>
      <c r="B83" s="30">
        <f>SUM(B75:B82)</f>
        <v>146536</v>
      </c>
      <c r="C83" s="30">
        <f t="shared" ref="C83:F83" si="29">SUM(C75:C82)</f>
        <v>164846</v>
      </c>
      <c r="D83" s="30">
        <f t="shared" si="29"/>
        <v>311382</v>
      </c>
      <c r="E83" s="30">
        <f t="shared" si="29"/>
        <v>83056</v>
      </c>
      <c r="F83" s="30">
        <f t="shared" si="29"/>
        <v>92419</v>
      </c>
      <c r="G83" s="30">
        <f>SUM(G75:G82)</f>
        <v>175475</v>
      </c>
      <c r="H83" s="30"/>
      <c r="I83" s="30"/>
      <c r="J83" s="30"/>
      <c r="K83" s="51">
        <f t="shared" si="25"/>
        <v>0.56679999999999997</v>
      </c>
      <c r="L83" s="51">
        <f>IFERROR(ROUND(F83/C83,4),"")</f>
        <v>0.56059999999999999</v>
      </c>
      <c r="M83" s="51">
        <f>IFERROR(ROUND(G83/D83,4),"")</f>
        <v>0.5635</v>
      </c>
      <c r="N83" s="52">
        <v>0.49280000000000002</v>
      </c>
      <c r="O83" s="52">
        <v>0.49409999999999998</v>
      </c>
      <c r="P83" s="52">
        <v>0.49349999999999999</v>
      </c>
      <c r="Q83" s="26">
        <f>K83-N83</f>
        <v>7.3999999999999955E-2</v>
      </c>
      <c r="R83" s="26">
        <f t="shared" ref="R83" si="30">L83-O83</f>
        <v>6.6500000000000004E-2</v>
      </c>
      <c r="S83" s="26">
        <f>M83-P83</f>
        <v>7.0000000000000007E-2</v>
      </c>
    </row>
    <row r="84" spans="1:19" ht="23.25" customHeight="1">
      <c r="A84" s="28"/>
      <c r="B84" s="30"/>
      <c r="C84" s="30"/>
      <c r="D84" s="30"/>
      <c r="E84" s="30"/>
      <c r="F84" s="30"/>
      <c r="G84" s="30"/>
      <c r="H84" s="30"/>
      <c r="I84" s="30"/>
      <c r="J84" s="30"/>
      <c r="K84" s="31"/>
      <c r="L84" s="31"/>
      <c r="M84" s="31"/>
      <c r="N84" s="31"/>
      <c r="O84" s="31"/>
      <c r="P84" s="31"/>
      <c r="Q84" s="31"/>
      <c r="R84" s="31"/>
      <c r="S84" s="31"/>
    </row>
    <row r="85" spans="1:19" ht="27" customHeight="1">
      <c r="A85" s="34" t="s">
        <v>38</v>
      </c>
      <c r="B85" s="24">
        <v>1963604</v>
      </c>
      <c r="C85" s="24">
        <v>2228389</v>
      </c>
      <c r="D85" s="24">
        <v>4191993</v>
      </c>
      <c r="E85" s="24">
        <v>1100965</v>
      </c>
      <c r="F85" s="24">
        <v>1232171</v>
      </c>
      <c r="G85" s="24">
        <v>2333136</v>
      </c>
      <c r="H85" s="24">
        <f>SUM(H75,H76:H82)</f>
        <v>26480</v>
      </c>
      <c r="I85" s="24">
        <f>SUM(I75,I76:I82)</f>
        <v>28685</v>
      </c>
      <c r="J85" s="24">
        <f>SUM(J75,J76:J82)</f>
        <v>55165</v>
      </c>
      <c r="K85" s="26">
        <f>E85/B85</f>
        <v>0.56068586130401044</v>
      </c>
      <c r="L85" s="26">
        <f>F85/C85</f>
        <v>0.55294250689623758</v>
      </c>
      <c r="M85" s="26">
        <f>G85/D85</f>
        <v>0.55656963167638873</v>
      </c>
      <c r="N85" s="27">
        <v>0.48602940767037328</v>
      </c>
      <c r="O85" s="27">
        <v>0.48904166926413095</v>
      </c>
      <c r="P85" s="27">
        <v>0.48763198397820928</v>
      </c>
      <c r="Q85" s="26">
        <f t="shared" ref="Q85" si="31">K85-N85</f>
        <v>7.4656453633637154E-2</v>
      </c>
      <c r="R85" s="26">
        <f t="shared" ref="R85" si="32">L85-O85</f>
        <v>6.3900837632106633E-2</v>
      </c>
      <c r="S85" s="26">
        <f>M85-P85</f>
        <v>6.8937647698179449E-2</v>
      </c>
    </row>
  </sheetData>
  <autoFilter ref="A5:S68">
    <sortState ref="A7:V69">
      <sortCondition ref="A6:A69"/>
    </sortState>
  </autoFilter>
  <mergeCells count="13">
    <mergeCell ref="A1:S1"/>
    <mergeCell ref="Q4:S4"/>
    <mergeCell ref="Q73:S73"/>
    <mergeCell ref="N73:P73"/>
    <mergeCell ref="B4:D4"/>
    <mergeCell ref="E4:G4"/>
    <mergeCell ref="H4:J4"/>
    <mergeCell ref="K4:M4"/>
    <mergeCell ref="N4:P4"/>
    <mergeCell ref="B73:D73"/>
    <mergeCell ref="E73:G73"/>
    <mergeCell ref="H73:J73"/>
    <mergeCell ref="K73:M73"/>
  </mergeCells>
  <phoneticPr fontId="6"/>
  <conditionalFormatting sqref="K6:M68">
    <cfRule type="dataBar" priority="44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{BCCD8B95-9754-48E3-9C39-2367F7BD113A}</x14:id>
        </ext>
      </extLst>
    </cfRule>
    <cfRule type="dataBar" priority="45">
      <dataBar>
        <cfvo type="num" val="0"/>
        <cfvo type="num" val="100"/>
        <color rgb="FF638EC6"/>
      </dataBar>
      <extLst>
        <ext xmlns:x14="http://schemas.microsoft.com/office/spreadsheetml/2009/9/main" uri="{B025F937-C7B1-47D3-B67F-A62EFF666E3E}">
          <x14:id>{F1680D59-5BE0-422F-BBF9-73843493D20B}</x14:id>
        </ext>
      </extLst>
    </cfRule>
    <cfRule type="dataBar" priority="4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{8C73251A-391B-480B-87C0-1FE7901A8736}</x14:id>
        </ext>
      </extLst>
    </cfRule>
  </conditionalFormatting>
  <conditionalFormatting sqref="N6:S68">
    <cfRule type="dataBar" priority="41">
      <dataBar>
        <cfvo type="num" val="0"/>
        <cfvo type="num" val="1"/>
        <color rgb="FF92D050"/>
      </dataBar>
      <extLst>
        <ext xmlns:x14="http://schemas.microsoft.com/office/spreadsheetml/2009/9/main" uri="{B025F937-C7B1-47D3-B67F-A62EFF666E3E}">
          <x14:id>{8CD20FD8-8DE0-462A-963E-8BA2534AB16C}</x14:id>
        </ext>
      </extLst>
    </cfRule>
    <cfRule type="dataBar" priority="42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{FFB45E4A-3410-434E-BF98-ED4BCB66BFF9}</x14:id>
        </ext>
      </extLst>
    </cfRule>
    <cfRule type="dataBar" priority="43">
      <dataBar>
        <cfvo type="num" val="0"/>
        <cfvo type="num" val="1"/>
        <color rgb="FF92D050"/>
      </dataBar>
      <extLst>
        <ext xmlns:x14="http://schemas.microsoft.com/office/spreadsheetml/2009/9/main" uri="{B025F937-C7B1-47D3-B67F-A62EFF666E3E}">
          <x14:id>{19476AEB-0C9D-4106-A2D6-5524463D8354}</x14:id>
        </ext>
      </extLst>
    </cfRule>
  </conditionalFormatting>
  <conditionalFormatting sqref="Q6:S68">
    <cfRule type="dataBar" priority="36">
      <dataBar>
        <cfvo type="num" val="-1"/>
        <cfvo type="num" val="0"/>
        <color rgb="FF638EC6"/>
      </dataBar>
      <extLst>
        <ext xmlns:x14="http://schemas.microsoft.com/office/spreadsheetml/2009/9/main" uri="{B025F937-C7B1-47D3-B67F-A62EFF666E3E}">
          <x14:id>{186317F1-0191-4413-B5A2-0D104F381FE3}</x14:id>
        </ext>
      </extLst>
    </cfRule>
    <cfRule type="dataBar" priority="37">
      <dataBar>
        <cfvo type="num" val="-1"/>
        <cfvo type="num" val="0"/>
        <color rgb="FF638EC6"/>
      </dataBar>
      <extLst>
        <ext xmlns:x14="http://schemas.microsoft.com/office/spreadsheetml/2009/9/main" uri="{B025F937-C7B1-47D3-B67F-A62EFF666E3E}">
          <x14:id>{E121E1D4-3D24-41B0-A0B6-A00407FD84E4}</x14:id>
        </ext>
      </extLst>
    </cfRule>
    <cfRule type="dataBar" priority="3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{57B8A3BC-7293-49CA-984C-BE489C16B591}</x14:id>
        </ext>
      </extLst>
    </cfRule>
    <cfRule type="dataBar" priority="39">
      <dataBar>
        <cfvo type="num" val="-1"/>
        <cfvo type="num" val="0"/>
        <color theme="5"/>
      </dataBar>
      <extLst>
        <ext xmlns:x14="http://schemas.microsoft.com/office/spreadsheetml/2009/9/main" uri="{B025F937-C7B1-47D3-B67F-A62EFF666E3E}">
          <x14:id>{37F61542-1C5C-4A2E-A692-896D5D460A56}</x14:id>
        </ext>
      </extLst>
    </cfRule>
    <cfRule type="dataBar" priority="40">
      <dataBar>
        <cfvo type="num" val="0"/>
        <cfvo type="num" val="1"/>
        <color theme="5"/>
      </dataBar>
      <extLst>
        <ext xmlns:x14="http://schemas.microsoft.com/office/spreadsheetml/2009/9/main" uri="{B025F937-C7B1-47D3-B67F-A62EFF666E3E}">
          <x14:id>{DD39059E-C262-4504-9C24-95D7D7983412}</x14:id>
        </ext>
      </extLst>
    </cfRule>
  </conditionalFormatting>
  <conditionalFormatting sqref="Q70:S70">
    <cfRule type="dataBar" priority="22">
      <dataBar>
        <cfvo type="num" val="0"/>
        <cfvo type="num" val="1"/>
        <color rgb="FF92D050"/>
      </dataBar>
      <extLst>
        <ext xmlns:x14="http://schemas.microsoft.com/office/spreadsheetml/2009/9/main" uri="{B025F937-C7B1-47D3-B67F-A62EFF666E3E}">
          <x14:id>{C4BD67AF-4C7B-4081-8122-4BE119BCE7E8}</x14:id>
        </ext>
      </extLst>
    </cfRule>
    <cfRule type="dataBar" priority="23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{8484020E-6B09-4956-B726-9A07FD1F75A4}</x14:id>
        </ext>
      </extLst>
    </cfRule>
    <cfRule type="dataBar" priority="24">
      <dataBar>
        <cfvo type="num" val="0"/>
        <cfvo type="num" val="1"/>
        <color rgb="FF92D050"/>
      </dataBar>
      <extLst>
        <ext xmlns:x14="http://schemas.microsoft.com/office/spreadsheetml/2009/9/main" uri="{B025F937-C7B1-47D3-B67F-A62EFF666E3E}">
          <x14:id>{60FD6165-23ED-4146-B1A9-0D57601A241E}</x14:id>
        </ext>
      </extLst>
    </cfRule>
  </conditionalFormatting>
  <conditionalFormatting sqref="Q70:S70">
    <cfRule type="dataBar" priority="17">
      <dataBar>
        <cfvo type="num" val="-1"/>
        <cfvo type="num" val="0"/>
        <color rgb="FF638EC6"/>
      </dataBar>
      <extLst>
        <ext xmlns:x14="http://schemas.microsoft.com/office/spreadsheetml/2009/9/main" uri="{B025F937-C7B1-47D3-B67F-A62EFF666E3E}">
          <x14:id>{466F0B5F-BBD8-4061-B6FA-0B2ED62A6694}</x14:id>
        </ext>
      </extLst>
    </cfRule>
    <cfRule type="dataBar" priority="18">
      <dataBar>
        <cfvo type="num" val="-1"/>
        <cfvo type="num" val="0"/>
        <color rgb="FF638EC6"/>
      </dataBar>
      <extLst>
        <ext xmlns:x14="http://schemas.microsoft.com/office/spreadsheetml/2009/9/main" uri="{B025F937-C7B1-47D3-B67F-A62EFF666E3E}">
          <x14:id>{0DE37853-2112-4269-AD4E-D6B390C07CC0}</x14:id>
        </ext>
      </extLst>
    </cfRule>
    <cfRule type="dataBar" priority="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{D6774381-54FE-4D72-A86A-F8D6173305CD}</x14:id>
        </ext>
      </extLst>
    </cfRule>
    <cfRule type="dataBar" priority="20">
      <dataBar>
        <cfvo type="num" val="-1"/>
        <cfvo type="num" val="0"/>
        <color theme="5"/>
      </dataBar>
      <extLst>
        <ext xmlns:x14="http://schemas.microsoft.com/office/spreadsheetml/2009/9/main" uri="{B025F937-C7B1-47D3-B67F-A62EFF666E3E}">
          <x14:id>{ACD3C44A-3360-45A3-A881-4B647B9361A4}</x14:id>
        </ext>
      </extLst>
    </cfRule>
    <cfRule type="dataBar" priority="21">
      <dataBar>
        <cfvo type="num" val="0"/>
        <cfvo type="num" val="1"/>
        <color theme="5"/>
      </dataBar>
      <extLst>
        <ext xmlns:x14="http://schemas.microsoft.com/office/spreadsheetml/2009/9/main" uri="{B025F937-C7B1-47D3-B67F-A62EFF666E3E}">
          <x14:id>{3DF4A314-B30C-4E73-B6A6-0E9AE720AB5A}</x14:id>
        </ext>
      </extLst>
    </cfRule>
  </conditionalFormatting>
  <conditionalFormatting sqref="Q85:S85">
    <cfRule type="dataBar" priority="14">
      <dataBar>
        <cfvo type="num" val="0"/>
        <cfvo type="num" val="1"/>
        <color rgb="FF92D050"/>
      </dataBar>
      <extLst>
        <ext xmlns:x14="http://schemas.microsoft.com/office/spreadsheetml/2009/9/main" uri="{B025F937-C7B1-47D3-B67F-A62EFF666E3E}">
          <x14:id>{53652670-8730-44C2-957E-B07833A22238}</x14:id>
        </ext>
      </extLst>
    </cfRule>
    <cfRule type="dataBar" priority="15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{A364547E-E1A1-4FCE-A284-7D5F1349E874}</x14:id>
        </ext>
      </extLst>
    </cfRule>
    <cfRule type="dataBar" priority="16">
      <dataBar>
        <cfvo type="num" val="0"/>
        <cfvo type="num" val="1"/>
        <color rgb="FF92D050"/>
      </dataBar>
      <extLst>
        <ext xmlns:x14="http://schemas.microsoft.com/office/spreadsheetml/2009/9/main" uri="{B025F937-C7B1-47D3-B67F-A62EFF666E3E}">
          <x14:id>{74D22D13-760A-4BB9-B78D-15A987A17ABF}</x14:id>
        </ext>
      </extLst>
    </cfRule>
  </conditionalFormatting>
  <conditionalFormatting sqref="Q85:S85">
    <cfRule type="dataBar" priority="9">
      <dataBar>
        <cfvo type="num" val="-1"/>
        <cfvo type="num" val="0"/>
        <color rgb="FF638EC6"/>
      </dataBar>
      <extLst>
        <ext xmlns:x14="http://schemas.microsoft.com/office/spreadsheetml/2009/9/main" uri="{B025F937-C7B1-47D3-B67F-A62EFF666E3E}">
          <x14:id>{E143A356-BA8B-4118-8560-5F3D1B2DA8BF}</x14:id>
        </ext>
      </extLst>
    </cfRule>
    <cfRule type="dataBar" priority="10">
      <dataBar>
        <cfvo type="num" val="-1"/>
        <cfvo type="num" val="0"/>
        <color rgb="FF638EC6"/>
      </dataBar>
      <extLst>
        <ext xmlns:x14="http://schemas.microsoft.com/office/spreadsheetml/2009/9/main" uri="{B025F937-C7B1-47D3-B67F-A62EFF666E3E}">
          <x14:id>{6012D764-BDA2-43DE-8ABC-F0CECFF07ED6}</x14:id>
        </ext>
      </extLst>
    </cfRule>
    <cfRule type="dataBar" priority="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{959ABB88-2C2E-4D47-8EDD-731638D21775}</x14:id>
        </ext>
      </extLst>
    </cfRule>
    <cfRule type="dataBar" priority="12">
      <dataBar>
        <cfvo type="num" val="-1"/>
        <cfvo type="num" val="0"/>
        <color theme="5"/>
      </dataBar>
      <extLst>
        <ext xmlns:x14="http://schemas.microsoft.com/office/spreadsheetml/2009/9/main" uri="{B025F937-C7B1-47D3-B67F-A62EFF666E3E}">
          <x14:id>{639F925B-9C09-469D-8C49-8836AB6CBBA7}</x14:id>
        </ext>
      </extLst>
    </cfRule>
    <cfRule type="dataBar" priority="13">
      <dataBar>
        <cfvo type="num" val="0"/>
        <cfvo type="num" val="1"/>
        <color theme="5"/>
      </dataBar>
      <extLst>
        <ext xmlns:x14="http://schemas.microsoft.com/office/spreadsheetml/2009/9/main" uri="{B025F937-C7B1-47D3-B67F-A62EFF666E3E}">
          <x14:id>{1EFC5501-9DCA-484E-A0A8-C8A468064513}</x14:id>
        </ext>
      </extLst>
    </cfRule>
  </conditionalFormatting>
  <conditionalFormatting sqref="N85:P85">
    <cfRule type="dataBar" priority="8">
      <dataBar>
        <cfvo type="num" val="0"/>
        <cfvo type="num" val="1"/>
        <color rgb="FF92D050"/>
      </dataBar>
      <extLst>
        <ext xmlns:x14="http://schemas.microsoft.com/office/spreadsheetml/2009/9/main" uri="{B025F937-C7B1-47D3-B67F-A62EFF666E3E}">
          <x14:id>{AC947A02-80E6-4034-9994-2578D19038C4}</x14:id>
        </ext>
      </extLst>
    </cfRule>
  </conditionalFormatting>
  <conditionalFormatting sqref="N70:P70">
    <cfRule type="dataBar" priority="7">
      <dataBar>
        <cfvo type="num" val="0"/>
        <cfvo type="num" val="1"/>
        <color rgb="FF92D050"/>
      </dataBar>
      <extLst>
        <ext xmlns:x14="http://schemas.microsoft.com/office/spreadsheetml/2009/9/main" uri="{B025F937-C7B1-47D3-B67F-A62EFF666E3E}">
          <x14:id>{E58E56B0-A5A0-4BB7-8999-36CC08B061D5}</x14:id>
        </ext>
      </extLst>
    </cfRule>
  </conditionalFormatting>
  <conditionalFormatting sqref="K70:M70">
    <cfRule type="dataBar" priority="4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{DC9E7D9B-C4EF-4AB2-ABF8-BBBA9606738F}</x14:id>
        </ext>
      </extLst>
    </cfRule>
    <cfRule type="dataBar" priority="5">
      <dataBar>
        <cfvo type="num" val="0"/>
        <cfvo type="num" val="100"/>
        <color rgb="FF638EC6"/>
      </dataBar>
      <extLst>
        <ext xmlns:x14="http://schemas.microsoft.com/office/spreadsheetml/2009/9/main" uri="{B025F937-C7B1-47D3-B67F-A62EFF666E3E}">
          <x14:id>{C8228A53-373D-4332-9F13-9EB7AD19B605}</x14:id>
        </ext>
      </extLst>
    </cfRule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{0A4BE2FC-6352-4779-BE54-F065A2141E6F}</x14:id>
        </ext>
      </extLst>
    </cfRule>
  </conditionalFormatting>
  <conditionalFormatting sqref="K85:M85">
    <cfRule type="dataBar" priority="1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{CE09DAE3-55E6-4015-A177-30D04BEB1EE4}</x14:id>
        </ext>
      </extLst>
    </cfRule>
    <cfRule type="dataBar" priority="2">
      <dataBar>
        <cfvo type="num" val="0"/>
        <cfvo type="num" val="100"/>
        <color rgb="FF638EC6"/>
      </dataBar>
      <extLst>
        <ext xmlns:x14="http://schemas.microsoft.com/office/spreadsheetml/2009/9/main" uri="{B025F937-C7B1-47D3-B67F-A62EFF666E3E}">
          <x14:id>{0BFD863E-ADB7-4AAF-99AB-73FE27300781}</x14:id>
        </ext>
      </extLst>
    </cfRule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{F01E3693-80AC-4FF0-9165-3559C6923FE8}</x14:id>
        </ext>
      </extLst>
    </cfRule>
  </conditionalFormatting>
  <dataValidations count="3">
    <dataValidation imeMode="off" allowBlank="1" showInputMessage="1" showErrorMessage="1" sqref="E70:F70 B70:C70 H70:I70 D6:D70 G6:G70 Q85:S85 J6:S70 B75:M85 Q75:S83"/>
    <dataValidation type="whole" imeMode="disabled" operator="greaterThanOrEqual" allowBlank="1" showInputMessage="1" showErrorMessage="1" sqref="B6:C69 E6:F6">
      <formula1>0</formula1>
    </dataValidation>
    <dataValidation type="whole" imeMode="off" operator="greaterThanOrEqual" allowBlank="1" showInputMessage="1" showErrorMessage="1" sqref="H6:I69 E7:F69">
      <formula1>0</formula1>
    </dataValidation>
  </dataValidations>
  <printOptions horizontalCentered="1"/>
  <pageMargins left="0.51181102362204722" right="0.51181102362204722" top="0.39370078740157483" bottom="0.39370078740157483" header="0.31496062992125984" footer="0.31496062992125984"/>
  <pageSetup paperSize="9" scale="35" orientation="portrait" r:id="rId1"/>
  <rowBreaks count="1" manualBreakCount="1">
    <brk id="38" max="18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CCD8B95-9754-48E3-9C39-2367F7BD113A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14:cfRule type="dataBar" id="{F1680D59-5BE0-422F-BBF9-73843493D20B}">
            <x14:dataBar minLength="0" maxLength="100" gradient="0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14:cfRule type="dataBar" id="{8C73251A-391B-480B-87C0-1FE7901A873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K6:M68</xm:sqref>
        </x14:conditionalFormatting>
        <x14:conditionalFormatting xmlns:xm="http://schemas.microsoft.com/office/excel/2006/main">
          <x14:cfRule type="dataBar" id="{8CD20FD8-8DE0-462A-963E-8BA2534AB16C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14:cfRule type="dataBar" id="{FFB45E4A-3410-434E-BF98-ED4BCB66BFF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9476AEB-0C9D-4106-A2D6-5524463D8354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N6:S68</xm:sqref>
        </x14:conditionalFormatting>
        <x14:conditionalFormatting xmlns:xm="http://schemas.microsoft.com/office/excel/2006/main">
          <x14:cfRule type="dataBar" id="{186317F1-0191-4413-B5A2-0D104F381FE3}">
            <x14:dataBar minLength="0" maxLength="100" gradient="0">
              <x14:cfvo type="num">
                <xm:f>-1</xm:f>
              </x14:cfvo>
              <x14:cfvo type="num">
                <xm:f>0</xm:f>
              </x14:cfvo>
              <x14:negativeFillColor theme="5"/>
              <x14:axisColor rgb="FF000000"/>
            </x14:dataBar>
          </x14:cfRule>
          <x14:cfRule type="dataBar" id="{E121E1D4-3D24-41B0-A0B6-A00407FD84E4}">
            <x14:dataBar minLength="0" maxLength="100" gradient="0">
              <x14:cfvo type="num">
                <xm:f>-1</xm:f>
              </x14:cfvo>
              <x14:cfvo type="num">
                <xm:f>0</xm:f>
              </x14:cfvo>
              <x14:negativeFillColor rgb="FFFF0000"/>
              <x14:axisColor rgb="FF000000"/>
            </x14:dataBar>
          </x14:cfRule>
          <x14:cfRule type="dataBar" id="{57B8A3BC-7293-49CA-984C-BE489C16B591}">
            <x14:dataBar minLength="0" maxLength="100" gradient="0">
              <x14:cfvo type="autoMin"/>
              <x14:cfvo type="autoMax"/>
              <x14:negativeFillColor theme="5"/>
              <x14:axisColor rgb="FF000000"/>
            </x14:dataBar>
          </x14:cfRule>
          <x14:cfRule type="dataBar" id="{37F61542-1C5C-4A2E-A692-896D5D460A56}">
            <x14:dataBar minLength="0" maxLength="100" gradient="0">
              <x14:cfvo type="num">
                <xm:f>-1</xm:f>
              </x14:cfvo>
              <x14:cfvo type="num">
                <xm:f>0</xm:f>
              </x14:cfvo>
              <x14:negativeFillColor rgb="FFFF0000"/>
              <x14:axisColor rgb="FF000000"/>
            </x14:dataBar>
          </x14:cfRule>
          <x14:cfRule type="dataBar" id="{DD39059E-C262-4504-9C24-95D7D7983412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Q6:S68</xm:sqref>
        </x14:conditionalFormatting>
        <x14:conditionalFormatting xmlns:xm="http://schemas.microsoft.com/office/excel/2006/main">
          <x14:cfRule type="dataBar" id="{C4BD67AF-4C7B-4081-8122-4BE119BCE7E8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14:cfRule type="dataBar" id="{8484020E-6B09-4956-B726-9A07FD1F75A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0FD6165-23ED-4146-B1A9-0D57601A241E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Q70:S70</xm:sqref>
        </x14:conditionalFormatting>
        <x14:conditionalFormatting xmlns:xm="http://schemas.microsoft.com/office/excel/2006/main">
          <x14:cfRule type="dataBar" id="{466F0B5F-BBD8-4061-B6FA-0B2ED62A6694}">
            <x14:dataBar minLength="0" maxLength="100" gradient="0">
              <x14:cfvo type="num">
                <xm:f>-1</xm:f>
              </x14:cfvo>
              <x14:cfvo type="num">
                <xm:f>0</xm:f>
              </x14:cfvo>
              <x14:negativeFillColor theme="5"/>
              <x14:axisColor rgb="FF000000"/>
            </x14:dataBar>
          </x14:cfRule>
          <x14:cfRule type="dataBar" id="{0DE37853-2112-4269-AD4E-D6B390C07CC0}">
            <x14:dataBar minLength="0" maxLength="100" gradient="0">
              <x14:cfvo type="num">
                <xm:f>-1</xm:f>
              </x14:cfvo>
              <x14:cfvo type="num">
                <xm:f>0</xm:f>
              </x14:cfvo>
              <x14:negativeFillColor rgb="FFFF0000"/>
              <x14:axisColor rgb="FF000000"/>
            </x14:dataBar>
          </x14:cfRule>
          <x14:cfRule type="dataBar" id="{D6774381-54FE-4D72-A86A-F8D6173305CD}">
            <x14:dataBar minLength="0" maxLength="100" gradient="0">
              <x14:cfvo type="autoMin"/>
              <x14:cfvo type="autoMax"/>
              <x14:negativeFillColor theme="5"/>
              <x14:axisColor rgb="FF000000"/>
            </x14:dataBar>
          </x14:cfRule>
          <x14:cfRule type="dataBar" id="{ACD3C44A-3360-45A3-A881-4B647B9361A4}">
            <x14:dataBar minLength="0" maxLength="100" gradient="0">
              <x14:cfvo type="num">
                <xm:f>-1</xm:f>
              </x14:cfvo>
              <x14:cfvo type="num">
                <xm:f>0</xm:f>
              </x14:cfvo>
              <x14:negativeFillColor rgb="FFFF0000"/>
              <x14:axisColor rgb="FF000000"/>
            </x14:dataBar>
          </x14:cfRule>
          <x14:cfRule type="dataBar" id="{3DF4A314-B30C-4E73-B6A6-0E9AE720AB5A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Q70:S70</xm:sqref>
        </x14:conditionalFormatting>
        <x14:conditionalFormatting xmlns:xm="http://schemas.microsoft.com/office/excel/2006/main">
          <x14:cfRule type="dataBar" id="{53652670-8730-44C2-957E-B07833A22238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14:cfRule type="dataBar" id="{A364547E-E1A1-4FCE-A284-7D5F1349E87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4D22D13-760A-4BB9-B78D-15A987A17ABF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Q85:S85</xm:sqref>
        </x14:conditionalFormatting>
        <x14:conditionalFormatting xmlns:xm="http://schemas.microsoft.com/office/excel/2006/main">
          <x14:cfRule type="dataBar" id="{E143A356-BA8B-4118-8560-5F3D1B2DA8BF}">
            <x14:dataBar minLength="0" maxLength="100" gradient="0">
              <x14:cfvo type="num">
                <xm:f>-1</xm:f>
              </x14:cfvo>
              <x14:cfvo type="num">
                <xm:f>0</xm:f>
              </x14:cfvo>
              <x14:negativeFillColor theme="5"/>
              <x14:axisColor rgb="FF000000"/>
            </x14:dataBar>
          </x14:cfRule>
          <x14:cfRule type="dataBar" id="{6012D764-BDA2-43DE-8ABC-F0CECFF07ED6}">
            <x14:dataBar minLength="0" maxLength="100" gradient="0">
              <x14:cfvo type="num">
                <xm:f>-1</xm:f>
              </x14:cfvo>
              <x14:cfvo type="num">
                <xm:f>0</xm:f>
              </x14:cfvo>
              <x14:negativeFillColor rgb="FFFF0000"/>
              <x14:axisColor rgb="FF000000"/>
            </x14:dataBar>
          </x14:cfRule>
          <x14:cfRule type="dataBar" id="{959ABB88-2C2E-4D47-8EDD-731638D21775}">
            <x14:dataBar minLength="0" maxLength="100" gradient="0">
              <x14:cfvo type="autoMin"/>
              <x14:cfvo type="autoMax"/>
              <x14:negativeFillColor theme="5"/>
              <x14:axisColor rgb="FF000000"/>
            </x14:dataBar>
          </x14:cfRule>
          <x14:cfRule type="dataBar" id="{639F925B-9C09-469D-8C49-8836AB6CBBA7}">
            <x14:dataBar minLength="0" maxLength="100" gradient="0">
              <x14:cfvo type="num">
                <xm:f>-1</xm:f>
              </x14:cfvo>
              <x14:cfvo type="num">
                <xm:f>0</xm:f>
              </x14:cfvo>
              <x14:negativeFillColor rgb="FFFF0000"/>
              <x14:axisColor rgb="FF000000"/>
            </x14:dataBar>
          </x14:cfRule>
          <x14:cfRule type="dataBar" id="{1EFC5501-9DCA-484E-A0A8-C8A468064513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Q85:S85</xm:sqref>
        </x14:conditionalFormatting>
        <x14:conditionalFormatting xmlns:xm="http://schemas.microsoft.com/office/excel/2006/main">
          <x14:cfRule type="dataBar" id="{AC947A02-80E6-4034-9994-2578D19038C4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N85:P85</xm:sqref>
        </x14:conditionalFormatting>
        <x14:conditionalFormatting xmlns:xm="http://schemas.microsoft.com/office/excel/2006/main">
          <x14:cfRule type="dataBar" id="{E58E56B0-A5A0-4BB7-8999-36CC08B061D5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N70:P70</xm:sqref>
        </x14:conditionalFormatting>
        <x14:conditionalFormatting xmlns:xm="http://schemas.microsoft.com/office/excel/2006/main">
          <x14:cfRule type="dataBar" id="{DC9E7D9B-C4EF-4AB2-ABF8-BBBA9606738F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14:cfRule type="dataBar" id="{C8228A53-373D-4332-9F13-9EB7AD19B605}">
            <x14:dataBar minLength="0" maxLength="100" gradient="0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14:cfRule type="dataBar" id="{0A4BE2FC-6352-4779-BE54-F065A2141E6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K70:M70</xm:sqref>
        </x14:conditionalFormatting>
        <x14:conditionalFormatting xmlns:xm="http://schemas.microsoft.com/office/excel/2006/main">
          <x14:cfRule type="dataBar" id="{CE09DAE3-55E6-4015-A177-30D04BEB1EE4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14:cfRule type="dataBar" id="{0BFD863E-ADB7-4AAF-99AB-73FE27300781}">
            <x14:dataBar minLength="0" maxLength="100" gradient="0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14:cfRule type="dataBar" id="{F01E3693-80AC-4FF0-9165-3559C6923FE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K85:M85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E127"/>
  <sheetViews>
    <sheetView topLeftCell="A4" workbookViewId="0">
      <selection activeCell="D87" sqref="D87"/>
    </sheetView>
  </sheetViews>
  <sheetFormatPr defaultRowHeight="18.75"/>
  <cols>
    <col min="5" max="5" width="11.6640625" hidden="1" customWidth="1"/>
  </cols>
  <sheetData>
    <row r="1" spans="1:5">
      <c r="A1" s="16" t="s">
        <v>35</v>
      </c>
      <c r="B1" s="16" t="s">
        <v>36</v>
      </c>
      <c r="C1" s="16" t="s">
        <v>22</v>
      </c>
      <c r="D1" s="16" t="s">
        <v>23</v>
      </c>
      <c r="E1" s="16" t="s">
        <v>24</v>
      </c>
    </row>
    <row r="2" spans="1:5">
      <c r="A2" s="14" t="s">
        <v>20</v>
      </c>
      <c r="B2" s="14">
        <v>18</v>
      </c>
      <c r="C2" s="15">
        <v>1960</v>
      </c>
      <c r="D2" s="15">
        <v>947</v>
      </c>
      <c r="E2" s="15">
        <v>365</v>
      </c>
    </row>
    <row r="3" spans="1:5">
      <c r="A3" s="14" t="s">
        <v>21</v>
      </c>
      <c r="B3" s="14">
        <v>18</v>
      </c>
      <c r="C3" s="15">
        <v>1922</v>
      </c>
      <c r="D3" s="15">
        <v>997</v>
      </c>
      <c r="E3" s="15">
        <v>353</v>
      </c>
    </row>
    <row r="4" spans="1:5">
      <c r="A4" s="14" t="s">
        <v>20</v>
      </c>
      <c r="B4" s="14">
        <v>19</v>
      </c>
      <c r="C4" s="15">
        <v>1799</v>
      </c>
      <c r="D4" s="15">
        <v>697</v>
      </c>
      <c r="E4" s="15">
        <v>200</v>
      </c>
    </row>
    <row r="5" spans="1:5">
      <c r="A5" s="14" t="s">
        <v>21</v>
      </c>
      <c r="B5" s="14">
        <v>19</v>
      </c>
      <c r="C5" s="15">
        <v>1724</v>
      </c>
      <c r="D5" s="15">
        <v>734</v>
      </c>
      <c r="E5" s="15">
        <v>211</v>
      </c>
    </row>
    <row r="6" spans="1:5">
      <c r="A6" s="14" t="s">
        <v>20</v>
      </c>
      <c r="B6" s="14">
        <v>20</v>
      </c>
      <c r="C6" s="15">
        <v>1827</v>
      </c>
      <c r="D6" s="15">
        <v>642</v>
      </c>
      <c r="E6" s="15">
        <v>141</v>
      </c>
    </row>
    <row r="7" spans="1:5">
      <c r="A7" s="14" t="s">
        <v>21</v>
      </c>
      <c r="B7" s="14">
        <v>20</v>
      </c>
      <c r="C7" s="15">
        <v>1746</v>
      </c>
      <c r="D7" s="15">
        <v>709</v>
      </c>
      <c r="E7" s="15">
        <v>181</v>
      </c>
    </row>
    <row r="8" spans="1:5">
      <c r="A8" s="14" t="s">
        <v>20</v>
      </c>
      <c r="B8" s="14">
        <v>21</v>
      </c>
      <c r="C8" s="15">
        <v>1716</v>
      </c>
      <c r="D8" s="15">
        <v>655</v>
      </c>
      <c r="E8" s="15">
        <v>142</v>
      </c>
    </row>
    <row r="9" spans="1:5">
      <c r="A9" s="14" t="s">
        <v>21</v>
      </c>
      <c r="B9" s="14">
        <v>21</v>
      </c>
      <c r="C9" s="15">
        <v>1745</v>
      </c>
      <c r="D9" s="15">
        <v>731</v>
      </c>
      <c r="E9" s="15">
        <v>168</v>
      </c>
    </row>
    <row r="10" spans="1:5">
      <c r="A10" s="14" t="s">
        <v>20</v>
      </c>
      <c r="B10" s="14">
        <v>22</v>
      </c>
      <c r="C10" s="15">
        <v>1752</v>
      </c>
      <c r="D10" s="15">
        <v>643</v>
      </c>
      <c r="E10" s="15">
        <v>147</v>
      </c>
    </row>
    <row r="11" spans="1:5">
      <c r="A11" s="14" t="s">
        <v>21</v>
      </c>
      <c r="B11" s="14">
        <v>22</v>
      </c>
      <c r="C11" s="15">
        <v>1717</v>
      </c>
      <c r="D11" s="15">
        <v>720</v>
      </c>
      <c r="E11" s="15">
        <v>164</v>
      </c>
    </row>
    <row r="12" spans="1:5">
      <c r="A12" s="14" t="s">
        <v>20</v>
      </c>
      <c r="B12" s="14">
        <v>23</v>
      </c>
      <c r="C12" s="15">
        <v>1797</v>
      </c>
      <c r="D12" s="15">
        <v>690</v>
      </c>
      <c r="E12" s="15">
        <v>136</v>
      </c>
    </row>
    <row r="13" spans="1:5">
      <c r="A13" s="14" t="s">
        <v>21</v>
      </c>
      <c r="B13" s="14">
        <v>23</v>
      </c>
      <c r="C13" s="15">
        <v>1797</v>
      </c>
      <c r="D13" s="15">
        <v>788</v>
      </c>
      <c r="E13" s="15">
        <v>148</v>
      </c>
    </row>
    <row r="14" spans="1:5">
      <c r="A14" s="14" t="s">
        <v>20</v>
      </c>
      <c r="B14" s="14">
        <v>24</v>
      </c>
      <c r="C14" s="15">
        <v>1743</v>
      </c>
      <c r="D14" s="15">
        <v>689</v>
      </c>
      <c r="E14" s="15">
        <v>118</v>
      </c>
    </row>
    <row r="15" spans="1:5">
      <c r="A15" s="14" t="s">
        <v>21</v>
      </c>
      <c r="B15" s="14">
        <v>24</v>
      </c>
      <c r="C15" s="15">
        <v>1746</v>
      </c>
      <c r="D15" s="15">
        <v>787</v>
      </c>
      <c r="E15" s="15">
        <v>163</v>
      </c>
    </row>
    <row r="16" spans="1:5">
      <c r="A16" s="14" t="s">
        <v>20</v>
      </c>
      <c r="B16" s="14">
        <v>25</v>
      </c>
      <c r="C16" s="15">
        <v>1622</v>
      </c>
      <c r="D16" s="15">
        <v>675</v>
      </c>
      <c r="E16" s="15">
        <v>136</v>
      </c>
    </row>
    <row r="17" spans="1:5">
      <c r="A17" s="14" t="s">
        <v>21</v>
      </c>
      <c r="B17" s="14">
        <v>25</v>
      </c>
      <c r="C17" s="15">
        <v>1756</v>
      </c>
      <c r="D17" s="15">
        <v>860</v>
      </c>
      <c r="E17" s="15">
        <v>173</v>
      </c>
    </row>
    <row r="18" spans="1:5">
      <c r="A18" s="14" t="s">
        <v>20</v>
      </c>
      <c r="B18" s="14">
        <v>26</v>
      </c>
      <c r="C18" s="15">
        <v>1755</v>
      </c>
      <c r="D18" s="15">
        <v>756</v>
      </c>
      <c r="E18" s="15">
        <v>138</v>
      </c>
    </row>
    <row r="19" spans="1:5">
      <c r="A19" s="14" t="s">
        <v>21</v>
      </c>
      <c r="B19" s="14">
        <v>26</v>
      </c>
      <c r="C19" s="15">
        <v>1769</v>
      </c>
      <c r="D19" s="15">
        <v>868</v>
      </c>
      <c r="E19" s="15">
        <v>172</v>
      </c>
    </row>
    <row r="20" spans="1:5">
      <c r="A20" s="14" t="s">
        <v>20</v>
      </c>
      <c r="B20" s="14">
        <v>27</v>
      </c>
      <c r="C20" s="15">
        <v>1780</v>
      </c>
      <c r="D20" s="15">
        <v>811</v>
      </c>
      <c r="E20" s="15">
        <v>152</v>
      </c>
    </row>
    <row r="21" spans="1:5">
      <c r="A21" s="14" t="s">
        <v>21</v>
      </c>
      <c r="B21" s="14">
        <v>27</v>
      </c>
      <c r="C21" s="15">
        <v>1811</v>
      </c>
      <c r="D21" s="15">
        <v>902</v>
      </c>
      <c r="E21" s="15">
        <v>187</v>
      </c>
    </row>
    <row r="22" spans="1:5">
      <c r="A22" s="14" t="s">
        <v>20</v>
      </c>
      <c r="B22" s="14">
        <v>28</v>
      </c>
      <c r="C22" s="15">
        <v>1760</v>
      </c>
      <c r="D22" s="15">
        <v>816</v>
      </c>
      <c r="E22" s="15">
        <v>182</v>
      </c>
    </row>
    <row r="23" spans="1:5">
      <c r="A23" s="14" t="s">
        <v>21</v>
      </c>
      <c r="B23" s="14">
        <v>28</v>
      </c>
      <c r="C23" s="15">
        <v>1757</v>
      </c>
      <c r="D23" s="15">
        <v>934</v>
      </c>
      <c r="E23" s="15">
        <v>205</v>
      </c>
    </row>
    <row r="24" spans="1:5">
      <c r="A24" s="14" t="s">
        <v>20</v>
      </c>
      <c r="B24" s="14">
        <v>29</v>
      </c>
      <c r="C24" s="15">
        <v>1698</v>
      </c>
      <c r="D24" s="15">
        <v>824</v>
      </c>
      <c r="E24" s="15">
        <v>184</v>
      </c>
    </row>
    <row r="25" spans="1:5">
      <c r="A25" s="14" t="s">
        <v>21</v>
      </c>
      <c r="B25" s="14">
        <v>29</v>
      </c>
      <c r="C25" s="15">
        <v>1865</v>
      </c>
      <c r="D25" s="15">
        <v>999</v>
      </c>
      <c r="E25" s="15">
        <v>197</v>
      </c>
    </row>
    <row r="26" spans="1:5">
      <c r="A26" s="14" t="s">
        <v>20</v>
      </c>
      <c r="B26" s="14">
        <v>30</v>
      </c>
      <c r="C26" s="15">
        <v>1855</v>
      </c>
      <c r="D26" s="15">
        <v>938</v>
      </c>
      <c r="E26" s="15">
        <v>209</v>
      </c>
    </row>
    <row r="27" spans="1:5">
      <c r="A27" s="14" t="s">
        <v>21</v>
      </c>
      <c r="B27" s="14">
        <v>30</v>
      </c>
      <c r="C27" s="15">
        <v>1809</v>
      </c>
      <c r="D27" s="15">
        <v>967</v>
      </c>
      <c r="E27" s="15">
        <v>224</v>
      </c>
    </row>
    <row r="28" spans="1:5">
      <c r="A28" s="14" t="s">
        <v>20</v>
      </c>
      <c r="B28" s="14">
        <v>31</v>
      </c>
      <c r="C28" s="15">
        <v>1826</v>
      </c>
      <c r="D28" s="15">
        <v>929</v>
      </c>
      <c r="E28" s="15">
        <v>207</v>
      </c>
    </row>
    <row r="29" spans="1:5">
      <c r="A29" s="14" t="s">
        <v>21</v>
      </c>
      <c r="B29" s="14">
        <v>31</v>
      </c>
      <c r="C29" s="15">
        <v>1819</v>
      </c>
      <c r="D29" s="15">
        <v>1032</v>
      </c>
      <c r="E29" s="15">
        <v>222</v>
      </c>
    </row>
    <row r="30" spans="1:5">
      <c r="A30" s="14" t="s">
        <v>20</v>
      </c>
      <c r="B30" s="14">
        <v>32</v>
      </c>
      <c r="C30" s="15">
        <v>1897</v>
      </c>
      <c r="D30" s="15">
        <v>963</v>
      </c>
      <c r="E30" s="15">
        <v>237</v>
      </c>
    </row>
    <row r="31" spans="1:5">
      <c r="A31" s="14" t="s">
        <v>21</v>
      </c>
      <c r="B31" s="14">
        <v>32</v>
      </c>
      <c r="C31" s="15">
        <v>1823</v>
      </c>
      <c r="D31" s="15">
        <v>1017</v>
      </c>
      <c r="E31" s="15">
        <v>257</v>
      </c>
    </row>
    <row r="32" spans="1:5">
      <c r="A32" s="14" t="s">
        <v>20</v>
      </c>
      <c r="B32" s="14">
        <v>33</v>
      </c>
      <c r="C32" s="15">
        <v>1840</v>
      </c>
      <c r="D32" s="15">
        <v>933</v>
      </c>
      <c r="E32" s="15">
        <v>222</v>
      </c>
    </row>
    <row r="33" spans="1:5">
      <c r="A33" s="14" t="s">
        <v>21</v>
      </c>
      <c r="B33" s="14">
        <v>33</v>
      </c>
      <c r="C33" s="15">
        <v>1927</v>
      </c>
      <c r="D33" s="15">
        <v>1085</v>
      </c>
      <c r="E33" s="15">
        <v>247</v>
      </c>
    </row>
    <row r="34" spans="1:5">
      <c r="A34" s="14" t="s">
        <v>20</v>
      </c>
      <c r="B34" s="14">
        <v>34</v>
      </c>
      <c r="C34" s="15">
        <v>1841</v>
      </c>
      <c r="D34" s="15">
        <v>979</v>
      </c>
      <c r="E34" s="15">
        <v>224</v>
      </c>
    </row>
    <row r="35" spans="1:5">
      <c r="A35" s="14" t="s">
        <v>21</v>
      </c>
      <c r="B35" s="14">
        <v>34</v>
      </c>
      <c r="C35" s="15">
        <v>1864</v>
      </c>
      <c r="D35" s="15">
        <v>992</v>
      </c>
      <c r="E35" s="15">
        <v>247</v>
      </c>
    </row>
    <row r="36" spans="1:5">
      <c r="A36" s="14" t="s">
        <v>20</v>
      </c>
      <c r="B36" s="14">
        <v>35</v>
      </c>
      <c r="C36" s="15">
        <v>1801</v>
      </c>
      <c r="D36" s="15">
        <v>958</v>
      </c>
      <c r="E36" s="15">
        <v>260</v>
      </c>
    </row>
    <row r="37" spans="1:5">
      <c r="A37" s="14" t="s">
        <v>21</v>
      </c>
      <c r="B37" s="14">
        <v>35</v>
      </c>
      <c r="C37" s="15">
        <v>1997</v>
      </c>
      <c r="D37" s="15">
        <v>1123</v>
      </c>
      <c r="E37" s="15">
        <v>303</v>
      </c>
    </row>
    <row r="38" spans="1:5">
      <c r="A38" s="14" t="s">
        <v>20</v>
      </c>
      <c r="B38" s="14">
        <v>36</v>
      </c>
      <c r="C38" s="15">
        <v>2082</v>
      </c>
      <c r="D38" s="15">
        <v>1121</v>
      </c>
      <c r="E38" s="15">
        <v>299</v>
      </c>
    </row>
    <row r="39" spans="1:5">
      <c r="A39" s="14" t="s">
        <v>21</v>
      </c>
      <c r="B39" s="14">
        <v>36</v>
      </c>
      <c r="C39" s="15">
        <v>2096</v>
      </c>
      <c r="D39" s="15">
        <v>1182</v>
      </c>
      <c r="E39" s="15">
        <v>330</v>
      </c>
    </row>
    <row r="40" spans="1:5">
      <c r="A40" s="14" t="s">
        <v>20</v>
      </c>
      <c r="B40" s="14">
        <v>37</v>
      </c>
      <c r="C40" s="15">
        <v>2047</v>
      </c>
      <c r="D40" s="15">
        <v>1106</v>
      </c>
      <c r="E40" s="15">
        <v>305</v>
      </c>
    </row>
    <row r="41" spans="1:5">
      <c r="A41" s="14" t="s">
        <v>21</v>
      </c>
      <c r="B41" s="14">
        <v>37</v>
      </c>
      <c r="C41" s="15">
        <v>2130</v>
      </c>
      <c r="D41" s="15">
        <v>1218</v>
      </c>
      <c r="E41" s="15">
        <v>356</v>
      </c>
    </row>
    <row r="42" spans="1:5">
      <c r="A42" s="14" t="s">
        <v>20</v>
      </c>
      <c r="B42" s="14">
        <v>38</v>
      </c>
      <c r="C42" s="15">
        <v>2217</v>
      </c>
      <c r="D42" s="15">
        <v>1212</v>
      </c>
      <c r="E42" s="15">
        <v>321</v>
      </c>
    </row>
    <row r="43" spans="1:5">
      <c r="A43" s="14" t="s">
        <v>21</v>
      </c>
      <c r="B43" s="14">
        <v>38</v>
      </c>
      <c r="C43" s="15">
        <v>2350</v>
      </c>
      <c r="D43" s="15">
        <v>1322</v>
      </c>
      <c r="E43" s="15">
        <v>359</v>
      </c>
    </row>
    <row r="44" spans="1:5">
      <c r="A44" s="14" t="s">
        <v>20</v>
      </c>
      <c r="B44" s="14">
        <v>39</v>
      </c>
      <c r="C44" s="15">
        <v>2320</v>
      </c>
      <c r="D44" s="15">
        <v>1253</v>
      </c>
      <c r="E44" s="15">
        <v>319</v>
      </c>
    </row>
    <row r="45" spans="1:5">
      <c r="A45" s="14" t="s">
        <v>21</v>
      </c>
      <c r="B45" s="14">
        <v>39</v>
      </c>
      <c r="C45" s="15">
        <v>2364</v>
      </c>
      <c r="D45" s="15">
        <v>1344</v>
      </c>
      <c r="E45" s="15">
        <v>386</v>
      </c>
    </row>
    <row r="46" spans="1:5">
      <c r="A46" s="14" t="s">
        <v>20</v>
      </c>
      <c r="B46" s="14">
        <v>40</v>
      </c>
      <c r="C46" s="15">
        <v>2386</v>
      </c>
      <c r="D46" s="15">
        <v>1221</v>
      </c>
      <c r="E46" s="15">
        <v>375</v>
      </c>
    </row>
    <row r="47" spans="1:5">
      <c r="A47" s="14" t="s">
        <v>21</v>
      </c>
      <c r="B47" s="14">
        <v>40</v>
      </c>
      <c r="C47" s="15">
        <v>2436</v>
      </c>
      <c r="D47" s="15">
        <v>1344</v>
      </c>
      <c r="E47" s="15">
        <v>356</v>
      </c>
    </row>
    <row r="48" spans="1:5">
      <c r="A48" s="14" t="s">
        <v>20</v>
      </c>
      <c r="B48" s="14">
        <v>41</v>
      </c>
      <c r="C48" s="15">
        <v>2589</v>
      </c>
      <c r="D48" s="15">
        <v>1444</v>
      </c>
      <c r="E48" s="15">
        <v>371</v>
      </c>
    </row>
    <row r="49" spans="1:5">
      <c r="A49" s="14" t="s">
        <v>21</v>
      </c>
      <c r="B49" s="14">
        <v>41</v>
      </c>
      <c r="C49" s="15">
        <v>2541</v>
      </c>
      <c r="D49" s="15">
        <v>1371</v>
      </c>
      <c r="E49" s="15">
        <v>422</v>
      </c>
    </row>
    <row r="50" spans="1:5">
      <c r="A50" s="14" t="s">
        <v>20</v>
      </c>
      <c r="B50" s="14">
        <v>42</v>
      </c>
      <c r="C50" s="15">
        <v>2619</v>
      </c>
      <c r="D50" s="15">
        <v>1438</v>
      </c>
      <c r="E50" s="15">
        <v>363</v>
      </c>
    </row>
    <row r="51" spans="1:5">
      <c r="A51" s="14" t="s">
        <v>21</v>
      </c>
      <c r="B51" s="14">
        <v>42</v>
      </c>
      <c r="C51" s="15">
        <v>2544</v>
      </c>
      <c r="D51" s="15">
        <v>1402</v>
      </c>
      <c r="E51" s="15">
        <v>420</v>
      </c>
    </row>
    <row r="52" spans="1:5">
      <c r="A52" s="14" t="s">
        <v>20</v>
      </c>
      <c r="B52" s="14">
        <v>43</v>
      </c>
      <c r="C52" s="15">
        <v>2473</v>
      </c>
      <c r="D52" s="15">
        <v>1339</v>
      </c>
      <c r="E52" s="15">
        <v>383</v>
      </c>
    </row>
    <row r="53" spans="1:5">
      <c r="A53" s="14" t="s">
        <v>21</v>
      </c>
      <c r="B53" s="14">
        <v>43</v>
      </c>
      <c r="C53" s="15">
        <v>2470</v>
      </c>
      <c r="D53" s="15">
        <v>1374</v>
      </c>
      <c r="E53" s="15">
        <v>384</v>
      </c>
    </row>
    <row r="54" spans="1:5">
      <c r="A54" s="14" t="s">
        <v>20</v>
      </c>
      <c r="B54" s="14">
        <v>44</v>
      </c>
      <c r="C54" s="15">
        <v>2556</v>
      </c>
      <c r="D54" s="15">
        <v>1416</v>
      </c>
      <c r="E54" s="15">
        <v>411</v>
      </c>
    </row>
    <row r="55" spans="1:5">
      <c r="A55" s="14" t="s">
        <v>21</v>
      </c>
      <c r="B55" s="14">
        <v>44</v>
      </c>
      <c r="C55" s="15">
        <v>2603</v>
      </c>
      <c r="D55" s="15">
        <v>1395</v>
      </c>
      <c r="E55" s="15">
        <v>414</v>
      </c>
    </row>
    <row r="56" spans="1:5">
      <c r="A56" s="14" t="s">
        <v>20</v>
      </c>
      <c r="B56" s="14">
        <v>45</v>
      </c>
      <c r="C56" s="15">
        <v>2697</v>
      </c>
      <c r="D56" s="15">
        <v>1521</v>
      </c>
      <c r="E56" s="15">
        <v>437</v>
      </c>
    </row>
    <row r="57" spans="1:5">
      <c r="A57" s="14" t="s">
        <v>21</v>
      </c>
      <c r="B57" s="14">
        <v>45</v>
      </c>
      <c r="C57" s="15">
        <v>2693</v>
      </c>
      <c r="D57" s="15">
        <v>1523</v>
      </c>
      <c r="E57" s="15">
        <v>460</v>
      </c>
    </row>
    <row r="58" spans="1:5">
      <c r="A58" s="14" t="s">
        <v>20</v>
      </c>
      <c r="B58" s="14">
        <v>46</v>
      </c>
      <c r="C58" s="15">
        <v>2585</v>
      </c>
      <c r="D58" s="15">
        <v>1456</v>
      </c>
      <c r="E58" s="15">
        <v>437</v>
      </c>
    </row>
    <row r="59" spans="1:5">
      <c r="A59" s="14" t="s">
        <v>21</v>
      </c>
      <c r="B59" s="14">
        <v>46</v>
      </c>
      <c r="C59" s="15">
        <v>2695</v>
      </c>
      <c r="D59" s="15">
        <v>1515</v>
      </c>
      <c r="E59" s="15">
        <v>463</v>
      </c>
    </row>
    <row r="60" spans="1:5">
      <c r="A60" s="14" t="s">
        <v>20</v>
      </c>
      <c r="B60" s="14">
        <v>47</v>
      </c>
      <c r="C60" s="15">
        <v>2702</v>
      </c>
      <c r="D60" s="15">
        <v>1538</v>
      </c>
      <c r="E60" s="15">
        <v>423</v>
      </c>
    </row>
    <row r="61" spans="1:5">
      <c r="A61" s="14" t="s">
        <v>21</v>
      </c>
      <c r="B61" s="14">
        <v>47</v>
      </c>
      <c r="C61" s="15">
        <v>2699</v>
      </c>
      <c r="D61" s="15">
        <v>1554</v>
      </c>
      <c r="E61" s="15">
        <v>470</v>
      </c>
    </row>
    <row r="62" spans="1:5">
      <c r="A62" s="14" t="s">
        <v>20</v>
      </c>
      <c r="B62" s="14">
        <v>48</v>
      </c>
      <c r="C62" s="15">
        <v>2724</v>
      </c>
      <c r="D62" s="15">
        <v>1529</v>
      </c>
      <c r="E62" s="15">
        <v>453</v>
      </c>
    </row>
    <row r="63" spans="1:5">
      <c r="A63" s="14" t="s">
        <v>21</v>
      </c>
      <c r="B63" s="14">
        <v>48</v>
      </c>
      <c r="C63" s="15">
        <v>2726</v>
      </c>
      <c r="D63" s="15">
        <v>1574</v>
      </c>
      <c r="E63" s="15">
        <v>503</v>
      </c>
    </row>
    <row r="64" spans="1:5">
      <c r="A64" s="14" t="s">
        <v>20</v>
      </c>
      <c r="B64" s="14">
        <v>49</v>
      </c>
      <c r="C64" s="15">
        <v>2746</v>
      </c>
      <c r="D64" s="15">
        <v>1563</v>
      </c>
      <c r="E64" s="15">
        <v>455</v>
      </c>
    </row>
    <row r="65" spans="1:5">
      <c r="A65" s="14" t="s">
        <v>21</v>
      </c>
      <c r="B65" s="14">
        <v>49</v>
      </c>
      <c r="C65" s="15">
        <v>2834</v>
      </c>
      <c r="D65" s="15">
        <v>1644</v>
      </c>
      <c r="E65" s="15">
        <v>471</v>
      </c>
    </row>
    <row r="66" spans="1:5">
      <c r="A66" s="14" t="s">
        <v>20</v>
      </c>
      <c r="B66" s="14">
        <v>50</v>
      </c>
      <c r="C66" s="15">
        <v>2928</v>
      </c>
      <c r="D66" s="15">
        <v>1693</v>
      </c>
      <c r="E66" s="15">
        <v>534</v>
      </c>
    </row>
    <row r="67" spans="1:5">
      <c r="A67" s="14" t="s">
        <v>21</v>
      </c>
      <c r="B67" s="14">
        <v>50</v>
      </c>
      <c r="C67" s="15">
        <v>2925</v>
      </c>
      <c r="D67" s="15">
        <v>1709</v>
      </c>
      <c r="E67" s="15">
        <v>512</v>
      </c>
    </row>
    <row r="68" spans="1:5">
      <c r="A68" s="14" t="s">
        <v>20</v>
      </c>
      <c r="B68" s="14">
        <v>51</v>
      </c>
      <c r="C68" s="15">
        <v>2979</v>
      </c>
      <c r="D68" s="15">
        <v>1687</v>
      </c>
      <c r="E68" s="15">
        <v>533</v>
      </c>
    </row>
    <row r="69" spans="1:5">
      <c r="A69" s="14" t="s">
        <v>21</v>
      </c>
      <c r="B69" s="14">
        <v>51</v>
      </c>
      <c r="C69" s="15">
        <v>3067</v>
      </c>
      <c r="D69" s="15">
        <v>1841</v>
      </c>
      <c r="E69" s="15">
        <v>537</v>
      </c>
    </row>
    <row r="70" spans="1:5">
      <c r="A70" s="14" t="s">
        <v>20</v>
      </c>
      <c r="B70" s="14">
        <v>52</v>
      </c>
      <c r="C70" s="15">
        <v>2976</v>
      </c>
      <c r="D70" s="15">
        <v>1774</v>
      </c>
      <c r="E70" s="15">
        <v>556</v>
      </c>
    </row>
    <row r="71" spans="1:5">
      <c r="A71" s="14" t="s">
        <v>21</v>
      </c>
      <c r="B71" s="14">
        <v>52</v>
      </c>
      <c r="C71" s="15">
        <v>2858</v>
      </c>
      <c r="D71" s="15">
        <v>1693</v>
      </c>
      <c r="E71" s="15">
        <v>544</v>
      </c>
    </row>
    <row r="72" spans="1:5">
      <c r="A72" s="14" t="s">
        <v>20</v>
      </c>
      <c r="B72" s="14">
        <v>53</v>
      </c>
      <c r="C72" s="15">
        <v>2737</v>
      </c>
      <c r="D72" s="15">
        <v>1658</v>
      </c>
      <c r="E72" s="15">
        <v>486</v>
      </c>
    </row>
    <row r="73" spans="1:5">
      <c r="A73" s="14" t="s">
        <v>21</v>
      </c>
      <c r="B73" s="14">
        <v>53</v>
      </c>
      <c r="C73" s="15">
        <v>2860</v>
      </c>
      <c r="D73" s="15">
        <v>1703</v>
      </c>
      <c r="E73" s="15">
        <v>464</v>
      </c>
    </row>
    <row r="74" spans="1:5">
      <c r="A74" s="14" t="s">
        <v>20</v>
      </c>
      <c r="B74" s="14">
        <v>54</v>
      </c>
      <c r="C74" s="15">
        <v>2674</v>
      </c>
      <c r="D74" s="15">
        <v>1590</v>
      </c>
      <c r="E74" s="15">
        <v>470</v>
      </c>
    </row>
    <row r="75" spans="1:5">
      <c r="A75" s="14" t="s">
        <v>21</v>
      </c>
      <c r="B75" s="14">
        <v>54</v>
      </c>
      <c r="C75" s="15">
        <v>2671</v>
      </c>
      <c r="D75" s="15">
        <v>1609</v>
      </c>
      <c r="E75" s="15">
        <v>478</v>
      </c>
    </row>
    <row r="76" spans="1:5">
      <c r="A76" s="14" t="s">
        <v>20</v>
      </c>
      <c r="B76" s="14">
        <v>55</v>
      </c>
      <c r="C76" s="15">
        <v>2490</v>
      </c>
      <c r="D76" s="15">
        <v>1465</v>
      </c>
      <c r="E76" s="15">
        <v>443</v>
      </c>
    </row>
    <row r="77" spans="1:5">
      <c r="A77" s="14" t="s">
        <v>21</v>
      </c>
      <c r="B77" s="14">
        <v>55</v>
      </c>
      <c r="C77" s="15">
        <v>2587</v>
      </c>
      <c r="D77" s="15">
        <v>1570</v>
      </c>
      <c r="E77" s="15">
        <v>461</v>
      </c>
    </row>
    <row r="78" spans="1:5">
      <c r="A78" s="14" t="s">
        <v>20</v>
      </c>
      <c r="B78" s="14">
        <v>56</v>
      </c>
      <c r="C78" s="15">
        <v>2465</v>
      </c>
      <c r="D78" s="15">
        <v>1466</v>
      </c>
      <c r="E78" s="15">
        <v>510</v>
      </c>
    </row>
    <row r="79" spans="1:5">
      <c r="A79" s="14" t="s">
        <v>21</v>
      </c>
      <c r="B79" s="14">
        <v>56</v>
      </c>
      <c r="C79" s="15">
        <v>2480</v>
      </c>
      <c r="D79" s="15">
        <v>1518</v>
      </c>
      <c r="E79" s="15">
        <v>519</v>
      </c>
    </row>
    <row r="80" spans="1:5">
      <c r="A80" s="14" t="s">
        <v>20</v>
      </c>
      <c r="B80" s="14">
        <v>57</v>
      </c>
      <c r="C80" s="15">
        <v>2331</v>
      </c>
      <c r="D80" s="15">
        <v>1442</v>
      </c>
      <c r="E80" s="15">
        <v>459</v>
      </c>
    </row>
    <row r="81" spans="1:5">
      <c r="A81" s="14" t="s">
        <v>21</v>
      </c>
      <c r="B81" s="14">
        <v>57</v>
      </c>
      <c r="C81" s="15">
        <v>2435</v>
      </c>
      <c r="D81" s="15">
        <v>1553</v>
      </c>
      <c r="E81" s="15">
        <v>533</v>
      </c>
    </row>
    <row r="82" spans="1:5">
      <c r="A82" s="14" t="s">
        <v>20</v>
      </c>
      <c r="B82" s="14">
        <v>58</v>
      </c>
      <c r="C82" s="15">
        <v>2110</v>
      </c>
      <c r="D82" s="15">
        <v>1270</v>
      </c>
      <c r="E82" s="15">
        <v>412</v>
      </c>
    </row>
    <row r="83" spans="1:5">
      <c r="A83" s="14" t="s">
        <v>21</v>
      </c>
      <c r="B83" s="14">
        <v>58</v>
      </c>
      <c r="C83" s="15">
        <v>2258</v>
      </c>
      <c r="D83" s="15">
        <v>1442</v>
      </c>
      <c r="E83" s="15">
        <v>423</v>
      </c>
    </row>
    <row r="84" spans="1:5">
      <c r="A84" s="14" t="s">
        <v>20</v>
      </c>
      <c r="B84" s="14">
        <v>59</v>
      </c>
      <c r="C84" s="15">
        <v>1861</v>
      </c>
      <c r="D84" s="15">
        <v>1156</v>
      </c>
      <c r="E84" s="15">
        <v>431</v>
      </c>
    </row>
    <row r="85" spans="1:5">
      <c r="A85" s="14" t="s">
        <v>21</v>
      </c>
      <c r="B85" s="14">
        <v>59</v>
      </c>
      <c r="C85" s="15">
        <v>2003</v>
      </c>
      <c r="D85" s="15">
        <v>1283</v>
      </c>
      <c r="E85" s="15">
        <v>458</v>
      </c>
    </row>
    <row r="86" spans="1:5">
      <c r="A86" s="14" t="s">
        <v>20</v>
      </c>
      <c r="B86" s="14">
        <v>60</v>
      </c>
      <c r="C86" s="15">
        <v>2125</v>
      </c>
      <c r="D86" s="15">
        <v>1330</v>
      </c>
      <c r="E86" s="15">
        <v>465</v>
      </c>
    </row>
    <row r="87" spans="1:5">
      <c r="A87" s="14" t="s">
        <v>21</v>
      </c>
      <c r="B87" s="14">
        <v>60</v>
      </c>
      <c r="C87" s="15">
        <v>2254</v>
      </c>
      <c r="D87" s="15">
        <v>1482</v>
      </c>
      <c r="E87" s="15">
        <v>495</v>
      </c>
    </row>
    <row r="88" spans="1:5">
      <c r="A88" s="14" t="s">
        <v>20</v>
      </c>
      <c r="B88" s="14">
        <v>61</v>
      </c>
      <c r="C88" s="15">
        <v>1962</v>
      </c>
      <c r="D88" s="15">
        <v>1210</v>
      </c>
      <c r="E88" s="15">
        <v>429</v>
      </c>
    </row>
    <row r="89" spans="1:5">
      <c r="A89" s="14" t="s">
        <v>21</v>
      </c>
      <c r="B89" s="14">
        <v>61</v>
      </c>
      <c r="C89" s="15">
        <v>2141</v>
      </c>
      <c r="D89" s="15">
        <v>1390</v>
      </c>
      <c r="E89" s="15">
        <v>451</v>
      </c>
    </row>
    <row r="90" spans="1:5">
      <c r="A90" s="14" t="s">
        <v>20</v>
      </c>
      <c r="B90" s="14">
        <v>62</v>
      </c>
      <c r="C90" s="15">
        <v>2027</v>
      </c>
      <c r="D90" s="15">
        <v>1300</v>
      </c>
      <c r="E90" s="15">
        <v>427</v>
      </c>
    </row>
    <row r="91" spans="1:5">
      <c r="A91" s="14" t="s">
        <v>21</v>
      </c>
      <c r="B91" s="14">
        <v>62</v>
      </c>
      <c r="C91" s="15">
        <v>2179</v>
      </c>
      <c r="D91" s="15">
        <v>1424</v>
      </c>
      <c r="E91" s="15">
        <v>460</v>
      </c>
    </row>
    <row r="92" spans="1:5">
      <c r="A92" s="14" t="s">
        <v>20</v>
      </c>
      <c r="B92" s="14">
        <v>63</v>
      </c>
      <c r="C92" s="15">
        <v>1887</v>
      </c>
      <c r="D92" s="15">
        <v>1253</v>
      </c>
      <c r="E92" s="15">
        <v>477</v>
      </c>
    </row>
    <row r="93" spans="1:5">
      <c r="A93" s="14" t="s">
        <v>21</v>
      </c>
      <c r="B93" s="14">
        <v>63</v>
      </c>
      <c r="C93" s="15">
        <v>2177</v>
      </c>
      <c r="D93" s="15">
        <v>1435</v>
      </c>
      <c r="E93" s="15">
        <v>444</v>
      </c>
    </row>
    <row r="94" spans="1:5">
      <c r="A94" s="14" t="s">
        <v>20</v>
      </c>
      <c r="B94" s="14">
        <v>64</v>
      </c>
      <c r="C94" s="15">
        <v>1925</v>
      </c>
      <c r="D94" s="15">
        <v>1242</v>
      </c>
      <c r="E94" s="15">
        <v>469</v>
      </c>
    </row>
    <row r="95" spans="1:5">
      <c r="A95" s="14" t="s">
        <v>21</v>
      </c>
      <c r="B95" s="14">
        <v>64</v>
      </c>
      <c r="C95" s="15">
        <v>2171</v>
      </c>
      <c r="D95" s="15">
        <v>1420</v>
      </c>
      <c r="E95" s="15">
        <v>445</v>
      </c>
    </row>
    <row r="96" spans="1:5">
      <c r="A96" s="14" t="s">
        <v>20</v>
      </c>
      <c r="B96" s="14">
        <v>65</v>
      </c>
      <c r="C96" s="15">
        <v>2092</v>
      </c>
      <c r="D96" s="15">
        <v>1414</v>
      </c>
      <c r="E96" s="15">
        <v>487</v>
      </c>
    </row>
    <row r="97" spans="1:5">
      <c r="A97" s="14" t="s">
        <v>21</v>
      </c>
      <c r="B97" s="14">
        <v>65</v>
      </c>
      <c r="C97" s="15">
        <v>2213</v>
      </c>
      <c r="D97" s="15">
        <v>1530</v>
      </c>
      <c r="E97" s="15">
        <v>468</v>
      </c>
    </row>
    <row r="98" spans="1:5">
      <c r="A98" s="14" t="s">
        <v>20</v>
      </c>
      <c r="B98" s="14">
        <v>66</v>
      </c>
      <c r="C98" s="15">
        <v>2055</v>
      </c>
      <c r="D98" s="15">
        <v>1383</v>
      </c>
      <c r="E98" s="15">
        <v>480</v>
      </c>
    </row>
    <row r="99" spans="1:5">
      <c r="A99" s="14" t="s">
        <v>21</v>
      </c>
      <c r="B99" s="14">
        <v>66</v>
      </c>
      <c r="C99" s="15">
        <v>2303</v>
      </c>
      <c r="D99" s="15">
        <v>1546</v>
      </c>
      <c r="E99" s="15">
        <v>533</v>
      </c>
    </row>
    <row r="100" spans="1:5">
      <c r="A100" s="14" t="s">
        <v>20</v>
      </c>
      <c r="B100" s="14">
        <v>67</v>
      </c>
      <c r="C100" s="15">
        <v>2003</v>
      </c>
      <c r="D100" s="15">
        <v>1340</v>
      </c>
      <c r="E100" s="15">
        <v>465</v>
      </c>
    </row>
    <row r="101" spans="1:5">
      <c r="A101" s="14" t="s">
        <v>21</v>
      </c>
      <c r="B101" s="14">
        <v>67</v>
      </c>
      <c r="C101" s="15">
        <v>2138</v>
      </c>
      <c r="D101" s="15">
        <v>1454</v>
      </c>
      <c r="E101" s="15">
        <v>516</v>
      </c>
    </row>
    <row r="102" spans="1:5">
      <c r="A102" s="14" t="s">
        <v>20</v>
      </c>
      <c r="B102" s="14">
        <v>68</v>
      </c>
      <c r="C102" s="15">
        <v>2000</v>
      </c>
      <c r="D102" s="15">
        <v>1363</v>
      </c>
      <c r="E102" s="15">
        <v>464</v>
      </c>
    </row>
    <row r="103" spans="1:5">
      <c r="A103" s="14" t="s">
        <v>21</v>
      </c>
      <c r="B103" s="14">
        <v>68</v>
      </c>
      <c r="C103" s="15">
        <v>2182</v>
      </c>
      <c r="D103" s="15">
        <v>1483</v>
      </c>
      <c r="E103" s="15">
        <v>522</v>
      </c>
    </row>
    <row r="104" spans="1:5">
      <c r="A104" s="14" t="s">
        <v>20</v>
      </c>
      <c r="B104" s="14">
        <v>69</v>
      </c>
      <c r="C104" s="15">
        <v>2036</v>
      </c>
      <c r="D104" s="15">
        <v>1402</v>
      </c>
      <c r="E104" s="15">
        <v>558</v>
      </c>
    </row>
    <row r="105" spans="1:5">
      <c r="A105" s="14" t="s">
        <v>21</v>
      </c>
      <c r="B105" s="14">
        <v>69</v>
      </c>
      <c r="C105" s="15">
        <v>2265</v>
      </c>
      <c r="D105" s="15">
        <v>1540</v>
      </c>
      <c r="E105" s="15">
        <v>568</v>
      </c>
    </row>
    <row r="106" spans="1:5">
      <c r="A106" s="14" t="s">
        <v>20</v>
      </c>
      <c r="B106" s="14">
        <v>70</v>
      </c>
      <c r="C106" s="15">
        <v>2075</v>
      </c>
      <c r="D106" s="15">
        <v>1440</v>
      </c>
      <c r="E106" s="15">
        <v>520</v>
      </c>
    </row>
    <row r="107" spans="1:5">
      <c r="A107" s="14" t="s">
        <v>21</v>
      </c>
      <c r="B107" s="14">
        <v>70</v>
      </c>
      <c r="C107" s="15">
        <v>2394</v>
      </c>
      <c r="D107" s="15">
        <v>1606</v>
      </c>
      <c r="E107" s="15">
        <v>541</v>
      </c>
    </row>
    <row r="108" spans="1:5">
      <c r="A108" s="14" t="s">
        <v>20</v>
      </c>
      <c r="B108" s="14">
        <v>71</v>
      </c>
      <c r="C108" s="15">
        <v>2109</v>
      </c>
      <c r="D108" s="15">
        <v>1413</v>
      </c>
      <c r="E108" s="15">
        <v>534</v>
      </c>
    </row>
    <row r="109" spans="1:5">
      <c r="A109" s="14" t="s">
        <v>21</v>
      </c>
      <c r="B109" s="14">
        <v>71</v>
      </c>
      <c r="C109" s="15">
        <v>2425</v>
      </c>
      <c r="D109" s="15">
        <v>1624</v>
      </c>
      <c r="E109" s="15">
        <v>626</v>
      </c>
    </row>
    <row r="110" spans="1:5">
      <c r="A110" s="14" t="s">
        <v>20</v>
      </c>
      <c r="B110" s="14">
        <v>72</v>
      </c>
      <c r="C110" s="15">
        <v>2190</v>
      </c>
      <c r="D110" s="15">
        <v>1476</v>
      </c>
      <c r="E110" s="15">
        <v>537</v>
      </c>
    </row>
    <row r="111" spans="1:5">
      <c r="A111" s="14" t="s">
        <v>21</v>
      </c>
      <c r="B111" s="14">
        <v>72</v>
      </c>
      <c r="C111" s="15">
        <v>2681</v>
      </c>
      <c r="D111" s="15">
        <v>1761</v>
      </c>
      <c r="E111" s="15">
        <v>597</v>
      </c>
    </row>
    <row r="112" spans="1:5">
      <c r="A112" s="14" t="s">
        <v>20</v>
      </c>
      <c r="B112" s="14">
        <v>73</v>
      </c>
      <c r="C112" s="15">
        <v>2264</v>
      </c>
      <c r="D112" s="15">
        <v>1553</v>
      </c>
      <c r="E112" s="15">
        <v>589</v>
      </c>
    </row>
    <row r="113" spans="1:5">
      <c r="A113" s="14" t="s">
        <v>21</v>
      </c>
      <c r="B113" s="14">
        <v>73</v>
      </c>
      <c r="C113" s="15">
        <v>2693</v>
      </c>
      <c r="D113" s="15">
        <v>1763</v>
      </c>
      <c r="E113" s="15">
        <v>602</v>
      </c>
    </row>
    <row r="114" spans="1:5">
      <c r="A114" s="14" t="s">
        <v>20</v>
      </c>
      <c r="B114" s="14">
        <v>74</v>
      </c>
      <c r="C114" s="15">
        <v>2552</v>
      </c>
      <c r="D114" s="15">
        <v>1715</v>
      </c>
      <c r="E114" s="15">
        <v>583</v>
      </c>
    </row>
    <row r="115" spans="1:5">
      <c r="A115" s="14" t="s">
        <v>21</v>
      </c>
      <c r="B115" s="14">
        <v>74</v>
      </c>
      <c r="C115" s="15">
        <v>2949</v>
      </c>
      <c r="D115" s="15">
        <v>1950</v>
      </c>
      <c r="E115" s="15">
        <v>702</v>
      </c>
    </row>
    <row r="116" spans="1:5">
      <c r="A116" s="14" t="s">
        <v>20</v>
      </c>
      <c r="B116" s="14">
        <v>75</v>
      </c>
      <c r="C116" s="15">
        <v>2437</v>
      </c>
      <c r="D116" s="15">
        <v>1668</v>
      </c>
      <c r="E116" s="15">
        <v>654</v>
      </c>
    </row>
    <row r="117" spans="1:5">
      <c r="A117" s="14" t="s">
        <v>21</v>
      </c>
      <c r="B117" s="14">
        <v>75</v>
      </c>
      <c r="C117" s="15">
        <v>2974</v>
      </c>
      <c r="D117" s="15">
        <v>1853</v>
      </c>
      <c r="E117" s="15">
        <v>717</v>
      </c>
    </row>
    <row r="118" spans="1:5">
      <c r="A118" s="14" t="s">
        <v>20</v>
      </c>
      <c r="B118" s="14">
        <v>76</v>
      </c>
      <c r="C118" s="15">
        <v>2640</v>
      </c>
      <c r="D118" s="15">
        <v>1744</v>
      </c>
      <c r="E118" s="15">
        <v>675</v>
      </c>
    </row>
    <row r="119" spans="1:5">
      <c r="A119" s="14" t="s">
        <v>21</v>
      </c>
      <c r="B119" s="14">
        <v>76</v>
      </c>
      <c r="C119" s="15">
        <v>3155</v>
      </c>
      <c r="D119" s="15">
        <v>1996</v>
      </c>
      <c r="E119" s="15">
        <v>714</v>
      </c>
    </row>
    <row r="120" spans="1:5">
      <c r="A120" s="14" t="s">
        <v>20</v>
      </c>
      <c r="B120" s="14">
        <v>77</v>
      </c>
      <c r="C120" s="15">
        <v>2422</v>
      </c>
      <c r="D120" s="15">
        <v>1615</v>
      </c>
      <c r="E120" s="15">
        <v>569</v>
      </c>
    </row>
    <row r="121" spans="1:5">
      <c r="A121" s="14" t="s">
        <v>21</v>
      </c>
      <c r="B121" s="14">
        <v>77</v>
      </c>
      <c r="C121" s="15">
        <v>2906</v>
      </c>
      <c r="D121" s="15">
        <v>1786</v>
      </c>
      <c r="E121" s="15">
        <v>700</v>
      </c>
    </row>
    <row r="122" spans="1:5">
      <c r="A122" s="14" t="s">
        <v>20</v>
      </c>
      <c r="B122" s="14">
        <v>78</v>
      </c>
      <c r="C122" s="15">
        <v>2136</v>
      </c>
      <c r="D122" s="15">
        <v>1413</v>
      </c>
      <c r="E122" s="15">
        <v>495</v>
      </c>
    </row>
    <row r="123" spans="1:5">
      <c r="A123" s="14" t="s">
        <v>21</v>
      </c>
      <c r="B123" s="14">
        <v>78</v>
      </c>
      <c r="C123" s="15">
        <v>2672</v>
      </c>
      <c r="D123" s="15">
        <v>1610</v>
      </c>
      <c r="E123" s="15">
        <v>505</v>
      </c>
    </row>
    <row r="124" spans="1:5">
      <c r="A124" s="14" t="s">
        <v>20</v>
      </c>
      <c r="B124" s="14">
        <v>79</v>
      </c>
      <c r="C124" s="15">
        <v>1098</v>
      </c>
      <c r="D124" s="15">
        <v>685</v>
      </c>
      <c r="E124" s="15">
        <v>291</v>
      </c>
    </row>
    <row r="125" spans="1:5">
      <c r="A125" s="14" t="s">
        <v>21</v>
      </c>
      <c r="B125" s="14">
        <v>79</v>
      </c>
      <c r="C125" s="15">
        <v>1408</v>
      </c>
      <c r="D125" s="15">
        <v>786</v>
      </c>
      <c r="E125" s="15">
        <v>299</v>
      </c>
    </row>
    <row r="126" spans="1:5">
      <c r="A126" s="14" t="s">
        <v>20</v>
      </c>
      <c r="B126" s="14" t="s">
        <v>25</v>
      </c>
      <c r="C126" s="15">
        <v>11938</v>
      </c>
      <c r="D126" s="15">
        <v>6194</v>
      </c>
      <c r="E126" s="15">
        <v>2726</v>
      </c>
    </row>
    <row r="127" spans="1:5">
      <c r="A127" s="14" t="s">
        <v>21</v>
      </c>
      <c r="B127" s="14" t="s">
        <v>25</v>
      </c>
      <c r="C127" s="15">
        <v>22647</v>
      </c>
      <c r="D127" s="15">
        <v>9052</v>
      </c>
      <c r="E127" s="15">
        <v>3235</v>
      </c>
    </row>
  </sheetData>
  <phoneticPr fontId="4"/>
  <pageMargins left="0.7" right="0.7" top="0.75" bottom="0.75" header="0.3" footer="0.3"/>
  <pageSetup paperSize="8" scale="46" fitToWidth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J79"/>
  <sheetViews>
    <sheetView topLeftCell="A61" workbookViewId="0">
      <selection activeCell="D87" sqref="D87"/>
    </sheetView>
  </sheetViews>
  <sheetFormatPr defaultRowHeight="18.75"/>
  <sheetData>
    <row r="1" spans="1:10">
      <c r="B1" t="s">
        <v>27</v>
      </c>
      <c r="E1" t="s">
        <v>28</v>
      </c>
      <c r="H1" t="s">
        <v>29</v>
      </c>
    </row>
    <row r="2" spans="1:10">
      <c r="A2" t="s">
        <v>26</v>
      </c>
      <c r="B2" t="s">
        <v>30</v>
      </c>
      <c r="C2" t="s">
        <v>31</v>
      </c>
      <c r="D2" t="s">
        <v>32</v>
      </c>
      <c r="E2" t="s">
        <v>30</v>
      </c>
      <c r="F2" t="s">
        <v>31</v>
      </c>
      <c r="G2" t="s">
        <v>32</v>
      </c>
      <c r="H2" t="s">
        <v>30</v>
      </c>
      <c r="I2" t="s">
        <v>31</v>
      </c>
      <c r="J2" t="s">
        <v>32</v>
      </c>
    </row>
    <row r="3" spans="1:10">
      <c r="A3">
        <v>18</v>
      </c>
      <c r="B3">
        <v>1658</v>
      </c>
      <c r="C3">
        <v>1702</v>
      </c>
      <c r="D3">
        <v>3360</v>
      </c>
      <c r="E3">
        <v>627</v>
      </c>
      <c r="F3">
        <v>724</v>
      </c>
      <c r="G3">
        <v>1351</v>
      </c>
      <c r="H3">
        <v>0.37816646562123041</v>
      </c>
      <c r="I3">
        <v>0.42538190364277323</v>
      </c>
      <c r="J3">
        <v>0.40208333333333335</v>
      </c>
    </row>
    <row r="4" spans="1:10">
      <c r="A4">
        <v>19</v>
      </c>
      <c r="B4">
        <v>1775</v>
      </c>
      <c r="C4">
        <v>1664</v>
      </c>
      <c r="D4">
        <v>3439</v>
      </c>
      <c r="E4">
        <v>550</v>
      </c>
      <c r="F4">
        <v>529</v>
      </c>
      <c r="G4">
        <v>1079</v>
      </c>
      <c r="H4">
        <v>0.30985915492957744</v>
      </c>
      <c r="I4">
        <v>0.31790865384615385</v>
      </c>
      <c r="J4">
        <v>0.31375399825530675</v>
      </c>
    </row>
    <row r="5" spans="1:10">
      <c r="A5">
        <v>20</v>
      </c>
      <c r="B5">
        <v>1724</v>
      </c>
      <c r="C5">
        <v>1684</v>
      </c>
      <c r="D5">
        <v>3408</v>
      </c>
      <c r="E5">
        <v>460</v>
      </c>
      <c r="F5">
        <v>487</v>
      </c>
      <c r="G5">
        <v>947</v>
      </c>
      <c r="H5">
        <v>0.26682134570765659</v>
      </c>
      <c r="I5">
        <v>0.28919239904988125</v>
      </c>
      <c r="J5">
        <v>0.27787558685446012</v>
      </c>
    </row>
    <row r="6" spans="1:10">
      <c r="A6">
        <v>21</v>
      </c>
      <c r="B6">
        <v>1749</v>
      </c>
      <c r="C6">
        <v>1682</v>
      </c>
      <c r="D6">
        <v>3431</v>
      </c>
      <c r="E6">
        <v>466</v>
      </c>
      <c r="F6">
        <v>466</v>
      </c>
      <c r="G6">
        <v>932</v>
      </c>
      <c r="H6">
        <v>0.26643796455117208</v>
      </c>
      <c r="I6">
        <v>0.27705112960760997</v>
      </c>
      <c r="J6">
        <v>0.27164092101428156</v>
      </c>
    </row>
    <row r="7" spans="1:10">
      <c r="A7">
        <v>22</v>
      </c>
      <c r="B7">
        <v>1766</v>
      </c>
      <c r="C7">
        <v>1642</v>
      </c>
      <c r="D7">
        <v>3408</v>
      </c>
      <c r="E7">
        <v>476</v>
      </c>
      <c r="F7">
        <v>513</v>
      </c>
      <c r="G7">
        <v>989</v>
      </c>
      <c r="H7">
        <v>0.26953567383918459</v>
      </c>
      <c r="I7">
        <v>0.31242387332521315</v>
      </c>
      <c r="J7">
        <v>0.29019953051643194</v>
      </c>
    </row>
    <row r="8" spans="1:10">
      <c r="A8">
        <v>23</v>
      </c>
      <c r="B8">
        <v>1668</v>
      </c>
      <c r="C8">
        <v>1619</v>
      </c>
      <c r="D8">
        <v>3287</v>
      </c>
      <c r="E8">
        <v>440</v>
      </c>
      <c r="F8">
        <v>510</v>
      </c>
      <c r="G8">
        <v>950</v>
      </c>
      <c r="H8">
        <v>0.26378896882494007</v>
      </c>
      <c r="I8">
        <v>0.31500926497838172</v>
      </c>
      <c r="J8">
        <v>0.28901734104046245</v>
      </c>
    </row>
    <row r="9" spans="1:10">
      <c r="A9">
        <v>24</v>
      </c>
      <c r="B9">
        <v>1710</v>
      </c>
      <c r="C9">
        <v>1614</v>
      </c>
      <c r="D9">
        <v>3324</v>
      </c>
      <c r="E9">
        <v>461</v>
      </c>
      <c r="F9">
        <v>516</v>
      </c>
      <c r="G9">
        <v>977</v>
      </c>
      <c r="H9">
        <v>0.26959064327485383</v>
      </c>
      <c r="I9">
        <v>0.31970260223048325</v>
      </c>
      <c r="J9">
        <v>0.29392298435619735</v>
      </c>
    </row>
    <row r="10" spans="1:10">
      <c r="A10">
        <v>25</v>
      </c>
      <c r="B10">
        <v>1671</v>
      </c>
      <c r="C10">
        <v>1685</v>
      </c>
      <c r="D10">
        <v>3356</v>
      </c>
      <c r="E10">
        <v>505</v>
      </c>
      <c r="F10">
        <v>575</v>
      </c>
      <c r="G10">
        <v>1080</v>
      </c>
      <c r="H10">
        <v>0.30221424296828248</v>
      </c>
      <c r="I10">
        <v>0.34124629080118696</v>
      </c>
      <c r="J10">
        <v>0.32181168057210968</v>
      </c>
    </row>
    <row r="11" spans="1:10">
      <c r="A11">
        <v>26</v>
      </c>
      <c r="B11">
        <v>1642</v>
      </c>
      <c r="C11">
        <v>1726</v>
      </c>
      <c r="D11">
        <v>3368</v>
      </c>
      <c r="E11">
        <v>510</v>
      </c>
      <c r="F11">
        <v>609</v>
      </c>
      <c r="G11">
        <v>1119</v>
      </c>
      <c r="H11">
        <v>0.31059683313032888</v>
      </c>
      <c r="I11">
        <v>0.35283893395133253</v>
      </c>
      <c r="J11">
        <v>0.33224465558194777</v>
      </c>
    </row>
    <row r="12" spans="1:10">
      <c r="A12">
        <v>27</v>
      </c>
      <c r="B12">
        <v>1772</v>
      </c>
      <c r="C12">
        <v>1709</v>
      </c>
      <c r="D12">
        <v>3481</v>
      </c>
      <c r="E12">
        <v>544</v>
      </c>
      <c r="F12">
        <v>622</v>
      </c>
      <c r="G12">
        <v>1166</v>
      </c>
      <c r="H12">
        <v>0.30699774266365687</v>
      </c>
      <c r="I12">
        <v>0.3639555295494441</v>
      </c>
      <c r="J12">
        <v>0.33496121804079287</v>
      </c>
    </row>
    <row r="13" spans="1:10">
      <c r="A13">
        <v>28</v>
      </c>
      <c r="B13">
        <v>1624</v>
      </c>
      <c r="C13">
        <v>1709</v>
      </c>
      <c r="D13">
        <v>3333</v>
      </c>
      <c r="E13">
        <v>541</v>
      </c>
      <c r="F13">
        <v>628</v>
      </c>
      <c r="G13">
        <v>1169</v>
      </c>
      <c r="H13">
        <v>0.33312807881773399</v>
      </c>
      <c r="I13">
        <v>0.36746635459332944</v>
      </c>
      <c r="J13">
        <v>0.35073507350735073</v>
      </c>
    </row>
    <row r="14" spans="1:10">
      <c r="A14">
        <v>29</v>
      </c>
      <c r="B14">
        <v>1665</v>
      </c>
      <c r="C14">
        <v>1735</v>
      </c>
      <c r="D14">
        <v>3400</v>
      </c>
      <c r="E14">
        <v>598</v>
      </c>
      <c r="F14">
        <v>662</v>
      </c>
      <c r="G14">
        <v>1260</v>
      </c>
      <c r="H14">
        <v>0.35915915915915914</v>
      </c>
      <c r="I14">
        <v>0.38155619596541784</v>
      </c>
      <c r="J14">
        <v>0.37058823529411766</v>
      </c>
    </row>
    <row r="15" spans="1:10">
      <c r="A15">
        <v>30</v>
      </c>
      <c r="B15">
        <v>1642</v>
      </c>
      <c r="C15">
        <v>1675</v>
      </c>
      <c r="D15">
        <v>3317</v>
      </c>
      <c r="E15">
        <v>581</v>
      </c>
      <c r="F15">
        <v>656</v>
      </c>
      <c r="G15">
        <v>1237</v>
      </c>
      <c r="H15">
        <v>0.35383678440925698</v>
      </c>
      <c r="I15">
        <v>0.39164179104477614</v>
      </c>
      <c r="J15">
        <v>0.37292734398552907</v>
      </c>
    </row>
    <row r="16" spans="1:10">
      <c r="A16">
        <v>31</v>
      </c>
      <c r="B16">
        <v>1747</v>
      </c>
      <c r="C16">
        <v>1739</v>
      </c>
      <c r="D16">
        <v>3486</v>
      </c>
      <c r="E16">
        <v>603</v>
      </c>
      <c r="F16">
        <v>677</v>
      </c>
      <c r="G16">
        <v>1280</v>
      </c>
      <c r="H16">
        <v>0.34516313680595306</v>
      </c>
      <c r="I16">
        <v>0.38930419781483611</v>
      </c>
      <c r="J16">
        <v>0.36718301778542745</v>
      </c>
    </row>
    <row r="17" spans="1:10">
      <c r="A17">
        <v>32</v>
      </c>
      <c r="B17">
        <v>1713</v>
      </c>
      <c r="C17">
        <v>1858</v>
      </c>
      <c r="D17">
        <v>3571</v>
      </c>
      <c r="E17">
        <v>631</v>
      </c>
      <c r="F17">
        <v>765</v>
      </c>
      <c r="G17">
        <v>1396</v>
      </c>
      <c r="H17">
        <v>0.36835960303561005</v>
      </c>
      <c r="I17">
        <v>0.4117330462863294</v>
      </c>
      <c r="J17">
        <v>0.39092691122934753</v>
      </c>
    </row>
    <row r="18" spans="1:10">
      <c r="A18">
        <v>33</v>
      </c>
      <c r="B18">
        <v>1873</v>
      </c>
      <c r="C18">
        <v>1864</v>
      </c>
      <c r="D18">
        <v>3737</v>
      </c>
      <c r="E18">
        <v>742</v>
      </c>
      <c r="F18">
        <v>757</v>
      </c>
      <c r="G18">
        <v>1499</v>
      </c>
      <c r="H18">
        <v>0.39615589962626802</v>
      </c>
      <c r="I18">
        <v>0.4061158798283262</v>
      </c>
      <c r="J18">
        <v>0.40112389617340111</v>
      </c>
    </row>
    <row r="19" spans="1:10">
      <c r="A19">
        <v>34</v>
      </c>
      <c r="B19">
        <v>1852</v>
      </c>
      <c r="C19">
        <v>1868</v>
      </c>
      <c r="D19">
        <v>3720</v>
      </c>
      <c r="E19">
        <v>748</v>
      </c>
      <c r="F19">
        <v>817</v>
      </c>
      <c r="G19">
        <v>1565</v>
      </c>
      <c r="H19">
        <v>0.4038876889848812</v>
      </c>
      <c r="I19">
        <v>0.43736616702355463</v>
      </c>
      <c r="J19">
        <v>0.42069892473118281</v>
      </c>
    </row>
    <row r="20" spans="1:10">
      <c r="A20">
        <v>35</v>
      </c>
      <c r="B20">
        <v>2047</v>
      </c>
      <c r="C20">
        <v>2024</v>
      </c>
      <c r="D20">
        <v>4071</v>
      </c>
      <c r="E20">
        <v>821</v>
      </c>
      <c r="F20">
        <v>897</v>
      </c>
      <c r="G20">
        <v>1718</v>
      </c>
      <c r="H20">
        <v>0.40107474352711286</v>
      </c>
      <c r="I20">
        <v>0.44318181818181818</v>
      </c>
      <c r="J20">
        <v>0.42200933431589288</v>
      </c>
    </row>
    <row r="21" spans="1:10">
      <c r="A21">
        <v>36</v>
      </c>
      <c r="B21">
        <v>2081</v>
      </c>
      <c r="C21">
        <v>2049</v>
      </c>
      <c r="D21">
        <v>4130</v>
      </c>
      <c r="E21">
        <v>814</v>
      </c>
      <c r="F21">
        <v>937</v>
      </c>
      <c r="G21">
        <v>1751</v>
      </c>
      <c r="H21">
        <v>0.39115809706871696</v>
      </c>
      <c r="I21">
        <v>0.45729624206930208</v>
      </c>
      <c r="J21">
        <v>0.42397094430992738</v>
      </c>
    </row>
    <row r="22" spans="1:10">
      <c r="A22">
        <v>37</v>
      </c>
      <c r="B22">
        <v>2111</v>
      </c>
      <c r="C22">
        <v>2254</v>
      </c>
      <c r="D22">
        <v>4365</v>
      </c>
      <c r="E22">
        <v>834</v>
      </c>
      <c r="F22">
        <v>1017</v>
      </c>
      <c r="G22">
        <v>1851</v>
      </c>
      <c r="H22">
        <v>0.3950734249171009</v>
      </c>
      <c r="I22">
        <v>0.45119787045252885</v>
      </c>
      <c r="J22">
        <v>0.42405498281786941</v>
      </c>
    </row>
    <row r="23" spans="1:10">
      <c r="A23">
        <v>38</v>
      </c>
      <c r="B23">
        <v>2272</v>
      </c>
      <c r="C23">
        <v>2202</v>
      </c>
      <c r="D23">
        <v>4474</v>
      </c>
      <c r="E23">
        <v>944</v>
      </c>
      <c r="F23">
        <v>948</v>
      </c>
      <c r="G23">
        <v>1892</v>
      </c>
      <c r="H23">
        <v>0.41549295774647887</v>
      </c>
      <c r="I23">
        <v>0.4305177111716621</v>
      </c>
      <c r="J23">
        <v>0.42288779615556549</v>
      </c>
    </row>
    <row r="24" spans="1:10">
      <c r="A24">
        <v>39</v>
      </c>
      <c r="B24">
        <v>2324</v>
      </c>
      <c r="C24">
        <v>2196</v>
      </c>
      <c r="D24">
        <v>4520</v>
      </c>
      <c r="E24">
        <v>1004</v>
      </c>
      <c r="F24">
        <v>979</v>
      </c>
      <c r="G24">
        <v>1983</v>
      </c>
      <c r="H24">
        <v>0.43201376936316693</v>
      </c>
      <c r="I24">
        <v>0.44581056466302366</v>
      </c>
      <c r="J24">
        <v>0.43871681415929203</v>
      </c>
    </row>
    <row r="25" spans="1:10">
      <c r="A25">
        <v>40</v>
      </c>
      <c r="B25">
        <v>2329</v>
      </c>
      <c r="C25">
        <v>2298</v>
      </c>
      <c r="D25">
        <v>4627</v>
      </c>
      <c r="E25">
        <v>982</v>
      </c>
      <c r="F25">
        <v>1053</v>
      </c>
      <c r="G25">
        <v>2035</v>
      </c>
      <c r="H25">
        <v>0.42164018892228422</v>
      </c>
      <c r="I25">
        <v>0.45822454308093996</v>
      </c>
      <c r="J25">
        <v>0.43980981197320079</v>
      </c>
    </row>
    <row r="26" spans="1:10">
      <c r="A26">
        <v>41</v>
      </c>
      <c r="B26">
        <v>2250</v>
      </c>
      <c r="C26">
        <v>2236</v>
      </c>
      <c r="D26">
        <v>4486</v>
      </c>
      <c r="E26">
        <v>998</v>
      </c>
      <c r="F26">
        <v>1031</v>
      </c>
      <c r="G26">
        <v>2029</v>
      </c>
      <c r="H26">
        <v>0.44355555555555554</v>
      </c>
      <c r="I26">
        <v>0.4610912343470483</v>
      </c>
      <c r="J26">
        <v>0.45229603209986624</v>
      </c>
    </row>
    <row r="27" spans="1:10">
      <c r="A27">
        <v>42</v>
      </c>
      <c r="B27">
        <v>2453</v>
      </c>
      <c r="C27">
        <v>2419</v>
      </c>
      <c r="D27">
        <v>4872</v>
      </c>
      <c r="E27">
        <v>1118</v>
      </c>
      <c r="F27">
        <v>1100</v>
      </c>
      <c r="G27">
        <v>2218</v>
      </c>
      <c r="H27">
        <v>0.45576844679983691</v>
      </c>
      <c r="I27">
        <v>0.45473336089293098</v>
      </c>
      <c r="J27">
        <v>0.45525451559934321</v>
      </c>
    </row>
    <row r="28" spans="1:10">
      <c r="A28">
        <v>43</v>
      </c>
      <c r="B28">
        <v>2365</v>
      </c>
      <c r="C28">
        <v>2361</v>
      </c>
      <c r="D28">
        <v>4726</v>
      </c>
      <c r="E28">
        <v>1047</v>
      </c>
      <c r="F28">
        <v>1122</v>
      </c>
      <c r="G28">
        <v>2169</v>
      </c>
      <c r="H28">
        <v>0.4427061310782241</v>
      </c>
      <c r="I28">
        <v>0.47522236340533675</v>
      </c>
      <c r="J28">
        <v>0.45895048666948796</v>
      </c>
    </row>
    <row r="29" spans="1:10">
      <c r="A29">
        <v>44</v>
      </c>
      <c r="B29">
        <v>2455</v>
      </c>
      <c r="C29">
        <v>2497</v>
      </c>
      <c r="D29">
        <v>4952</v>
      </c>
      <c r="E29">
        <v>1126</v>
      </c>
      <c r="F29">
        <v>1183</v>
      </c>
      <c r="G29">
        <v>2309</v>
      </c>
      <c r="H29">
        <v>0.45865580448065174</v>
      </c>
      <c r="I29">
        <v>0.47376852222667198</v>
      </c>
      <c r="J29">
        <v>0.46627625201938611</v>
      </c>
    </row>
    <row r="30" spans="1:10">
      <c r="A30">
        <v>45</v>
      </c>
      <c r="B30">
        <v>2553</v>
      </c>
      <c r="C30">
        <v>2451</v>
      </c>
      <c r="D30">
        <v>5004</v>
      </c>
      <c r="E30">
        <v>1164</v>
      </c>
      <c r="F30">
        <v>1184</v>
      </c>
      <c r="G30">
        <v>2348</v>
      </c>
      <c r="H30">
        <v>0.45593419506462984</v>
      </c>
      <c r="I30">
        <v>0.48306813545491634</v>
      </c>
      <c r="J30">
        <v>0.469224620303757</v>
      </c>
    </row>
    <row r="31" spans="1:10">
      <c r="A31">
        <v>46</v>
      </c>
      <c r="B31">
        <v>2546</v>
      </c>
      <c r="C31">
        <v>2597</v>
      </c>
      <c r="D31">
        <v>5143</v>
      </c>
      <c r="E31">
        <v>1090</v>
      </c>
      <c r="F31">
        <v>1230</v>
      </c>
      <c r="G31">
        <v>2320</v>
      </c>
      <c r="H31">
        <v>0.42812254516889237</v>
      </c>
      <c r="I31">
        <v>0.47362341162880245</v>
      </c>
      <c r="J31">
        <v>0.45109858059498348</v>
      </c>
    </row>
    <row r="32" spans="1:10">
      <c r="A32">
        <v>47</v>
      </c>
      <c r="B32">
        <v>2708</v>
      </c>
      <c r="C32">
        <v>2651</v>
      </c>
      <c r="D32">
        <v>5359</v>
      </c>
      <c r="E32">
        <v>1255</v>
      </c>
      <c r="F32">
        <v>1322</v>
      </c>
      <c r="G32">
        <v>2577</v>
      </c>
      <c r="H32">
        <v>0.46344165435745938</v>
      </c>
      <c r="I32">
        <v>0.49867974349302152</v>
      </c>
      <c r="J32">
        <v>0.48087329725695094</v>
      </c>
    </row>
    <row r="33" spans="1:10">
      <c r="A33">
        <v>48</v>
      </c>
      <c r="B33">
        <v>2721</v>
      </c>
      <c r="C33">
        <v>2786</v>
      </c>
      <c r="D33">
        <v>5507</v>
      </c>
      <c r="E33">
        <v>1276</v>
      </c>
      <c r="F33">
        <v>1376</v>
      </c>
      <c r="G33">
        <v>2652</v>
      </c>
      <c r="H33">
        <v>0.4689452407203234</v>
      </c>
      <c r="I33">
        <v>0.4938980617372577</v>
      </c>
      <c r="J33">
        <v>0.48156891229344473</v>
      </c>
    </row>
    <row r="34" spans="1:10">
      <c r="A34">
        <v>49</v>
      </c>
      <c r="B34">
        <v>2780</v>
      </c>
      <c r="C34">
        <v>2626</v>
      </c>
      <c r="D34">
        <v>5406</v>
      </c>
      <c r="E34">
        <v>1408</v>
      </c>
      <c r="F34">
        <v>1310</v>
      </c>
      <c r="G34">
        <v>2718</v>
      </c>
      <c r="H34">
        <v>0.5064748201438849</v>
      </c>
      <c r="I34">
        <v>0.49885757806549885</v>
      </c>
      <c r="J34">
        <v>0.50277469478357384</v>
      </c>
    </row>
    <row r="35" spans="1:10">
      <c r="A35">
        <v>50</v>
      </c>
      <c r="B35">
        <v>2584</v>
      </c>
      <c r="C35">
        <v>2645</v>
      </c>
      <c r="D35">
        <v>5229</v>
      </c>
      <c r="E35">
        <v>1299</v>
      </c>
      <c r="F35">
        <v>1365</v>
      </c>
      <c r="G35">
        <v>2664</v>
      </c>
      <c r="H35">
        <v>0.50270897832817341</v>
      </c>
      <c r="I35">
        <v>0.51606805293005675</v>
      </c>
      <c r="J35">
        <v>0.50946643717728057</v>
      </c>
    </row>
    <row r="36" spans="1:10">
      <c r="A36">
        <v>51</v>
      </c>
      <c r="B36">
        <v>2486</v>
      </c>
      <c r="C36">
        <v>2451</v>
      </c>
      <c r="D36">
        <v>4937</v>
      </c>
      <c r="E36">
        <v>1223</v>
      </c>
      <c r="F36">
        <v>1276</v>
      </c>
      <c r="G36">
        <v>2499</v>
      </c>
      <c r="H36">
        <v>0.49195494770716008</v>
      </c>
      <c r="I36">
        <v>0.52060383516931863</v>
      </c>
      <c r="J36">
        <v>0.50617784079400441</v>
      </c>
    </row>
    <row r="37" spans="1:10">
      <c r="A37">
        <v>52</v>
      </c>
      <c r="B37">
        <v>2329</v>
      </c>
      <c r="C37">
        <v>2346</v>
      </c>
      <c r="D37">
        <v>4675</v>
      </c>
      <c r="E37">
        <v>1140</v>
      </c>
      <c r="F37">
        <v>1232</v>
      </c>
      <c r="G37">
        <v>2372</v>
      </c>
      <c r="H37">
        <v>0.48948046371833404</v>
      </c>
      <c r="I37">
        <v>0.52514919011082695</v>
      </c>
      <c r="J37">
        <v>0.50737967914438498</v>
      </c>
    </row>
    <row r="38" spans="1:10">
      <c r="A38">
        <v>53</v>
      </c>
      <c r="B38">
        <v>2293</v>
      </c>
      <c r="C38">
        <v>2293</v>
      </c>
      <c r="D38">
        <v>4586</v>
      </c>
      <c r="E38">
        <v>1184</v>
      </c>
      <c r="F38">
        <v>1196</v>
      </c>
      <c r="G38">
        <v>2380</v>
      </c>
      <c r="H38">
        <v>0.51635412123855207</v>
      </c>
      <c r="I38">
        <v>0.52158744003488877</v>
      </c>
      <c r="J38">
        <v>0.51897078063672042</v>
      </c>
    </row>
    <row r="39" spans="1:10">
      <c r="A39">
        <v>54</v>
      </c>
      <c r="B39">
        <v>2202</v>
      </c>
      <c r="C39">
        <v>2249</v>
      </c>
      <c r="D39">
        <v>4451</v>
      </c>
      <c r="E39">
        <v>1145</v>
      </c>
      <c r="F39">
        <v>1298</v>
      </c>
      <c r="G39">
        <v>2443</v>
      </c>
      <c r="H39">
        <v>0.51998183469573112</v>
      </c>
      <c r="I39">
        <v>0.57714539795464648</v>
      </c>
      <c r="J39">
        <v>0.54886542350033696</v>
      </c>
    </row>
    <row r="40" spans="1:10">
      <c r="A40">
        <v>55</v>
      </c>
      <c r="B40">
        <v>2010</v>
      </c>
      <c r="C40">
        <v>2122</v>
      </c>
      <c r="D40">
        <v>4132</v>
      </c>
      <c r="E40">
        <v>1095</v>
      </c>
      <c r="F40">
        <v>1224</v>
      </c>
      <c r="G40">
        <v>2319</v>
      </c>
      <c r="H40">
        <v>0.54477611940298509</v>
      </c>
      <c r="I40">
        <v>0.57681432610744576</v>
      </c>
      <c r="J40">
        <v>0.56122942884801552</v>
      </c>
    </row>
    <row r="41" spans="1:10">
      <c r="A41">
        <v>56</v>
      </c>
      <c r="B41">
        <v>1821</v>
      </c>
      <c r="C41">
        <v>1969</v>
      </c>
      <c r="D41">
        <v>3790</v>
      </c>
      <c r="E41">
        <v>977</v>
      </c>
      <c r="F41">
        <v>1133</v>
      </c>
      <c r="G41">
        <v>2110</v>
      </c>
      <c r="H41">
        <v>0.53651839648544752</v>
      </c>
      <c r="I41">
        <v>0.57541899441340782</v>
      </c>
      <c r="J41">
        <v>0.55672823218997358</v>
      </c>
    </row>
    <row r="42" spans="1:10">
      <c r="A42">
        <v>57</v>
      </c>
      <c r="B42">
        <v>2002</v>
      </c>
      <c r="C42">
        <v>2102</v>
      </c>
      <c r="D42">
        <v>4104</v>
      </c>
      <c r="E42">
        <v>1142</v>
      </c>
      <c r="F42">
        <v>1229</v>
      </c>
      <c r="G42">
        <v>2371</v>
      </c>
      <c r="H42">
        <v>0.57042957042957043</v>
      </c>
      <c r="I42">
        <v>0.58468125594671738</v>
      </c>
      <c r="J42">
        <v>0.57772904483430798</v>
      </c>
    </row>
    <row r="43" spans="1:10">
      <c r="A43">
        <v>58</v>
      </c>
      <c r="B43">
        <v>1820</v>
      </c>
      <c r="C43">
        <v>1973</v>
      </c>
      <c r="D43">
        <v>3793</v>
      </c>
      <c r="E43">
        <v>1002</v>
      </c>
      <c r="F43">
        <v>1154</v>
      </c>
      <c r="G43">
        <v>2156</v>
      </c>
      <c r="H43">
        <v>0.55054945054945059</v>
      </c>
      <c r="I43">
        <v>0.58489609731373537</v>
      </c>
      <c r="J43">
        <v>0.56841550224097026</v>
      </c>
    </row>
    <row r="44" spans="1:10">
      <c r="A44">
        <v>59</v>
      </c>
      <c r="B44">
        <v>1927</v>
      </c>
      <c r="C44">
        <v>2020</v>
      </c>
      <c r="D44">
        <v>3947</v>
      </c>
      <c r="E44">
        <v>1102</v>
      </c>
      <c r="F44">
        <v>1211</v>
      </c>
      <c r="G44">
        <v>2313</v>
      </c>
      <c r="H44">
        <v>0.57187337830825113</v>
      </c>
      <c r="I44">
        <v>0.59950495049504948</v>
      </c>
      <c r="J44">
        <v>0.58601469470483913</v>
      </c>
    </row>
    <row r="45" spans="1:10">
      <c r="A45">
        <v>60</v>
      </c>
      <c r="B45">
        <v>1845</v>
      </c>
      <c r="C45">
        <v>2060</v>
      </c>
      <c r="D45">
        <v>3905</v>
      </c>
      <c r="E45">
        <v>1096</v>
      </c>
      <c r="F45">
        <v>1251</v>
      </c>
      <c r="G45">
        <v>2347</v>
      </c>
      <c r="H45">
        <v>0.59403794037940383</v>
      </c>
      <c r="I45">
        <v>0.60728155339805823</v>
      </c>
      <c r="J45">
        <v>0.60102432778489112</v>
      </c>
    </row>
    <row r="46" spans="1:10">
      <c r="A46">
        <v>61</v>
      </c>
      <c r="B46">
        <v>1856</v>
      </c>
      <c r="C46">
        <v>2076</v>
      </c>
      <c r="D46">
        <v>3932</v>
      </c>
      <c r="E46">
        <v>1121</v>
      </c>
      <c r="F46">
        <v>1254</v>
      </c>
      <c r="G46">
        <v>2375</v>
      </c>
      <c r="H46">
        <v>0.60398706896551724</v>
      </c>
      <c r="I46">
        <v>0.60404624277456642</v>
      </c>
      <c r="J46">
        <v>0.60401831129196337</v>
      </c>
    </row>
    <row r="47" spans="1:10">
      <c r="A47">
        <v>62</v>
      </c>
      <c r="B47">
        <v>1967</v>
      </c>
      <c r="C47">
        <v>2147</v>
      </c>
      <c r="D47">
        <v>4114</v>
      </c>
      <c r="E47">
        <v>1220</v>
      </c>
      <c r="F47">
        <v>1373</v>
      </c>
      <c r="G47">
        <v>2593</v>
      </c>
      <c r="H47">
        <v>0.62023385866802239</v>
      </c>
      <c r="I47">
        <v>0.63949697251979509</v>
      </c>
      <c r="J47">
        <v>0.63028682547399129</v>
      </c>
    </row>
    <row r="48" spans="1:10">
      <c r="A48">
        <v>63</v>
      </c>
      <c r="B48">
        <v>2037</v>
      </c>
      <c r="C48">
        <v>2134</v>
      </c>
      <c r="D48">
        <v>4171</v>
      </c>
      <c r="E48">
        <v>1251</v>
      </c>
      <c r="F48">
        <v>1330</v>
      </c>
      <c r="G48">
        <v>2581</v>
      </c>
      <c r="H48">
        <v>0.61413843888070696</v>
      </c>
      <c r="I48">
        <v>0.62324273664479846</v>
      </c>
      <c r="J48">
        <v>0.61879645169024211</v>
      </c>
    </row>
    <row r="49" spans="1:10">
      <c r="A49">
        <v>64</v>
      </c>
      <c r="B49">
        <v>1956</v>
      </c>
      <c r="C49">
        <v>2096</v>
      </c>
      <c r="D49">
        <v>4052</v>
      </c>
      <c r="E49">
        <v>1195</v>
      </c>
      <c r="F49">
        <v>1340</v>
      </c>
      <c r="G49">
        <v>2535</v>
      </c>
      <c r="H49">
        <v>0.61094069529652351</v>
      </c>
      <c r="I49">
        <v>0.63931297709923662</v>
      </c>
      <c r="J49">
        <v>0.62561697926949655</v>
      </c>
    </row>
    <row r="50" spans="1:10">
      <c r="A50">
        <v>65</v>
      </c>
      <c r="B50">
        <v>1930</v>
      </c>
      <c r="C50">
        <v>2030</v>
      </c>
      <c r="D50">
        <v>3960</v>
      </c>
      <c r="E50">
        <v>1199</v>
      </c>
      <c r="F50">
        <v>1314</v>
      </c>
      <c r="G50">
        <v>2513</v>
      </c>
      <c r="H50">
        <v>0.62124352331606214</v>
      </c>
      <c r="I50">
        <v>0.64729064039408868</v>
      </c>
      <c r="J50">
        <v>0.6345959595959596</v>
      </c>
    </row>
    <row r="51" spans="1:10">
      <c r="A51">
        <v>66</v>
      </c>
      <c r="B51">
        <v>2027</v>
      </c>
      <c r="C51">
        <v>2178</v>
      </c>
      <c r="D51">
        <v>4205</v>
      </c>
      <c r="E51">
        <v>1297</v>
      </c>
      <c r="F51">
        <v>1430</v>
      </c>
      <c r="G51">
        <v>2727</v>
      </c>
      <c r="H51">
        <v>0.63986186482486429</v>
      </c>
      <c r="I51">
        <v>0.65656565656565657</v>
      </c>
      <c r="J51">
        <v>0.64851367419738404</v>
      </c>
    </row>
    <row r="52" spans="1:10">
      <c r="A52">
        <v>67</v>
      </c>
      <c r="B52">
        <v>2118</v>
      </c>
      <c r="C52">
        <v>2269</v>
      </c>
      <c r="D52">
        <v>4387</v>
      </c>
      <c r="E52">
        <v>1387</v>
      </c>
      <c r="F52">
        <v>1481</v>
      </c>
      <c r="G52">
        <v>2868</v>
      </c>
      <c r="H52">
        <v>0.65486307837582625</v>
      </c>
      <c r="I52">
        <v>0.65271044513001319</v>
      </c>
      <c r="J52">
        <v>0.65374971506724411</v>
      </c>
    </row>
    <row r="53" spans="1:10">
      <c r="A53">
        <v>68</v>
      </c>
      <c r="B53">
        <v>2177</v>
      </c>
      <c r="C53">
        <v>2334</v>
      </c>
      <c r="D53">
        <v>4511</v>
      </c>
      <c r="E53">
        <v>1373</v>
      </c>
      <c r="F53">
        <v>1494</v>
      </c>
      <c r="G53">
        <v>2867</v>
      </c>
      <c r="H53">
        <v>0.63068442811208081</v>
      </c>
      <c r="I53">
        <v>0.64010282776349614</v>
      </c>
      <c r="J53">
        <v>0.63555752604743965</v>
      </c>
    </row>
    <row r="54" spans="1:10">
      <c r="A54">
        <v>69</v>
      </c>
      <c r="B54">
        <v>2164</v>
      </c>
      <c r="C54">
        <v>2599</v>
      </c>
      <c r="D54">
        <v>4763</v>
      </c>
      <c r="E54">
        <v>1443</v>
      </c>
      <c r="F54">
        <v>1655</v>
      </c>
      <c r="G54">
        <v>3098</v>
      </c>
      <c r="H54">
        <v>0.66682070240295743</v>
      </c>
      <c r="I54">
        <v>0.63678337822239328</v>
      </c>
      <c r="J54">
        <v>0.65043040100776817</v>
      </c>
    </row>
    <row r="55" spans="1:10">
      <c r="A55">
        <v>70</v>
      </c>
      <c r="B55">
        <v>2283</v>
      </c>
      <c r="C55">
        <v>2649</v>
      </c>
      <c r="D55">
        <v>4932</v>
      </c>
      <c r="E55">
        <v>1475</v>
      </c>
      <c r="F55">
        <v>1708</v>
      </c>
      <c r="G55">
        <v>3183</v>
      </c>
      <c r="H55">
        <v>0.64607971966710465</v>
      </c>
      <c r="I55">
        <v>0.64477161192902988</v>
      </c>
      <c r="J55">
        <v>0.64537712895377131</v>
      </c>
    </row>
    <row r="56" spans="1:10">
      <c r="A56">
        <v>71</v>
      </c>
      <c r="B56">
        <v>2528</v>
      </c>
      <c r="C56">
        <v>2758</v>
      </c>
      <c r="D56">
        <v>5286</v>
      </c>
      <c r="E56">
        <v>1666</v>
      </c>
      <c r="F56">
        <v>1759</v>
      </c>
      <c r="G56">
        <v>3425</v>
      </c>
      <c r="H56">
        <v>0.65901898734177211</v>
      </c>
      <c r="I56">
        <v>0.63778100072516319</v>
      </c>
      <c r="J56">
        <v>0.64793794930003779</v>
      </c>
    </row>
    <row r="57" spans="1:10">
      <c r="A57">
        <v>72</v>
      </c>
      <c r="B57">
        <v>2509</v>
      </c>
      <c r="C57">
        <v>2906</v>
      </c>
      <c r="D57">
        <v>5415</v>
      </c>
      <c r="E57">
        <v>1651</v>
      </c>
      <c r="F57">
        <v>1816</v>
      </c>
      <c r="G57">
        <v>3467</v>
      </c>
      <c r="H57">
        <v>0.65803108808290156</v>
      </c>
      <c r="I57">
        <v>0.6249139710942877</v>
      </c>
      <c r="J57">
        <v>0.64025854108956604</v>
      </c>
    </row>
    <row r="58" spans="1:10">
      <c r="A58">
        <v>73</v>
      </c>
      <c r="B58">
        <v>2660</v>
      </c>
      <c r="C58">
        <v>3001</v>
      </c>
      <c r="D58">
        <v>5661</v>
      </c>
      <c r="E58">
        <v>1704</v>
      </c>
      <c r="F58">
        <v>1881</v>
      </c>
      <c r="G58">
        <v>3585</v>
      </c>
      <c r="H58">
        <v>0.64060150375939851</v>
      </c>
      <c r="I58">
        <v>0.62679106964345221</v>
      </c>
      <c r="J58">
        <v>0.63328033916269211</v>
      </c>
    </row>
    <row r="59" spans="1:10">
      <c r="A59">
        <v>74</v>
      </c>
      <c r="B59">
        <v>2464</v>
      </c>
      <c r="C59">
        <v>2880</v>
      </c>
      <c r="D59">
        <v>5344</v>
      </c>
      <c r="E59">
        <v>1617</v>
      </c>
      <c r="F59">
        <v>1843</v>
      </c>
      <c r="G59">
        <v>3460</v>
      </c>
      <c r="H59">
        <v>0.65625</v>
      </c>
      <c r="I59">
        <v>0.63993055555555556</v>
      </c>
      <c r="J59">
        <v>0.64745508982035926</v>
      </c>
    </row>
    <row r="60" spans="1:10">
      <c r="A60">
        <v>75</v>
      </c>
      <c r="B60">
        <v>2139</v>
      </c>
      <c r="C60">
        <v>2607</v>
      </c>
      <c r="D60">
        <v>4746</v>
      </c>
      <c r="E60">
        <v>1367</v>
      </c>
      <c r="F60">
        <v>1610</v>
      </c>
      <c r="G60">
        <v>2977</v>
      </c>
      <c r="H60">
        <v>0.63908368396446935</v>
      </c>
      <c r="I60">
        <v>0.61756808592251633</v>
      </c>
      <c r="J60">
        <v>0.62726506531816262</v>
      </c>
    </row>
    <row r="61" spans="1:10">
      <c r="A61">
        <v>76</v>
      </c>
      <c r="B61">
        <v>1145</v>
      </c>
      <c r="C61">
        <v>1439</v>
      </c>
      <c r="D61">
        <v>2584</v>
      </c>
      <c r="E61">
        <v>756</v>
      </c>
      <c r="F61">
        <v>855</v>
      </c>
      <c r="G61">
        <v>1611</v>
      </c>
      <c r="H61">
        <v>0.66026200873362451</v>
      </c>
      <c r="I61">
        <v>0.59416261292564276</v>
      </c>
      <c r="J61">
        <v>0.62345201238390091</v>
      </c>
    </row>
    <row r="62" spans="1:10">
      <c r="A62">
        <v>77</v>
      </c>
      <c r="B62">
        <v>1357</v>
      </c>
      <c r="C62">
        <v>1847</v>
      </c>
      <c r="D62">
        <v>3204</v>
      </c>
      <c r="E62">
        <v>878</v>
      </c>
      <c r="F62">
        <v>1123</v>
      </c>
      <c r="G62">
        <v>2001</v>
      </c>
      <c r="H62">
        <v>0.64701547531319081</v>
      </c>
      <c r="I62">
        <v>0.60801299404439635</v>
      </c>
      <c r="J62">
        <v>0.62453183520599254</v>
      </c>
    </row>
    <row r="63" spans="1:10">
      <c r="A63">
        <v>78</v>
      </c>
      <c r="B63">
        <v>1569</v>
      </c>
      <c r="C63">
        <v>2116</v>
      </c>
      <c r="D63">
        <v>3685</v>
      </c>
      <c r="E63">
        <v>1022</v>
      </c>
      <c r="F63">
        <v>1301</v>
      </c>
      <c r="G63">
        <v>2323</v>
      </c>
      <c r="H63">
        <v>0.65137029955385595</v>
      </c>
      <c r="I63">
        <v>0.61483931947069947</v>
      </c>
      <c r="J63">
        <v>0.63039348710990506</v>
      </c>
    </row>
    <row r="64" spans="1:10">
      <c r="A64">
        <v>79</v>
      </c>
      <c r="B64">
        <v>1441</v>
      </c>
      <c r="C64">
        <v>2002</v>
      </c>
      <c r="D64">
        <v>3443</v>
      </c>
      <c r="E64">
        <v>918</v>
      </c>
      <c r="F64">
        <v>1120</v>
      </c>
      <c r="G64">
        <v>2038</v>
      </c>
      <c r="H64">
        <v>0.63705759888965996</v>
      </c>
      <c r="I64">
        <v>0.55944055944055948</v>
      </c>
      <c r="J64">
        <v>0.59192564623874533</v>
      </c>
    </row>
    <row r="65" spans="1:10">
      <c r="A65" s="13" t="s">
        <v>33</v>
      </c>
      <c r="B65">
        <v>10965</v>
      </c>
      <c r="C65">
        <v>21127</v>
      </c>
      <c r="D65">
        <v>32092</v>
      </c>
      <c r="E65">
        <v>5625</v>
      </c>
      <c r="F65">
        <v>7755</v>
      </c>
      <c r="G65">
        <v>13380</v>
      </c>
      <c r="H65">
        <v>0.51299589603283169</v>
      </c>
      <c r="I65">
        <v>0.36706583992048092</v>
      </c>
      <c r="J65">
        <v>0.41692633678175245</v>
      </c>
    </row>
    <row r="66" spans="1:10">
      <c r="A66" s="13"/>
      <c r="B66">
        <f>SUM(B3:B65)</f>
        <v>137857</v>
      </c>
      <c r="C66">
        <f t="shared" ref="C66:G66" si="0">SUM(C3:C65)</f>
        <v>154247</v>
      </c>
      <c r="D66">
        <f>SUM(D3:D65)</f>
        <v>292104</v>
      </c>
      <c r="E66">
        <f t="shared" si="0"/>
        <v>67934</v>
      </c>
      <c r="F66">
        <f t="shared" si="0"/>
        <v>76213</v>
      </c>
      <c r="G66">
        <f t="shared" si="0"/>
        <v>144147</v>
      </c>
      <c r="H66">
        <f>E66/B66</f>
        <v>0.4927860028870496</v>
      </c>
      <c r="I66">
        <f t="shared" ref="I66" si="1">F66/C66</f>
        <v>0.49409712992797267</v>
      </c>
      <c r="J66">
        <f>G66/D66</f>
        <v>0.49347835017664943</v>
      </c>
    </row>
    <row r="67" spans="1:10" ht="19.5" thickBot="1"/>
    <row r="68" spans="1:10">
      <c r="A68" s="60" t="s">
        <v>0</v>
      </c>
      <c r="B68" s="61" t="s">
        <v>1</v>
      </c>
      <c r="C68" s="60"/>
      <c r="D68" s="60"/>
      <c r="E68" s="61" t="s">
        <v>2</v>
      </c>
      <c r="F68" s="60"/>
      <c r="G68" s="60"/>
      <c r="H68" s="57" t="s">
        <v>4</v>
      </c>
      <c r="I68" s="58"/>
      <c r="J68" s="59"/>
    </row>
    <row r="69" spans="1:10">
      <c r="A69" s="60"/>
      <c r="B69" s="6" t="s">
        <v>5</v>
      </c>
      <c r="C69" s="6" t="s">
        <v>6</v>
      </c>
      <c r="D69" s="6" t="s">
        <v>7</v>
      </c>
      <c r="E69" s="6" t="s">
        <v>5</v>
      </c>
      <c r="F69" s="6" t="s">
        <v>6</v>
      </c>
      <c r="G69" s="6" t="s">
        <v>7</v>
      </c>
      <c r="H69" s="1" t="s">
        <v>5</v>
      </c>
      <c r="I69" s="6" t="s">
        <v>6</v>
      </c>
      <c r="J69" s="2" t="s">
        <v>7</v>
      </c>
    </row>
    <row r="70" spans="1:10">
      <c r="A70" s="3" t="s">
        <v>11</v>
      </c>
      <c r="B70" s="4">
        <f>SUM(B$3:B$4)</f>
        <v>3433</v>
      </c>
      <c r="C70" s="4">
        <f>SUM(C$3:C$4)</f>
        <v>3366</v>
      </c>
      <c r="D70" s="4">
        <f t="shared" ref="D70:D78" si="2">SUM(B70:C70)</f>
        <v>6799</v>
      </c>
      <c r="E70" s="4">
        <f>SUM(E$3:E$4)</f>
        <v>1177</v>
      </c>
      <c r="F70" s="4">
        <f>SUM(F$3:F$4)</f>
        <v>1253</v>
      </c>
      <c r="G70" s="4">
        <f t="shared" ref="G70:G78" si="3">SUM(E70:F70)</f>
        <v>2430</v>
      </c>
      <c r="H70" s="7">
        <f>IFERROR(ROUND(E70/B70,4),"")</f>
        <v>0.34279999999999999</v>
      </c>
      <c r="I70" s="5">
        <f t="shared" ref="I70:I79" si="4">IFERROR(ROUND(F70/C70,4),"")</f>
        <v>0.37230000000000002</v>
      </c>
      <c r="J70" s="8">
        <f t="shared" ref="J70:J79" si="5">IFERROR(ROUND(G70/D70,4),"")</f>
        <v>0.3574</v>
      </c>
    </row>
    <row r="71" spans="1:10">
      <c r="A71" s="3" t="s">
        <v>12</v>
      </c>
      <c r="B71" s="4">
        <f>SUM(B$3:B$14)</f>
        <v>20424</v>
      </c>
      <c r="C71" s="4">
        <f>SUM(C$3:C$14)</f>
        <v>20171</v>
      </c>
      <c r="D71" s="4">
        <f t="shared" si="2"/>
        <v>40595</v>
      </c>
      <c r="E71" s="4">
        <f>SUM(E$3:E$14)</f>
        <v>6178</v>
      </c>
      <c r="F71" s="4">
        <f>SUM(F$3:F$14)</f>
        <v>6841</v>
      </c>
      <c r="G71" s="4">
        <f t="shared" si="3"/>
        <v>13019</v>
      </c>
      <c r="H71" s="7">
        <f t="shared" ref="H71:H79" si="6">IFERROR(ROUND(E71/B71,4),"")</f>
        <v>0.30249999999999999</v>
      </c>
      <c r="I71" s="5">
        <f t="shared" si="4"/>
        <v>0.3392</v>
      </c>
      <c r="J71" s="8">
        <f t="shared" si="5"/>
        <v>0.32069999999999999</v>
      </c>
    </row>
    <row r="72" spans="1:10">
      <c r="A72" s="3" t="s">
        <v>13</v>
      </c>
      <c r="B72" s="4">
        <f>SUM(B5:B14)</f>
        <v>16991</v>
      </c>
      <c r="C72" s="4">
        <f>SUM(C5:C14)</f>
        <v>16805</v>
      </c>
      <c r="D72" s="4">
        <f t="shared" si="2"/>
        <v>33796</v>
      </c>
      <c r="E72" s="4">
        <f>SUM(E5:E14)</f>
        <v>5001</v>
      </c>
      <c r="F72" s="4">
        <f>SUM(F5:F14)</f>
        <v>5588</v>
      </c>
      <c r="G72" s="4">
        <f t="shared" si="3"/>
        <v>10589</v>
      </c>
      <c r="H72" s="9">
        <f t="shared" si="6"/>
        <v>0.29430000000000001</v>
      </c>
      <c r="I72" s="5">
        <f t="shared" si="4"/>
        <v>0.33250000000000002</v>
      </c>
      <c r="J72" s="8">
        <f t="shared" si="5"/>
        <v>0.31330000000000002</v>
      </c>
    </row>
    <row r="73" spans="1:10">
      <c r="A73" s="3" t="s">
        <v>14</v>
      </c>
      <c r="B73" s="4">
        <f>SUM(B15:B24)</f>
        <v>19662</v>
      </c>
      <c r="C73" s="4">
        <f>SUM(C15:C24)</f>
        <v>19729</v>
      </c>
      <c r="D73" s="4">
        <f t="shared" si="2"/>
        <v>39391</v>
      </c>
      <c r="E73" s="4">
        <f>SUM(E15:E24)</f>
        <v>7722</v>
      </c>
      <c r="F73" s="4">
        <f>SUM(F15:F24)</f>
        <v>8450</v>
      </c>
      <c r="G73" s="4">
        <f t="shared" si="3"/>
        <v>16172</v>
      </c>
      <c r="H73" s="9">
        <f t="shared" si="6"/>
        <v>0.39269999999999999</v>
      </c>
      <c r="I73" s="5">
        <f t="shared" si="4"/>
        <v>0.42830000000000001</v>
      </c>
      <c r="J73" s="8">
        <f t="shared" si="5"/>
        <v>0.41060000000000002</v>
      </c>
    </row>
    <row r="74" spans="1:10">
      <c r="A74" s="3" t="s">
        <v>15</v>
      </c>
      <c r="B74" s="4">
        <f>SUM(B$25:B$34)</f>
        <v>25160</v>
      </c>
      <c r="C74" s="4">
        <f>SUM(C$25:C$34)</f>
        <v>24922</v>
      </c>
      <c r="D74" s="4">
        <f t="shared" si="2"/>
        <v>50082</v>
      </c>
      <c r="E74" s="4">
        <f>SUM(E$25:E$34)</f>
        <v>11464</v>
      </c>
      <c r="F74" s="4">
        <f>SUM(F$25:F$34)</f>
        <v>11911</v>
      </c>
      <c r="G74" s="4">
        <f t="shared" si="3"/>
        <v>23375</v>
      </c>
      <c r="H74" s="9">
        <f t="shared" si="6"/>
        <v>0.4556</v>
      </c>
      <c r="I74" s="5">
        <f t="shared" si="4"/>
        <v>0.47789999999999999</v>
      </c>
      <c r="J74" s="8">
        <f t="shared" si="5"/>
        <v>0.4667</v>
      </c>
    </row>
    <row r="75" spans="1:10">
      <c r="A75" s="3" t="s">
        <v>16</v>
      </c>
      <c r="B75" s="4">
        <f>SUM(B$35:B$44)</f>
        <v>21474</v>
      </c>
      <c r="C75" s="4">
        <f>SUM(C$35:C$44)</f>
        <v>22170</v>
      </c>
      <c r="D75" s="4">
        <f t="shared" si="2"/>
        <v>43644</v>
      </c>
      <c r="E75" s="4">
        <f>SUM(E$35:E$44)</f>
        <v>11309</v>
      </c>
      <c r="F75" s="4">
        <f>SUM(F$35:F$44)</f>
        <v>12318</v>
      </c>
      <c r="G75" s="4">
        <f t="shared" si="3"/>
        <v>23627</v>
      </c>
      <c r="H75" s="9">
        <f t="shared" si="6"/>
        <v>0.52659999999999996</v>
      </c>
      <c r="I75" s="5">
        <f t="shared" si="4"/>
        <v>0.55559999999999998</v>
      </c>
      <c r="J75" s="8">
        <f t="shared" si="5"/>
        <v>0.54139999999999999</v>
      </c>
    </row>
    <row r="76" spans="1:10">
      <c r="A76" s="3" t="s">
        <v>17</v>
      </c>
      <c r="B76" s="4">
        <f>SUM(B$45:B$54)</f>
        <v>20077</v>
      </c>
      <c r="C76" s="4">
        <f>SUM(C$45:C$54)</f>
        <v>21923</v>
      </c>
      <c r="D76" s="4">
        <f t="shared" si="2"/>
        <v>42000</v>
      </c>
      <c r="E76" s="4">
        <f>SUM(E$45:E$54)</f>
        <v>12582</v>
      </c>
      <c r="F76" s="4">
        <f>SUM(F$45:F$54)</f>
        <v>13922</v>
      </c>
      <c r="G76" s="4">
        <f t="shared" si="3"/>
        <v>26504</v>
      </c>
      <c r="H76" s="9">
        <f t="shared" si="6"/>
        <v>0.62670000000000003</v>
      </c>
      <c r="I76" s="5">
        <f t="shared" si="4"/>
        <v>0.63500000000000001</v>
      </c>
      <c r="J76" s="8">
        <f t="shared" si="5"/>
        <v>0.63100000000000001</v>
      </c>
    </row>
    <row r="77" spans="1:10">
      <c r="A77" s="3" t="s">
        <v>18</v>
      </c>
      <c r="B77" s="4">
        <f>SUM(B$55:B$64)</f>
        <v>20095</v>
      </c>
      <c r="C77" s="4">
        <f>SUM(C$55:C$64)</f>
        <v>24205</v>
      </c>
      <c r="D77" s="4">
        <f t="shared" si="2"/>
        <v>44300</v>
      </c>
      <c r="E77" s="4">
        <f>SUM(E$55:E$64)</f>
        <v>13054</v>
      </c>
      <c r="F77" s="4">
        <f>SUM(F$55:F$64)</f>
        <v>15016</v>
      </c>
      <c r="G77" s="4">
        <f t="shared" si="3"/>
        <v>28070</v>
      </c>
      <c r="H77" s="9">
        <f t="shared" si="6"/>
        <v>0.64959999999999996</v>
      </c>
      <c r="I77" s="5">
        <f t="shared" si="4"/>
        <v>0.62039999999999995</v>
      </c>
      <c r="J77" s="8">
        <f t="shared" si="5"/>
        <v>0.63360000000000005</v>
      </c>
    </row>
    <row r="78" spans="1:10">
      <c r="A78" s="3" t="s">
        <v>19</v>
      </c>
      <c r="B78" s="4">
        <f>B65</f>
        <v>10965</v>
      </c>
      <c r="C78" s="4">
        <f>C65</f>
        <v>21127</v>
      </c>
      <c r="D78" s="4">
        <f t="shared" si="2"/>
        <v>32092</v>
      </c>
      <c r="E78" s="4">
        <f>E65</f>
        <v>5625</v>
      </c>
      <c r="F78" s="4">
        <f>F65</f>
        <v>7755</v>
      </c>
      <c r="G78" s="4">
        <f t="shared" si="3"/>
        <v>13380</v>
      </c>
      <c r="H78" s="9">
        <f t="shared" si="6"/>
        <v>0.51300000000000001</v>
      </c>
      <c r="I78" s="5">
        <f t="shared" si="4"/>
        <v>0.36709999999999998</v>
      </c>
      <c r="J78" s="8">
        <f t="shared" si="5"/>
        <v>0.41689999999999999</v>
      </c>
    </row>
    <row r="79" spans="1:10" ht="19.5" thickBot="1">
      <c r="A79" s="3" t="s">
        <v>34</v>
      </c>
      <c r="B79" s="4">
        <f t="shared" ref="B79:G79" si="7">SUM(B70,B72:B78)</f>
        <v>137857</v>
      </c>
      <c r="C79" s="4">
        <f t="shared" si="7"/>
        <v>154247</v>
      </c>
      <c r="D79" s="4">
        <f t="shared" si="7"/>
        <v>292104</v>
      </c>
      <c r="E79" s="4">
        <f t="shared" si="7"/>
        <v>67934</v>
      </c>
      <c r="F79" s="4">
        <f t="shared" si="7"/>
        <v>76213</v>
      </c>
      <c r="G79" s="4">
        <f t="shared" si="7"/>
        <v>144147</v>
      </c>
      <c r="H79" s="10">
        <f t="shared" si="6"/>
        <v>0.49280000000000002</v>
      </c>
      <c r="I79" s="11">
        <f t="shared" si="4"/>
        <v>0.49409999999999998</v>
      </c>
      <c r="J79" s="12">
        <f t="shared" si="5"/>
        <v>0.49349999999999999</v>
      </c>
    </row>
  </sheetData>
  <autoFilter ref="A2:J65"/>
  <mergeCells count="4">
    <mergeCell ref="H68:J68"/>
    <mergeCell ref="A68:A69"/>
    <mergeCell ref="B68:D68"/>
    <mergeCell ref="E68:G68"/>
  </mergeCells>
  <phoneticPr fontId="4"/>
  <dataValidations count="1">
    <dataValidation imeMode="off" allowBlank="1" showInputMessage="1" showErrorMessage="1" sqref="B70:J79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ワークシート</vt:lpstr>
      </vt:variant>
      <vt:variant>
        <vt:i4>4</vt:i4>
      </vt:variant>
      <vt:variant>
        <vt:lpstr>グラフ</vt:lpstr>
      </vt:variant>
      <vt:variant>
        <vt:i4>1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公開用（集計表）</vt:lpstr>
      <vt:lpstr>グラフ用データ</vt:lpstr>
      <vt:lpstr>BD 集計結果</vt:lpstr>
      <vt:lpstr>BD R4参</vt:lpstr>
      <vt:lpstr>グラフ</vt:lpstr>
      <vt:lpstr>グラフ用データ!Print_Area</vt:lpstr>
      <vt:lpstr>'公開用（集計表）'!Print_Area</vt:lpstr>
      <vt:lpstr>グラフ用データ!Print_Titles</vt:lpstr>
      <vt:lpstr>'公開用（集計表）'!Print_Titles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恵良　裕介</dc:creator>
  <cp:lastModifiedBy>福岡県</cp:lastModifiedBy>
  <cp:lastPrinted>2025-08-27T03:54:28Z</cp:lastPrinted>
  <dcterms:created xsi:type="dcterms:W3CDTF">2021-03-12T08:49:32Z</dcterms:created>
  <dcterms:modified xsi:type="dcterms:W3CDTF">2025-08-27T06:20:39Z</dcterms:modified>
</cp:coreProperties>
</file>