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iEmSAONZUcl/sfXAURYdyG2KEsJwbW66VQASJbfHofkJ1YzB43xnVAEG2VfyVIijPBgAbqNgIVY37/Swol76Kw==" workbookSaltValue="Efk5t/b7sXaeQ1bH3DHoxg==" workbookSpinCount="100000" lockStructure="1"/>
  <bookViews>
    <workbookView xWindow="28680" yWindow="-3510" windowWidth="38640" windowHeight="21390" tabRatio="524"/>
  </bookViews>
  <sheets>
    <sheet name="在宅生活改善調査（利用者票）" sheetId="5" r:id="rId1"/>
    <sheet name="集計（調査票から転記）" sheetId="6" r:id="rId2"/>
    <sheet name="転記作業用" sheetId="7" state="hidden" r:id="rId3"/>
  </sheets>
  <definedNames>
    <definedName name="_xlnm.Print_Area" localSheetId="0">'在宅生活改善調査（利用者票）'!$A$1:$CV$43</definedName>
    <definedName name="_xlnm.Print_Titles" localSheetId="0">'在宅生活改善調査（利用者票）'!$A:$A</definedName>
    <definedName name="はい" localSheetId="0">#REF!</definedName>
    <definedName name="はい">#REF!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6" i="6" l="1"/>
  <c r="CD7" i="6"/>
  <c r="CD8" i="6"/>
  <c r="CD9" i="6"/>
  <c r="CD10" i="6"/>
  <c r="CD11" i="6"/>
  <c r="CD12" i="6"/>
  <c r="CD13" i="6"/>
  <c r="CD14" i="6"/>
  <c r="CD15" i="6"/>
  <c r="CD16" i="6"/>
  <c r="CD17" i="6"/>
  <c r="CD18" i="6"/>
  <c r="CD19" i="6"/>
  <c r="CD20" i="6"/>
  <c r="CD21" i="6"/>
  <c r="CD22" i="6"/>
  <c r="CD23" i="6"/>
  <c r="CD24" i="6"/>
  <c r="CD25" i="6"/>
  <c r="CD26" i="6"/>
  <c r="CD27" i="6"/>
  <c r="CD28" i="6"/>
  <c r="CD29" i="6"/>
  <c r="CD30" i="6"/>
  <c r="CD31" i="6"/>
  <c r="CD32" i="6"/>
  <c r="CD33" i="6"/>
  <c r="CD34" i="6"/>
  <c r="CD5" i="6"/>
  <c r="CC6" i="6"/>
  <c r="CC7" i="6"/>
  <c r="CC8" i="6"/>
  <c r="CC9" i="6"/>
  <c r="CC10" i="6"/>
  <c r="CC11" i="6"/>
  <c r="CC12" i="6"/>
  <c r="CC13" i="6"/>
  <c r="CC14" i="6"/>
  <c r="CC15" i="6"/>
  <c r="CC16" i="6"/>
  <c r="CC17" i="6"/>
  <c r="CC18" i="6"/>
  <c r="CC19" i="6"/>
  <c r="CC20" i="6"/>
  <c r="CC21" i="6"/>
  <c r="CC22" i="6"/>
  <c r="CC23" i="6"/>
  <c r="CC24" i="6"/>
  <c r="CC25" i="6"/>
  <c r="CC26" i="6"/>
  <c r="CC27" i="6"/>
  <c r="CC28" i="6"/>
  <c r="CC29" i="6"/>
  <c r="CC30" i="6"/>
  <c r="CC31" i="6"/>
  <c r="CC32" i="6"/>
  <c r="CC33" i="6"/>
  <c r="CC34" i="6"/>
  <c r="CC5" i="6"/>
  <c r="CB6" i="6"/>
  <c r="CB7" i="6"/>
  <c r="CB8" i="6"/>
  <c r="CB9" i="6"/>
  <c r="CB10" i="6"/>
  <c r="CB11" i="6"/>
  <c r="CB12" i="6"/>
  <c r="CB13" i="6"/>
  <c r="CB14" i="6"/>
  <c r="CB15" i="6"/>
  <c r="CB16" i="6"/>
  <c r="CB17" i="6"/>
  <c r="CB18" i="6"/>
  <c r="CB19" i="6"/>
  <c r="CB20" i="6"/>
  <c r="CB21" i="6"/>
  <c r="CB22" i="6"/>
  <c r="CB23" i="6"/>
  <c r="CB24" i="6"/>
  <c r="CB25" i="6"/>
  <c r="CB26" i="6"/>
  <c r="CB27" i="6"/>
  <c r="CB28" i="6"/>
  <c r="CB29" i="6"/>
  <c r="CB30" i="6"/>
  <c r="CB31" i="6"/>
  <c r="CB32" i="6"/>
  <c r="CB33" i="6"/>
  <c r="CB34" i="6"/>
  <c r="CB5" i="6"/>
  <c r="J6" i="6"/>
  <c r="K6" i="6"/>
  <c r="L6" i="6"/>
  <c r="M6" i="6"/>
  <c r="N6" i="6"/>
  <c r="O6" i="6"/>
  <c r="P6" i="6"/>
  <c r="Q6" i="6"/>
  <c r="R6" i="6"/>
  <c r="S6" i="6"/>
  <c r="T6" i="6"/>
  <c r="U6" i="6"/>
  <c r="V6" i="6"/>
  <c r="W6" i="6"/>
  <c r="X6" i="6"/>
  <c r="Y6" i="6"/>
  <c r="Z6" i="6"/>
  <c r="J7" i="6"/>
  <c r="K7" i="6"/>
  <c r="L7" i="6"/>
  <c r="M7" i="6"/>
  <c r="N7" i="6"/>
  <c r="O7" i="6"/>
  <c r="P7" i="6"/>
  <c r="Q7" i="6"/>
  <c r="R7" i="6"/>
  <c r="S7" i="6"/>
  <c r="T7" i="6"/>
  <c r="U7" i="6"/>
  <c r="V7" i="6"/>
  <c r="W7" i="6"/>
  <c r="X7" i="6"/>
  <c r="Y7" i="6"/>
  <c r="Z7" i="6"/>
  <c r="J8" i="6"/>
  <c r="K8" i="6"/>
  <c r="L8" i="6"/>
  <c r="M8" i="6"/>
  <c r="N8" i="6"/>
  <c r="O8" i="6"/>
  <c r="P8" i="6"/>
  <c r="Q8" i="6"/>
  <c r="R8" i="6"/>
  <c r="S8" i="6"/>
  <c r="T8" i="6"/>
  <c r="U8" i="6"/>
  <c r="V8" i="6"/>
  <c r="W8" i="6"/>
  <c r="X8" i="6"/>
  <c r="Y8" i="6"/>
  <c r="Z8" i="6"/>
  <c r="J9" i="6"/>
  <c r="K9" i="6"/>
  <c r="L9" i="6"/>
  <c r="M9" i="6"/>
  <c r="N9" i="6"/>
  <c r="O9" i="6"/>
  <c r="P9" i="6"/>
  <c r="Q9" i="6"/>
  <c r="R9" i="6"/>
  <c r="S9" i="6"/>
  <c r="T9" i="6"/>
  <c r="U9" i="6"/>
  <c r="V9" i="6"/>
  <c r="W9" i="6"/>
  <c r="X9" i="6"/>
  <c r="Y9" i="6"/>
  <c r="Z9" i="6"/>
  <c r="J10" i="6"/>
  <c r="K10" i="6"/>
  <c r="L10" i="6"/>
  <c r="M10" i="6"/>
  <c r="N10" i="6"/>
  <c r="O10" i="6"/>
  <c r="P10" i="6"/>
  <c r="Q10" i="6"/>
  <c r="R10" i="6"/>
  <c r="S10" i="6"/>
  <c r="T10" i="6"/>
  <c r="U10" i="6"/>
  <c r="V10" i="6"/>
  <c r="W10" i="6"/>
  <c r="X10" i="6"/>
  <c r="Y10" i="6"/>
  <c r="Z10" i="6"/>
  <c r="J11" i="6"/>
  <c r="K11" i="6"/>
  <c r="L11" i="6"/>
  <c r="M11" i="6"/>
  <c r="N11" i="6"/>
  <c r="O11" i="6"/>
  <c r="P11" i="6"/>
  <c r="Q11" i="6"/>
  <c r="R11" i="6"/>
  <c r="S11" i="6"/>
  <c r="T11" i="6"/>
  <c r="U11" i="6"/>
  <c r="V11" i="6"/>
  <c r="W11" i="6"/>
  <c r="X11" i="6"/>
  <c r="Y11" i="6"/>
  <c r="Z11" i="6"/>
  <c r="J12" i="6"/>
  <c r="K12" i="6"/>
  <c r="L12" i="6"/>
  <c r="M12" i="6"/>
  <c r="N12" i="6"/>
  <c r="O12" i="6"/>
  <c r="P12" i="6"/>
  <c r="Q12" i="6"/>
  <c r="R12" i="6"/>
  <c r="S12" i="6"/>
  <c r="T12" i="6"/>
  <c r="U12" i="6"/>
  <c r="V12" i="6"/>
  <c r="W12" i="6"/>
  <c r="X12" i="6"/>
  <c r="Y12" i="6"/>
  <c r="Z12" i="6"/>
  <c r="J13" i="6"/>
  <c r="K13" i="6"/>
  <c r="L13" i="6"/>
  <c r="M13" i="6"/>
  <c r="N13" i="6"/>
  <c r="O13" i="6"/>
  <c r="P13" i="6"/>
  <c r="Q13" i="6"/>
  <c r="R13" i="6"/>
  <c r="S13" i="6"/>
  <c r="T13" i="6"/>
  <c r="U13" i="6"/>
  <c r="V13" i="6"/>
  <c r="W13" i="6"/>
  <c r="X13" i="6"/>
  <c r="Y13" i="6"/>
  <c r="Z13" i="6"/>
  <c r="J14" i="6"/>
  <c r="K14" i="6"/>
  <c r="L14" i="6"/>
  <c r="M14" i="6"/>
  <c r="N14" i="6"/>
  <c r="O14" i="6"/>
  <c r="P14" i="6"/>
  <c r="Q14" i="6"/>
  <c r="R14" i="6"/>
  <c r="S14" i="6"/>
  <c r="T14" i="6"/>
  <c r="U14" i="6"/>
  <c r="V14" i="6"/>
  <c r="W14" i="6"/>
  <c r="X14" i="6"/>
  <c r="Y14" i="6"/>
  <c r="Z14" i="6"/>
  <c r="J15" i="6"/>
  <c r="K15" i="6"/>
  <c r="L15" i="6"/>
  <c r="M15" i="6"/>
  <c r="N15" i="6"/>
  <c r="O15" i="6"/>
  <c r="P15" i="6"/>
  <c r="Q15" i="6"/>
  <c r="R15" i="6"/>
  <c r="S15" i="6"/>
  <c r="T15" i="6"/>
  <c r="U15" i="6"/>
  <c r="V15" i="6"/>
  <c r="W15" i="6"/>
  <c r="X15" i="6"/>
  <c r="Y15" i="6"/>
  <c r="Z15" i="6"/>
  <c r="J16" i="6"/>
  <c r="K16" i="6"/>
  <c r="L16" i="6"/>
  <c r="M16" i="6"/>
  <c r="N16" i="6"/>
  <c r="O16" i="6"/>
  <c r="P16" i="6"/>
  <c r="Q16" i="6"/>
  <c r="R16" i="6"/>
  <c r="S16" i="6"/>
  <c r="T16" i="6"/>
  <c r="U16" i="6"/>
  <c r="V16" i="6"/>
  <c r="W16" i="6"/>
  <c r="X16" i="6"/>
  <c r="Y16" i="6"/>
  <c r="Z16" i="6"/>
  <c r="J17" i="6"/>
  <c r="K17" i="6"/>
  <c r="L17" i="6"/>
  <c r="M17" i="6"/>
  <c r="N17" i="6"/>
  <c r="O17" i="6"/>
  <c r="P17" i="6"/>
  <c r="Q17" i="6"/>
  <c r="R17" i="6"/>
  <c r="S17" i="6"/>
  <c r="T17" i="6"/>
  <c r="U17" i="6"/>
  <c r="V17" i="6"/>
  <c r="W17" i="6"/>
  <c r="X17" i="6"/>
  <c r="Y17" i="6"/>
  <c r="Z17" i="6"/>
  <c r="J18" i="6"/>
  <c r="K18" i="6"/>
  <c r="L18" i="6"/>
  <c r="M18" i="6"/>
  <c r="N18" i="6"/>
  <c r="O18" i="6"/>
  <c r="P18" i="6"/>
  <c r="Q18" i="6"/>
  <c r="R18" i="6"/>
  <c r="S18" i="6"/>
  <c r="T18" i="6"/>
  <c r="U18" i="6"/>
  <c r="V18" i="6"/>
  <c r="W18" i="6"/>
  <c r="X18" i="6"/>
  <c r="Y18" i="6"/>
  <c r="Z18" i="6"/>
  <c r="J19" i="6"/>
  <c r="K19" i="6"/>
  <c r="L19" i="6"/>
  <c r="M19" i="6"/>
  <c r="N19" i="6"/>
  <c r="O19" i="6"/>
  <c r="P19" i="6"/>
  <c r="Q19" i="6"/>
  <c r="R19" i="6"/>
  <c r="S19" i="6"/>
  <c r="T19" i="6"/>
  <c r="U19" i="6"/>
  <c r="V19" i="6"/>
  <c r="W19" i="6"/>
  <c r="X19" i="6"/>
  <c r="Y19" i="6"/>
  <c r="Z19" i="6"/>
  <c r="J20" i="6"/>
  <c r="K20" i="6"/>
  <c r="L20" i="6"/>
  <c r="M20" i="6"/>
  <c r="N20" i="6"/>
  <c r="O20" i="6"/>
  <c r="P20" i="6"/>
  <c r="Q20" i="6"/>
  <c r="R20" i="6"/>
  <c r="S20" i="6"/>
  <c r="T20" i="6"/>
  <c r="U20" i="6"/>
  <c r="V20" i="6"/>
  <c r="W20" i="6"/>
  <c r="X20" i="6"/>
  <c r="Y20" i="6"/>
  <c r="Z20" i="6"/>
  <c r="J21" i="6"/>
  <c r="K21" i="6"/>
  <c r="L21" i="6"/>
  <c r="M21" i="6"/>
  <c r="N21" i="6"/>
  <c r="O21" i="6"/>
  <c r="P21" i="6"/>
  <c r="Q21" i="6"/>
  <c r="R21" i="6"/>
  <c r="S21" i="6"/>
  <c r="T21" i="6"/>
  <c r="U21" i="6"/>
  <c r="V21" i="6"/>
  <c r="W21" i="6"/>
  <c r="X21" i="6"/>
  <c r="Y21" i="6"/>
  <c r="Z21" i="6"/>
  <c r="J22" i="6"/>
  <c r="K22" i="6"/>
  <c r="L22" i="6"/>
  <c r="M22" i="6"/>
  <c r="N22" i="6"/>
  <c r="O22" i="6"/>
  <c r="P22" i="6"/>
  <c r="Q22" i="6"/>
  <c r="R22" i="6"/>
  <c r="S22" i="6"/>
  <c r="T22" i="6"/>
  <c r="U22" i="6"/>
  <c r="V22" i="6"/>
  <c r="W22" i="6"/>
  <c r="X22" i="6"/>
  <c r="Y22" i="6"/>
  <c r="Z22" i="6"/>
  <c r="J23" i="6"/>
  <c r="K23" i="6"/>
  <c r="L23" i="6"/>
  <c r="M23" i="6"/>
  <c r="N23" i="6"/>
  <c r="O23" i="6"/>
  <c r="P23" i="6"/>
  <c r="Q23" i="6"/>
  <c r="R23" i="6"/>
  <c r="S23" i="6"/>
  <c r="T23" i="6"/>
  <c r="U23" i="6"/>
  <c r="V23" i="6"/>
  <c r="W23" i="6"/>
  <c r="X23" i="6"/>
  <c r="Y23" i="6"/>
  <c r="Z23" i="6"/>
  <c r="J24" i="6"/>
  <c r="K24" i="6"/>
  <c r="L24" i="6"/>
  <c r="M24" i="6"/>
  <c r="N24" i="6"/>
  <c r="O24" i="6"/>
  <c r="P24" i="6"/>
  <c r="Q24" i="6"/>
  <c r="R24" i="6"/>
  <c r="S24" i="6"/>
  <c r="T24" i="6"/>
  <c r="U24" i="6"/>
  <c r="V24" i="6"/>
  <c r="W24" i="6"/>
  <c r="X24" i="6"/>
  <c r="Y24" i="6"/>
  <c r="Z24" i="6"/>
  <c r="J25" i="6"/>
  <c r="K25" i="6"/>
  <c r="L25" i="6"/>
  <c r="M25" i="6"/>
  <c r="N25" i="6"/>
  <c r="O25" i="6"/>
  <c r="P25" i="6"/>
  <c r="Q25" i="6"/>
  <c r="R25" i="6"/>
  <c r="S25" i="6"/>
  <c r="T25" i="6"/>
  <c r="U25" i="6"/>
  <c r="V25" i="6"/>
  <c r="W25" i="6"/>
  <c r="X25" i="6"/>
  <c r="Y25" i="6"/>
  <c r="Z25" i="6"/>
  <c r="J26" i="6"/>
  <c r="K26" i="6"/>
  <c r="L26" i="6"/>
  <c r="M26" i="6"/>
  <c r="N26" i="6"/>
  <c r="O26" i="6"/>
  <c r="P26" i="6"/>
  <c r="Q26" i="6"/>
  <c r="R26" i="6"/>
  <c r="S26" i="6"/>
  <c r="T26" i="6"/>
  <c r="U26" i="6"/>
  <c r="V26" i="6"/>
  <c r="W26" i="6"/>
  <c r="X26" i="6"/>
  <c r="Y26" i="6"/>
  <c r="Z26" i="6"/>
  <c r="J27" i="6"/>
  <c r="K27" i="6"/>
  <c r="L27" i="6"/>
  <c r="M27" i="6"/>
  <c r="N27" i="6"/>
  <c r="O27" i="6"/>
  <c r="P27" i="6"/>
  <c r="Q27" i="6"/>
  <c r="R27" i="6"/>
  <c r="S27" i="6"/>
  <c r="T27" i="6"/>
  <c r="U27" i="6"/>
  <c r="V27" i="6"/>
  <c r="W27" i="6"/>
  <c r="X27" i="6"/>
  <c r="Y27" i="6"/>
  <c r="Z27" i="6"/>
  <c r="J28" i="6"/>
  <c r="K28" i="6"/>
  <c r="L28" i="6"/>
  <c r="M28" i="6"/>
  <c r="N28" i="6"/>
  <c r="O28" i="6"/>
  <c r="P28" i="6"/>
  <c r="Q28" i="6"/>
  <c r="R28" i="6"/>
  <c r="S28" i="6"/>
  <c r="T28" i="6"/>
  <c r="U28" i="6"/>
  <c r="V28" i="6"/>
  <c r="W28" i="6"/>
  <c r="X28" i="6"/>
  <c r="Y28" i="6"/>
  <c r="Z28" i="6"/>
  <c r="J29" i="6"/>
  <c r="K29" i="6"/>
  <c r="L29" i="6"/>
  <c r="M29" i="6"/>
  <c r="N29" i="6"/>
  <c r="O29" i="6"/>
  <c r="P29" i="6"/>
  <c r="Q29" i="6"/>
  <c r="R29" i="6"/>
  <c r="S29" i="6"/>
  <c r="T29" i="6"/>
  <c r="U29" i="6"/>
  <c r="V29" i="6"/>
  <c r="W29" i="6"/>
  <c r="X29" i="6"/>
  <c r="Y29" i="6"/>
  <c r="Z29" i="6"/>
  <c r="J30" i="6"/>
  <c r="K30" i="6"/>
  <c r="L30" i="6"/>
  <c r="M30" i="6"/>
  <c r="N30" i="6"/>
  <c r="O30" i="6"/>
  <c r="P30" i="6"/>
  <c r="Q30" i="6"/>
  <c r="R30" i="6"/>
  <c r="S30" i="6"/>
  <c r="T30" i="6"/>
  <c r="U30" i="6"/>
  <c r="V30" i="6"/>
  <c r="W30" i="6"/>
  <c r="X30" i="6"/>
  <c r="Y30" i="6"/>
  <c r="Z30" i="6"/>
  <c r="J31" i="6"/>
  <c r="K31" i="6"/>
  <c r="L31" i="6"/>
  <c r="M31" i="6"/>
  <c r="N31" i="6"/>
  <c r="O31" i="6"/>
  <c r="P31" i="6"/>
  <c r="Q31" i="6"/>
  <c r="R31" i="6"/>
  <c r="S31" i="6"/>
  <c r="T31" i="6"/>
  <c r="U31" i="6"/>
  <c r="V31" i="6"/>
  <c r="W31" i="6"/>
  <c r="X31" i="6"/>
  <c r="Y31" i="6"/>
  <c r="Z31" i="6"/>
  <c r="J32" i="6"/>
  <c r="K32" i="6"/>
  <c r="L32" i="6"/>
  <c r="M32" i="6"/>
  <c r="N32" i="6"/>
  <c r="O32" i="6"/>
  <c r="P32" i="6"/>
  <c r="Q32" i="6"/>
  <c r="R32" i="6"/>
  <c r="S32" i="6"/>
  <c r="T32" i="6"/>
  <c r="U32" i="6"/>
  <c r="V32" i="6"/>
  <c r="W32" i="6"/>
  <c r="X32" i="6"/>
  <c r="Y32" i="6"/>
  <c r="Z32" i="6"/>
  <c r="J33" i="6"/>
  <c r="K33" i="6"/>
  <c r="L33" i="6"/>
  <c r="M33" i="6"/>
  <c r="N33" i="6"/>
  <c r="O33" i="6"/>
  <c r="P33" i="6"/>
  <c r="Q33" i="6"/>
  <c r="R33" i="6"/>
  <c r="S33" i="6"/>
  <c r="T33" i="6"/>
  <c r="U33" i="6"/>
  <c r="V33" i="6"/>
  <c r="W33" i="6"/>
  <c r="X33" i="6"/>
  <c r="Y33" i="6"/>
  <c r="Z33" i="6"/>
  <c r="J34" i="6"/>
  <c r="K34" i="6"/>
  <c r="L34" i="6"/>
  <c r="M34" i="6"/>
  <c r="N34" i="6"/>
  <c r="O34" i="6"/>
  <c r="P34" i="6"/>
  <c r="Q34" i="6"/>
  <c r="R34" i="6"/>
  <c r="S34" i="6"/>
  <c r="T34" i="6"/>
  <c r="U34" i="6"/>
  <c r="V34" i="6"/>
  <c r="W34" i="6"/>
  <c r="X34" i="6"/>
  <c r="Y34" i="6"/>
  <c r="Z34" i="6"/>
  <c r="K5" i="6"/>
  <c r="L5" i="6"/>
  <c r="M5" i="6"/>
  <c r="N5" i="6"/>
  <c r="O5" i="6"/>
  <c r="P5" i="6"/>
  <c r="Q5" i="6"/>
  <c r="R5" i="6"/>
  <c r="S5" i="6"/>
  <c r="T5" i="6"/>
  <c r="U5" i="6"/>
  <c r="V5" i="6"/>
  <c r="W5" i="6"/>
  <c r="X5" i="6"/>
  <c r="Y5" i="6"/>
  <c r="Z5" i="6"/>
  <c r="J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5" i="6"/>
  <c r="CO15" i="5"/>
  <c r="CO16" i="5"/>
  <c r="CO17" i="5"/>
  <c r="CO18" i="5"/>
  <c r="CO19" i="5"/>
  <c r="CO20" i="5"/>
  <c r="CO21" i="5"/>
  <c r="CO22" i="5"/>
  <c r="CO23" i="5"/>
  <c r="CO24" i="5"/>
  <c r="CO25" i="5"/>
  <c r="CO26" i="5"/>
  <c r="CO27" i="5"/>
  <c r="CO28" i="5"/>
  <c r="CO29" i="5"/>
  <c r="CO30" i="5"/>
  <c r="CO31" i="5"/>
  <c r="CO32" i="5"/>
  <c r="CO33" i="5"/>
  <c r="CO34" i="5"/>
  <c r="CO35" i="5"/>
  <c r="CO36" i="5"/>
  <c r="CO37" i="5"/>
  <c r="CO38" i="5"/>
  <c r="CO39" i="5"/>
  <c r="CO40" i="5"/>
  <c r="CO41" i="5"/>
  <c r="CO42" i="5"/>
  <c r="CO43" i="5"/>
  <c r="CN15" i="5"/>
  <c r="CN16" i="5"/>
  <c r="CN17" i="5"/>
  <c r="CN18" i="5"/>
  <c r="CN19" i="5"/>
  <c r="CN20" i="5"/>
  <c r="CN21" i="5"/>
  <c r="CN22" i="5"/>
  <c r="CN23" i="5"/>
  <c r="CN24" i="5"/>
  <c r="CN25" i="5"/>
  <c r="CN26" i="5"/>
  <c r="CN27" i="5"/>
  <c r="CN28" i="5"/>
  <c r="CN29" i="5"/>
  <c r="CN30" i="5"/>
  <c r="CN31" i="5"/>
  <c r="CN32" i="5"/>
  <c r="CN33" i="5"/>
  <c r="CN34" i="5"/>
  <c r="CN35" i="5"/>
  <c r="CN36" i="5"/>
  <c r="CN37" i="5"/>
  <c r="CN38" i="5"/>
  <c r="CN39" i="5"/>
  <c r="CN40" i="5"/>
  <c r="CN41" i="5"/>
  <c r="CN42" i="5"/>
  <c r="CN43" i="5"/>
  <c r="CM15" i="5"/>
  <c r="CM16" i="5"/>
  <c r="CM17" i="5"/>
  <c r="CM18" i="5"/>
  <c r="CM19" i="5"/>
  <c r="CM20" i="5"/>
  <c r="CM21" i="5"/>
  <c r="CM22" i="5"/>
  <c r="CM23" i="5"/>
  <c r="CM24" i="5"/>
  <c r="CM25" i="5"/>
  <c r="CM26" i="5"/>
  <c r="CM27" i="5"/>
  <c r="CM28" i="5"/>
  <c r="CM29" i="5"/>
  <c r="CM30" i="5"/>
  <c r="CM31" i="5"/>
  <c r="CM32" i="5"/>
  <c r="CM33" i="5"/>
  <c r="CM34" i="5"/>
  <c r="CM35" i="5"/>
  <c r="CM36" i="5"/>
  <c r="CM37" i="5"/>
  <c r="CM38" i="5"/>
  <c r="CM39" i="5"/>
  <c r="CM40" i="5"/>
  <c r="CM41" i="5"/>
  <c r="CM42" i="5"/>
  <c r="CM43" i="5"/>
  <c r="CL15" i="5"/>
  <c r="CL16" i="5"/>
  <c r="CL17" i="5"/>
  <c r="CL18" i="5"/>
  <c r="CL19" i="5"/>
  <c r="CL20" i="5"/>
  <c r="CL21" i="5"/>
  <c r="CL22" i="5"/>
  <c r="CL23" i="5"/>
  <c r="CL24" i="5"/>
  <c r="CL25" i="5"/>
  <c r="CL26" i="5"/>
  <c r="CL27" i="5"/>
  <c r="CL28" i="5"/>
  <c r="CL29" i="5"/>
  <c r="CL30" i="5"/>
  <c r="CL31" i="5"/>
  <c r="CL32" i="5"/>
  <c r="CL33" i="5"/>
  <c r="CL34" i="5"/>
  <c r="CL35" i="5"/>
  <c r="CL36" i="5"/>
  <c r="CL37" i="5"/>
  <c r="CL38" i="5"/>
  <c r="CL39" i="5"/>
  <c r="CL40" i="5"/>
  <c r="CL41" i="5"/>
  <c r="CL42" i="5"/>
  <c r="CL43" i="5"/>
  <c r="CK15" i="5"/>
  <c r="CK16" i="5"/>
  <c r="CK17" i="5"/>
  <c r="CK18" i="5"/>
  <c r="CK19" i="5"/>
  <c r="CK20" i="5"/>
  <c r="CK21" i="5"/>
  <c r="CK22" i="5"/>
  <c r="CK23" i="5"/>
  <c r="CK24" i="5"/>
  <c r="CK25" i="5"/>
  <c r="CK26" i="5"/>
  <c r="CK27" i="5"/>
  <c r="CK28" i="5"/>
  <c r="CK29" i="5"/>
  <c r="CK30" i="5"/>
  <c r="CK31" i="5"/>
  <c r="CK32" i="5"/>
  <c r="CK33" i="5"/>
  <c r="CK34" i="5"/>
  <c r="CK35" i="5"/>
  <c r="CK36" i="5"/>
  <c r="CK37" i="5"/>
  <c r="CK38" i="5"/>
  <c r="CK39" i="5"/>
  <c r="CK40" i="5"/>
  <c r="CK41" i="5"/>
  <c r="CK42" i="5"/>
  <c r="CK43" i="5"/>
  <c r="CJ15" i="5"/>
  <c r="CJ16" i="5"/>
  <c r="CJ17" i="5"/>
  <c r="CJ18" i="5"/>
  <c r="CJ19" i="5"/>
  <c r="CJ20" i="5"/>
  <c r="CJ21" i="5"/>
  <c r="CJ22" i="5"/>
  <c r="CJ23" i="5"/>
  <c r="CJ24" i="5"/>
  <c r="CJ25" i="5"/>
  <c r="CJ26" i="5"/>
  <c r="CJ27" i="5"/>
  <c r="CJ28" i="5"/>
  <c r="CJ29" i="5"/>
  <c r="CJ30" i="5"/>
  <c r="CJ31" i="5"/>
  <c r="CJ32" i="5"/>
  <c r="CJ33" i="5"/>
  <c r="CJ34" i="5"/>
  <c r="CJ35" i="5"/>
  <c r="CJ36" i="5"/>
  <c r="CJ37" i="5"/>
  <c r="CJ38" i="5"/>
  <c r="CJ39" i="5"/>
  <c r="CJ40" i="5"/>
  <c r="CJ41" i="5"/>
  <c r="CJ42" i="5"/>
  <c r="CJ43" i="5"/>
  <c r="CJ14" i="5"/>
  <c r="CO14" i="5"/>
  <c r="CI29" i="5"/>
  <c r="CI30" i="5"/>
  <c r="CI31" i="5"/>
  <c r="CI32" i="5"/>
  <c r="CI33" i="5"/>
  <c r="CI34" i="5"/>
  <c r="CI35" i="5"/>
  <c r="CI36" i="5"/>
  <c r="CI37" i="5"/>
  <c r="CI38" i="5"/>
  <c r="CI39" i="5"/>
  <c r="CI40" i="5"/>
  <c r="CI41" i="5"/>
  <c r="CI42" i="5"/>
  <c r="CI43" i="5"/>
  <c r="CH29" i="5"/>
  <c r="CH30" i="5"/>
  <c r="CH31" i="5"/>
  <c r="CH32" i="5"/>
  <c r="CH33" i="5"/>
  <c r="CH34" i="5"/>
  <c r="CH35" i="5"/>
  <c r="CH36" i="5"/>
  <c r="CH37" i="5"/>
  <c r="CH38" i="5"/>
  <c r="CH39" i="5"/>
  <c r="CH40" i="5"/>
  <c r="CH41" i="5"/>
  <c r="CH42" i="5"/>
  <c r="CH43" i="5"/>
  <c r="CG29" i="5"/>
  <c r="CG30" i="5"/>
  <c r="CG31" i="5"/>
  <c r="CG32" i="5"/>
  <c r="CG33" i="5"/>
  <c r="CG34" i="5"/>
  <c r="CG35" i="5"/>
  <c r="CG36" i="5"/>
  <c r="CG37" i="5"/>
  <c r="CG38" i="5"/>
  <c r="CG39" i="5"/>
  <c r="CG40" i="5"/>
  <c r="CG41" i="5"/>
  <c r="CG42" i="5"/>
  <c r="CG43" i="5"/>
  <c r="CF29" i="5"/>
  <c r="CF30" i="5"/>
  <c r="CF31" i="5"/>
  <c r="CF32" i="5"/>
  <c r="CF33" i="5"/>
  <c r="CF34" i="5"/>
  <c r="CF35" i="5"/>
  <c r="CF36" i="5"/>
  <c r="CF37" i="5"/>
  <c r="CF38" i="5"/>
  <c r="CF39" i="5"/>
  <c r="CF40" i="5"/>
  <c r="CF41" i="5"/>
  <c r="CF42" i="5"/>
  <c r="CF43" i="5"/>
  <c r="B20" i="7"/>
  <c r="C20" i="7"/>
  <c r="D20" i="7"/>
  <c r="E20" i="7"/>
  <c r="F20" i="7"/>
  <c r="G20" i="7"/>
  <c r="H20" i="7"/>
  <c r="I20" i="7"/>
  <c r="J20" i="7"/>
  <c r="K20" i="7"/>
  <c r="L20" i="7"/>
  <c r="M20" i="7"/>
  <c r="N20" i="7"/>
  <c r="O20" i="7"/>
  <c r="P20" i="7"/>
  <c r="Q20" i="7"/>
  <c r="R20" i="7"/>
  <c r="S20" i="7"/>
  <c r="T20" i="7"/>
  <c r="U20" i="7"/>
  <c r="V20" i="7"/>
  <c r="W20" i="7"/>
  <c r="X20" i="7"/>
  <c r="Y20" i="7"/>
  <c r="AA20" i="7"/>
  <c r="AB20" i="7"/>
  <c r="AC20" i="7"/>
  <c r="AD20" i="7"/>
  <c r="AE20" i="7"/>
  <c r="AF20" i="7"/>
  <c r="AG20" i="7"/>
  <c r="AI20" i="7"/>
  <c r="AJ20" i="7"/>
  <c r="AK20" i="7"/>
  <c r="AL20" i="7"/>
  <c r="AM20" i="7"/>
  <c r="AN20" i="7"/>
  <c r="AO20" i="7"/>
  <c r="AQ20" i="7"/>
  <c r="AR20" i="7"/>
  <c r="AS20" i="7"/>
  <c r="AT20" i="7"/>
  <c r="AU20" i="7"/>
  <c r="AV20" i="7"/>
  <c r="AW20" i="7"/>
  <c r="AX20" i="7"/>
  <c r="AZ20" i="7"/>
  <c r="BA20" i="7"/>
  <c r="BB20" i="7"/>
  <c r="BC20" i="7"/>
  <c r="BD20" i="7"/>
  <c r="BE20" i="7"/>
  <c r="BF20" i="7"/>
  <c r="BG20" i="7"/>
  <c r="BH20" i="7"/>
  <c r="BI20" i="7"/>
  <c r="BJ20" i="7"/>
  <c r="BL20" i="7"/>
  <c r="BM20" i="7"/>
  <c r="BN20" i="7"/>
  <c r="BO20" i="7"/>
  <c r="BP20" i="7"/>
  <c r="BQ20" i="7"/>
  <c r="BR20" i="7"/>
  <c r="BS20" i="7"/>
  <c r="BT20" i="7"/>
  <c r="BU20" i="7"/>
  <c r="BV20" i="7"/>
  <c r="BW20" i="7"/>
  <c r="BX20" i="7"/>
  <c r="BY20" i="7"/>
  <c r="BZ20" i="7"/>
  <c r="CA20" i="7"/>
  <c r="CB20" i="7"/>
  <c r="CC20" i="7"/>
  <c r="CD20" i="7"/>
  <c r="CE20" i="7"/>
  <c r="CI20" i="7"/>
  <c r="CJ20" i="7"/>
  <c r="CK20" i="7"/>
  <c r="B21" i="7"/>
  <c r="C21" i="7"/>
  <c r="D21" i="7"/>
  <c r="E21" i="7"/>
  <c r="F21" i="7"/>
  <c r="G21" i="7"/>
  <c r="H21" i="7"/>
  <c r="I21" i="7"/>
  <c r="J21" i="7"/>
  <c r="K21" i="7"/>
  <c r="L21" i="7"/>
  <c r="M21" i="7"/>
  <c r="N21" i="7"/>
  <c r="O21" i="7"/>
  <c r="P21" i="7"/>
  <c r="Q21" i="7"/>
  <c r="R21" i="7"/>
  <c r="S21" i="7"/>
  <c r="T21" i="7"/>
  <c r="U21" i="7"/>
  <c r="V21" i="7"/>
  <c r="W21" i="7"/>
  <c r="X21" i="7"/>
  <c r="Y21" i="7"/>
  <c r="AA21" i="7"/>
  <c r="AB21" i="7"/>
  <c r="AC21" i="7"/>
  <c r="AD21" i="7"/>
  <c r="AE21" i="7"/>
  <c r="AF21" i="7"/>
  <c r="AG21" i="7"/>
  <c r="AI21" i="7"/>
  <c r="AJ21" i="7"/>
  <c r="AK21" i="7"/>
  <c r="AL21" i="7"/>
  <c r="AM21" i="7"/>
  <c r="AN21" i="7"/>
  <c r="AO21" i="7"/>
  <c r="AQ21" i="7"/>
  <c r="AR21" i="7"/>
  <c r="AS21" i="7"/>
  <c r="AT21" i="7"/>
  <c r="AU21" i="7"/>
  <c r="AV21" i="7"/>
  <c r="AW21" i="7"/>
  <c r="AX21" i="7"/>
  <c r="AZ21" i="7"/>
  <c r="BA21" i="7"/>
  <c r="BB21" i="7"/>
  <c r="BC21" i="7"/>
  <c r="BD21" i="7"/>
  <c r="BE21" i="7"/>
  <c r="BF21" i="7"/>
  <c r="BG21" i="7"/>
  <c r="BH21" i="7"/>
  <c r="BI21" i="7"/>
  <c r="BJ21" i="7"/>
  <c r="BL21" i="7"/>
  <c r="BM21" i="7"/>
  <c r="BN21" i="7"/>
  <c r="BO21" i="7"/>
  <c r="BP21" i="7"/>
  <c r="BQ21" i="7"/>
  <c r="BR21" i="7"/>
  <c r="BS21" i="7"/>
  <c r="BT21" i="7"/>
  <c r="BU21" i="7"/>
  <c r="BV21" i="7"/>
  <c r="BW21" i="7"/>
  <c r="BX21" i="7"/>
  <c r="BY21" i="7"/>
  <c r="BZ21" i="7"/>
  <c r="CA21" i="7"/>
  <c r="CB21" i="7"/>
  <c r="CC21" i="7"/>
  <c r="CD21" i="7"/>
  <c r="CE21" i="7"/>
  <c r="CI21" i="7"/>
  <c r="CJ21" i="7"/>
  <c r="CK21" i="7"/>
  <c r="B22" i="7"/>
  <c r="C22" i="7"/>
  <c r="D22" i="7"/>
  <c r="E22" i="7"/>
  <c r="F22" i="7"/>
  <c r="G22" i="7"/>
  <c r="H22" i="7"/>
  <c r="I22" i="7"/>
  <c r="J22" i="7"/>
  <c r="K22" i="7"/>
  <c r="L22" i="7"/>
  <c r="M22" i="7"/>
  <c r="N22" i="7"/>
  <c r="O22" i="7"/>
  <c r="P22" i="7"/>
  <c r="Q22" i="7"/>
  <c r="R22" i="7"/>
  <c r="S22" i="7"/>
  <c r="T22" i="7"/>
  <c r="U22" i="7"/>
  <c r="V22" i="7"/>
  <c r="W22" i="7"/>
  <c r="X22" i="7"/>
  <c r="Y22" i="7"/>
  <c r="AA22" i="7"/>
  <c r="AB22" i="7"/>
  <c r="AC22" i="7"/>
  <c r="AD22" i="7"/>
  <c r="AE22" i="7"/>
  <c r="AF22" i="7"/>
  <c r="AG22" i="7"/>
  <c r="AI22" i="7"/>
  <c r="AJ22" i="7"/>
  <c r="AK22" i="7"/>
  <c r="AL22" i="7"/>
  <c r="AM22" i="7"/>
  <c r="AN22" i="7"/>
  <c r="AO22" i="7"/>
  <c r="AQ22" i="7"/>
  <c r="AR22" i="7"/>
  <c r="AS22" i="7"/>
  <c r="AT22" i="7"/>
  <c r="AU22" i="7"/>
  <c r="AV22" i="7"/>
  <c r="AW22" i="7"/>
  <c r="AX22" i="7"/>
  <c r="AZ22" i="7"/>
  <c r="BA22" i="7"/>
  <c r="BB22" i="7"/>
  <c r="BC22" i="7"/>
  <c r="BD22" i="7"/>
  <c r="BE22" i="7"/>
  <c r="BF22" i="7"/>
  <c r="BG22" i="7"/>
  <c r="BH22" i="7"/>
  <c r="BI22" i="7"/>
  <c r="BJ22" i="7"/>
  <c r="BL22" i="7"/>
  <c r="BM22" i="7"/>
  <c r="BN22" i="7"/>
  <c r="BO22" i="7"/>
  <c r="BP22" i="7"/>
  <c r="BQ22" i="7"/>
  <c r="BR22" i="7"/>
  <c r="BS22" i="7"/>
  <c r="BT22" i="7"/>
  <c r="BU22" i="7"/>
  <c r="BV22" i="7"/>
  <c r="BW22" i="7"/>
  <c r="BX22" i="7"/>
  <c r="BY22" i="7"/>
  <c r="BZ22" i="7"/>
  <c r="CA22" i="7"/>
  <c r="CB22" i="7"/>
  <c r="CC22" i="7"/>
  <c r="CD22" i="7"/>
  <c r="CE22" i="7"/>
  <c r="CI22" i="7"/>
  <c r="CJ22" i="7"/>
  <c r="CK22" i="7"/>
  <c r="B23" i="7"/>
  <c r="C23" i="7"/>
  <c r="D23" i="7"/>
  <c r="E23" i="7"/>
  <c r="F23" i="7"/>
  <c r="G23" i="7"/>
  <c r="H23" i="7"/>
  <c r="I23" i="7"/>
  <c r="J23" i="7"/>
  <c r="K23" i="7"/>
  <c r="L23" i="7"/>
  <c r="M23" i="7"/>
  <c r="N23" i="7"/>
  <c r="O23" i="7"/>
  <c r="P23" i="7"/>
  <c r="Q23" i="7"/>
  <c r="R23" i="7"/>
  <c r="S23" i="7"/>
  <c r="T23" i="7"/>
  <c r="U23" i="7"/>
  <c r="V23" i="7"/>
  <c r="W23" i="7"/>
  <c r="X23" i="7"/>
  <c r="Y23" i="7"/>
  <c r="AA23" i="7"/>
  <c r="AB23" i="7"/>
  <c r="AC23" i="7"/>
  <c r="AD23" i="7"/>
  <c r="AE23" i="7"/>
  <c r="AF23" i="7"/>
  <c r="AG23" i="7"/>
  <c r="AI23" i="7"/>
  <c r="AJ23" i="7"/>
  <c r="AK23" i="7"/>
  <c r="AL23" i="7"/>
  <c r="AM23" i="7"/>
  <c r="AN23" i="7"/>
  <c r="AO23" i="7"/>
  <c r="AQ23" i="7"/>
  <c r="AR23" i="7"/>
  <c r="AS23" i="7"/>
  <c r="AT23" i="7"/>
  <c r="AU23" i="7"/>
  <c r="AV23" i="7"/>
  <c r="AW23" i="7"/>
  <c r="AX23" i="7"/>
  <c r="AZ23" i="7"/>
  <c r="BA23" i="7"/>
  <c r="BB23" i="7"/>
  <c r="BC23" i="7"/>
  <c r="BD23" i="7"/>
  <c r="BE23" i="7"/>
  <c r="BF23" i="7"/>
  <c r="BG23" i="7"/>
  <c r="BH23" i="7"/>
  <c r="BI23" i="7"/>
  <c r="BJ23" i="7"/>
  <c r="BL23" i="7"/>
  <c r="BM23" i="7"/>
  <c r="BN23" i="7"/>
  <c r="BO23" i="7"/>
  <c r="BP23" i="7"/>
  <c r="BQ23" i="7"/>
  <c r="BR23" i="7"/>
  <c r="BS23" i="7"/>
  <c r="BT23" i="7"/>
  <c r="BU23" i="7"/>
  <c r="BV23" i="7"/>
  <c r="BW23" i="7"/>
  <c r="BX23" i="7"/>
  <c r="BY23" i="7"/>
  <c r="BZ23" i="7"/>
  <c r="CA23" i="7"/>
  <c r="CB23" i="7"/>
  <c r="CC23" i="7"/>
  <c r="CD23" i="7"/>
  <c r="CE23" i="7"/>
  <c r="CI23" i="7"/>
  <c r="CJ23" i="7"/>
  <c r="CK23" i="7"/>
  <c r="B24" i="7"/>
  <c r="C24" i="7"/>
  <c r="D24" i="7"/>
  <c r="E24" i="7"/>
  <c r="F24" i="7"/>
  <c r="G24" i="7"/>
  <c r="H24" i="7"/>
  <c r="I24" i="7"/>
  <c r="J24" i="7"/>
  <c r="K24" i="7"/>
  <c r="L24" i="7"/>
  <c r="M24" i="7"/>
  <c r="N24" i="7"/>
  <c r="O24" i="7"/>
  <c r="P24" i="7"/>
  <c r="Q24" i="7"/>
  <c r="R24" i="7"/>
  <c r="S24" i="7"/>
  <c r="T24" i="7"/>
  <c r="U24" i="7"/>
  <c r="V24" i="7"/>
  <c r="W24" i="7"/>
  <c r="X24" i="7"/>
  <c r="Y24" i="7"/>
  <c r="AA24" i="7"/>
  <c r="AB24" i="7"/>
  <c r="AC24" i="7"/>
  <c r="AD24" i="7"/>
  <c r="AE24" i="7"/>
  <c r="AF24" i="7"/>
  <c r="AG24" i="7"/>
  <c r="AI24" i="7"/>
  <c r="AJ24" i="7"/>
  <c r="AK24" i="7"/>
  <c r="AL24" i="7"/>
  <c r="AM24" i="7"/>
  <c r="AN24" i="7"/>
  <c r="AO24" i="7"/>
  <c r="AQ24" i="7"/>
  <c r="AR24" i="7"/>
  <c r="AS24" i="7"/>
  <c r="AT24" i="7"/>
  <c r="AU24" i="7"/>
  <c r="AV24" i="7"/>
  <c r="AW24" i="7"/>
  <c r="AX24" i="7"/>
  <c r="AZ24" i="7"/>
  <c r="BA24" i="7"/>
  <c r="BB24" i="7"/>
  <c r="BC24" i="7"/>
  <c r="BD24" i="7"/>
  <c r="BE24" i="7"/>
  <c r="BF24" i="7"/>
  <c r="BG24" i="7"/>
  <c r="BH24" i="7"/>
  <c r="BI24" i="7"/>
  <c r="BJ24" i="7"/>
  <c r="BL24" i="7"/>
  <c r="BM24" i="7"/>
  <c r="BN24" i="7"/>
  <c r="BO24" i="7"/>
  <c r="BP24" i="7"/>
  <c r="BQ24" i="7"/>
  <c r="BR24" i="7"/>
  <c r="BS24" i="7"/>
  <c r="BT24" i="7"/>
  <c r="BU24" i="7"/>
  <c r="BV24" i="7"/>
  <c r="BW24" i="7"/>
  <c r="BX24" i="7"/>
  <c r="BY24" i="7"/>
  <c r="BZ24" i="7"/>
  <c r="CA24" i="7"/>
  <c r="CB24" i="7"/>
  <c r="CC24" i="7"/>
  <c r="CD24" i="7"/>
  <c r="CE24" i="7"/>
  <c r="CI24" i="7"/>
  <c r="CJ24" i="7"/>
  <c r="CK24" i="7"/>
  <c r="B25" i="7"/>
  <c r="C25" i="7"/>
  <c r="D25" i="7"/>
  <c r="E25" i="7"/>
  <c r="F25" i="7"/>
  <c r="G25" i="7"/>
  <c r="H25" i="7"/>
  <c r="I25" i="7"/>
  <c r="J25" i="7"/>
  <c r="K25" i="7"/>
  <c r="L25" i="7"/>
  <c r="M25" i="7"/>
  <c r="N25" i="7"/>
  <c r="O25" i="7"/>
  <c r="P25" i="7"/>
  <c r="Q25" i="7"/>
  <c r="R25" i="7"/>
  <c r="S25" i="7"/>
  <c r="T25" i="7"/>
  <c r="U25" i="7"/>
  <c r="V25" i="7"/>
  <c r="W25" i="7"/>
  <c r="X25" i="7"/>
  <c r="Y25" i="7"/>
  <c r="AA25" i="7"/>
  <c r="AB25" i="7"/>
  <c r="AC25" i="7"/>
  <c r="AD25" i="7"/>
  <c r="AE25" i="7"/>
  <c r="AF25" i="7"/>
  <c r="AG25" i="7"/>
  <c r="AI25" i="7"/>
  <c r="AJ25" i="7"/>
  <c r="AK25" i="7"/>
  <c r="AL25" i="7"/>
  <c r="AM25" i="7"/>
  <c r="AN25" i="7"/>
  <c r="AO25" i="7"/>
  <c r="AQ25" i="7"/>
  <c r="AR25" i="7"/>
  <c r="AS25" i="7"/>
  <c r="AT25" i="7"/>
  <c r="AU25" i="7"/>
  <c r="AV25" i="7"/>
  <c r="AW25" i="7"/>
  <c r="AX25" i="7"/>
  <c r="AZ25" i="7"/>
  <c r="BA25" i="7"/>
  <c r="BB25" i="7"/>
  <c r="BC25" i="7"/>
  <c r="BD25" i="7"/>
  <c r="BE25" i="7"/>
  <c r="BF25" i="7"/>
  <c r="BG25" i="7"/>
  <c r="BH25" i="7"/>
  <c r="BI25" i="7"/>
  <c r="BJ25" i="7"/>
  <c r="BL25" i="7"/>
  <c r="BM25" i="7"/>
  <c r="BN25" i="7"/>
  <c r="BO25" i="7"/>
  <c r="BP25" i="7"/>
  <c r="BQ25" i="7"/>
  <c r="BR25" i="7"/>
  <c r="BS25" i="7"/>
  <c r="BT25" i="7"/>
  <c r="BU25" i="7"/>
  <c r="BV25" i="7"/>
  <c r="BW25" i="7"/>
  <c r="BX25" i="7"/>
  <c r="BY25" i="7"/>
  <c r="BZ25" i="7"/>
  <c r="CA25" i="7"/>
  <c r="CB25" i="7"/>
  <c r="CC25" i="7"/>
  <c r="CD25" i="7"/>
  <c r="CE25" i="7"/>
  <c r="CI25" i="7"/>
  <c r="CJ25" i="7"/>
  <c r="CK25" i="7"/>
  <c r="B26" i="7"/>
  <c r="C26" i="7"/>
  <c r="D26" i="7"/>
  <c r="E26" i="7"/>
  <c r="F26" i="7"/>
  <c r="G26" i="7"/>
  <c r="H26" i="7"/>
  <c r="I26" i="7"/>
  <c r="J26" i="7"/>
  <c r="K26" i="7"/>
  <c r="L26" i="7"/>
  <c r="M26" i="7"/>
  <c r="N26" i="7"/>
  <c r="O26" i="7"/>
  <c r="P26" i="7"/>
  <c r="Q26" i="7"/>
  <c r="R26" i="7"/>
  <c r="S26" i="7"/>
  <c r="T26" i="7"/>
  <c r="U26" i="7"/>
  <c r="V26" i="7"/>
  <c r="W26" i="7"/>
  <c r="X26" i="7"/>
  <c r="Y26" i="7"/>
  <c r="AA26" i="7"/>
  <c r="AB26" i="7"/>
  <c r="AC26" i="7"/>
  <c r="AD26" i="7"/>
  <c r="AE26" i="7"/>
  <c r="AF26" i="7"/>
  <c r="AG26" i="7"/>
  <c r="AI26" i="7"/>
  <c r="AJ26" i="7"/>
  <c r="AK26" i="7"/>
  <c r="AL26" i="7"/>
  <c r="AM26" i="7"/>
  <c r="AN26" i="7"/>
  <c r="AO26" i="7"/>
  <c r="AQ26" i="7"/>
  <c r="AR26" i="7"/>
  <c r="AS26" i="7"/>
  <c r="AT26" i="7"/>
  <c r="AU26" i="7"/>
  <c r="AV26" i="7"/>
  <c r="AW26" i="7"/>
  <c r="AX26" i="7"/>
  <c r="AZ26" i="7"/>
  <c r="BA26" i="7"/>
  <c r="BB26" i="7"/>
  <c r="BC26" i="7"/>
  <c r="BD26" i="7"/>
  <c r="BE26" i="7"/>
  <c r="BF26" i="7"/>
  <c r="BG26" i="7"/>
  <c r="BH26" i="7"/>
  <c r="BI26" i="7"/>
  <c r="BJ26" i="7"/>
  <c r="BL26" i="7"/>
  <c r="BM26" i="7"/>
  <c r="BN26" i="7"/>
  <c r="BO26" i="7"/>
  <c r="BP26" i="7"/>
  <c r="BQ26" i="7"/>
  <c r="BR26" i="7"/>
  <c r="BS26" i="7"/>
  <c r="BT26" i="7"/>
  <c r="BU26" i="7"/>
  <c r="BV26" i="7"/>
  <c r="BW26" i="7"/>
  <c r="CH26" i="7" s="1"/>
  <c r="BX26" i="7"/>
  <c r="BY26" i="7"/>
  <c r="BZ26" i="7"/>
  <c r="CA26" i="7"/>
  <c r="CB26" i="7"/>
  <c r="CC26" i="7"/>
  <c r="CD26" i="7"/>
  <c r="CE26" i="7"/>
  <c r="CI26" i="7"/>
  <c r="CJ26" i="7"/>
  <c r="CK26" i="7"/>
  <c r="B27" i="7"/>
  <c r="C27" i="7"/>
  <c r="D27" i="7"/>
  <c r="E27" i="7"/>
  <c r="F27" i="7"/>
  <c r="G27" i="7"/>
  <c r="H27" i="7"/>
  <c r="I27" i="7"/>
  <c r="J27" i="7"/>
  <c r="K27" i="7"/>
  <c r="L27" i="7"/>
  <c r="M27" i="7"/>
  <c r="N27" i="7"/>
  <c r="O27" i="7"/>
  <c r="P27" i="7"/>
  <c r="Q27" i="7"/>
  <c r="R27" i="7"/>
  <c r="S27" i="7"/>
  <c r="T27" i="7"/>
  <c r="U27" i="7"/>
  <c r="V27" i="7"/>
  <c r="W27" i="7"/>
  <c r="X27" i="7"/>
  <c r="Y27" i="7"/>
  <c r="AA27" i="7"/>
  <c r="AB27" i="7"/>
  <c r="AC27" i="7"/>
  <c r="AD27" i="7"/>
  <c r="AE27" i="7"/>
  <c r="AF27" i="7"/>
  <c r="AG27" i="7"/>
  <c r="AI27" i="7"/>
  <c r="AJ27" i="7"/>
  <c r="AK27" i="7"/>
  <c r="AL27" i="7"/>
  <c r="AM27" i="7"/>
  <c r="AN27" i="7"/>
  <c r="AO27" i="7"/>
  <c r="AQ27" i="7"/>
  <c r="AR27" i="7"/>
  <c r="AS27" i="7"/>
  <c r="AT27" i="7"/>
  <c r="AU27" i="7"/>
  <c r="AV27" i="7"/>
  <c r="AW27" i="7"/>
  <c r="AX27" i="7"/>
  <c r="AZ27" i="7"/>
  <c r="BA27" i="7"/>
  <c r="BB27" i="7"/>
  <c r="BC27" i="7"/>
  <c r="BD27" i="7"/>
  <c r="BE27" i="7"/>
  <c r="BF27" i="7"/>
  <c r="BG27" i="7"/>
  <c r="BH27" i="7"/>
  <c r="BI27" i="7"/>
  <c r="BJ27" i="7"/>
  <c r="BL27" i="7"/>
  <c r="BM27" i="7"/>
  <c r="BN27" i="7"/>
  <c r="BO27" i="7"/>
  <c r="BP27" i="7"/>
  <c r="BQ27" i="7"/>
  <c r="BR27" i="7"/>
  <c r="BS27" i="7"/>
  <c r="BT27" i="7"/>
  <c r="BU27" i="7"/>
  <c r="BV27" i="7"/>
  <c r="BW27" i="7"/>
  <c r="BX27" i="7"/>
  <c r="BY27" i="7"/>
  <c r="BZ27" i="7"/>
  <c r="CA27" i="7"/>
  <c r="CB27" i="7"/>
  <c r="CC27" i="7"/>
  <c r="CD27" i="7"/>
  <c r="CE27" i="7"/>
  <c r="CI27" i="7"/>
  <c r="CJ27" i="7"/>
  <c r="CK27" i="7"/>
  <c r="B28" i="7"/>
  <c r="C28" i="7"/>
  <c r="D28" i="7"/>
  <c r="E28" i="7"/>
  <c r="F28" i="7"/>
  <c r="G28" i="7"/>
  <c r="H28" i="7"/>
  <c r="I28" i="7"/>
  <c r="J28" i="7"/>
  <c r="K28" i="7"/>
  <c r="L28" i="7"/>
  <c r="M28" i="7"/>
  <c r="N28" i="7"/>
  <c r="O28" i="7"/>
  <c r="P28" i="7"/>
  <c r="Q28" i="7"/>
  <c r="R28" i="7"/>
  <c r="S28" i="7"/>
  <c r="T28" i="7"/>
  <c r="U28" i="7"/>
  <c r="V28" i="7"/>
  <c r="W28" i="7"/>
  <c r="X28" i="7"/>
  <c r="Y28" i="7"/>
  <c r="AA28" i="7"/>
  <c r="AB28" i="7"/>
  <c r="AC28" i="7"/>
  <c r="AD28" i="7"/>
  <c r="AE28" i="7"/>
  <c r="AF28" i="7"/>
  <c r="AG28" i="7"/>
  <c r="AI28" i="7"/>
  <c r="AJ28" i="7"/>
  <c r="AK28" i="7"/>
  <c r="AL28" i="7"/>
  <c r="AM28" i="7"/>
  <c r="AN28" i="7"/>
  <c r="AO28" i="7"/>
  <c r="AQ28" i="7"/>
  <c r="AR28" i="7"/>
  <c r="AS28" i="7"/>
  <c r="AT28" i="7"/>
  <c r="AU28" i="7"/>
  <c r="AV28" i="7"/>
  <c r="AW28" i="7"/>
  <c r="AX28" i="7"/>
  <c r="AZ28" i="7"/>
  <c r="BA28" i="7"/>
  <c r="BB28" i="7"/>
  <c r="BC28" i="7"/>
  <c r="BD28" i="7"/>
  <c r="BE28" i="7"/>
  <c r="BF28" i="7"/>
  <c r="BG28" i="7"/>
  <c r="BH28" i="7"/>
  <c r="BI28" i="7"/>
  <c r="BJ28" i="7"/>
  <c r="BL28" i="7"/>
  <c r="BM28" i="7"/>
  <c r="BN28" i="7"/>
  <c r="BO28" i="7"/>
  <c r="BP28" i="7"/>
  <c r="BQ28" i="7"/>
  <c r="BR28" i="7"/>
  <c r="BS28" i="7"/>
  <c r="BT28" i="7"/>
  <c r="BU28" i="7"/>
  <c r="BV28" i="7"/>
  <c r="BW28" i="7"/>
  <c r="BX28" i="7"/>
  <c r="BY28" i="7"/>
  <c r="BZ28" i="7"/>
  <c r="CA28" i="7"/>
  <c r="CB28" i="7"/>
  <c r="CC28" i="7"/>
  <c r="CD28" i="7"/>
  <c r="CE28" i="7"/>
  <c r="CI28" i="7"/>
  <c r="CJ28" i="7"/>
  <c r="CK28" i="7"/>
  <c r="B29" i="7"/>
  <c r="C29" i="7"/>
  <c r="D29" i="7"/>
  <c r="E29" i="7"/>
  <c r="F29" i="7"/>
  <c r="G29" i="7"/>
  <c r="H29" i="7"/>
  <c r="I29" i="7"/>
  <c r="J29" i="7"/>
  <c r="K29" i="7"/>
  <c r="L29" i="7"/>
  <c r="M29" i="7"/>
  <c r="N29" i="7"/>
  <c r="O29" i="7"/>
  <c r="P29" i="7"/>
  <c r="Q29" i="7"/>
  <c r="R29" i="7"/>
  <c r="S29" i="7"/>
  <c r="T29" i="7"/>
  <c r="U29" i="7"/>
  <c r="V29" i="7"/>
  <c r="W29" i="7"/>
  <c r="X29" i="7"/>
  <c r="Y29" i="7"/>
  <c r="AA29" i="7"/>
  <c r="AB29" i="7"/>
  <c r="AC29" i="7"/>
  <c r="AD29" i="7"/>
  <c r="AE29" i="7"/>
  <c r="AF29" i="7"/>
  <c r="AG29" i="7"/>
  <c r="AI29" i="7"/>
  <c r="AJ29" i="7"/>
  <c r="AK29" i="7"/>
  <c r="AL29" i="7"/>
  <c r="AM29" i="7"/>
  <c r="AN29" i="7"/>
  <c r="AO29" i="7"/>
  <c r="AQ29" i="7"/>
  <c r="AR29" i="7"/>
  <c r="AS29" i="7"/>
  <c r="AT29" i="7"/>
  <c r="AU29" i="7"/>
  <c r="AV29" i="7"/>
  <c r="AW29" i="7"/>
  <c r="AX29" i="7"/>
  <c r="AZ29" i="7"/>
  <c r="BA29" i="7"/>
  <c r="BB29" i="7"/>
  <c r="BC29" i="7"/>
  <c r="BD29" i="7"/>
  <c r="BE29" i="7"/>
  <c r="BF29" i="7"/>
  <c r="BG29" i="7"/>
  <c r="BH29" i="7"/>
  <c r="BI29" i="7"/>
  <c r="BJ29" i="7"/>
  <c r="BL29" i="7"/>
  <c r="BM29" i="7"/>
  <c r="BN29" i="7"/>
  <c r="BO29" i="7"/>
  <c r="BP29" i="7"/>
  <c r="BQ29" i="7"/>
  <c r="BR29" i="7"/>
  <c r="BS29" i="7"/>
  <c r="BT29" i="7"/>
  <c r="BU29" i="7"/>
  <c r="BV29" i="7"/>
  <c r="BW29" i="7"/>
  <c r="BX29" i="7"/>
  <c r="BY29" i="7"/>
  <c r="BZ29" i="7"/>
  <c r="CA29" i="7"/>
  <c r="CB29" i="7"/>
  <c r="CC29" i="7"/>
  <c r="CD29" i="7"/>
  <c r="CE29" i="7"/>
  <c r="CI29" i="7"/>
  <c r="CJ29" i="7"/>
  <c r="CK29" i="7"/>
  <c r="B30" i="7"/>
  <c r="C30" i="7"/>
  <c r="D30" i="7"/>
  <c r="E30" i="7"/>
  <c r="F30" i="7"/>
  <c r="G30" i="7"/>
  <c r="H30" i="7"/>
  <c r="I30" i="7"/>
  <c r="J30" i="7"/>
  <c r="K30" i="7"/>
  <c r="L30" i="7"/>
  <c r="M30" i="7"/>
  <c r="N30" i="7"/>
  <c r="O30" i="7"/>
  <c r="P30" i="7"/>
  <c r="Q30" i="7"/>
  <c r="R30" i="7"/>
  <c r="S30" i="7"/>
  <c r="T30" i="7"/>
  <c r="U30" i="7"/>
  <c r="V30" i="7"/>
  <c r="W30" i="7"/>
  <c r="X30" i="7"/>
  <c r="Y30" i="7"/>
  <c r="AA30" i="7"/>
  <c r="AB30" i="7"/>
  <c r="AC30" i="7"/>
  <c r="AD30" i="7"/>
  <c r="AE30" i="7"/>
  <c r="AF30" i="7"/>
  <c r="AG30" i="7"/>
  <c r="AI30" i="7"/>
  <c r="AJ30" i="7"/>
  <c r="AK30" i="7"/>
  <c r="AL30" i="7"/>
  <c r="AM30" i="7"/>
  <c r="AN30" i="7"/>
  <c r="AO30" i="7"/>
  <c r="AQ30" i="7"/>
  <c r="AR30" i="7"/>
  <c r="AS30" i="7"/>
  <c r="AT30" i="7"/>
  <c r="AU30" i="7"/>
  <c r="AV30" i="7"/>
  <c r="AW30" i="7"/>
  <c r="AX30" i="7"/>
  <c r="AZ30" i="7"/>
  <c r="BA30" i="7"/>
  <c r="BB30" i="7"/>
  <c r="BC30" i="7"/>
  <c r="BD30" i="7"/>
  <c r="BE30" i="7"/>
  <c r="BF30" i="7"/>
  <c r="BG30" i="7"/>
  <c r="BH30" i="7"/>
  <c r="BI30" i="7"/>
  <c r="BJ30" i="7"/>
  <c r="BL30" i="7"/>
  <c r="BM30" i="7"/>
  <c r="BN30" i="7"/>
  <c r="BO30" i="7"/>
  <c r="BP30" i="7"/>
  <c r="BQ30" i="7"/>
  <c r="BR30" i="7"/>
  <c r="BS30" i="7"/>
  <c r="BT30" i="7"/>
  <c r="BU30" i="7"/>
  <c r="BV30" i="7"/>
  <c r="BW30" i="7"/>
  <c r="BX30" i="7"/>
  <c r="BY30" i="7"/>
  <c r="BZ30" i="7"/>
  <c r="CA30" i="7"/>
  <c r="CB30" i="7"/>
  <c r="CC30" i="7"/>
  <c r="CD30" i="7"/>
  <c r="CE30" i="7"/>
  <c r="CI30" i="7"/>
  <c r="CJ30" i="7"/>
  <c r="CK30" i="7"/>
  <c r="B31" i="7"/>
  <c r="C31" i="7"/>
  <c r="D31" i="7"/>
  <c r="E31" i="7"/>
  <c r="F31" i="7"/>
  <c r="G31" i="7"/>
  <c r="H31" i="7"/>
  <c r="I31" i="7"/>
  <c r="J31" i="7"/>
  <c r="K31" i="7"/>
  <c r="L31" i="7"/>
  <c r="M31" i="7"/>
  <c r="N31" i="7"/>
  <c r="O31" i="7"/>
  <c r="P31" i="7"/>
  <c r="Q31" i="7"/>
  <c r="R31" i="7"/>
  <c r="S31" i="7"/>
  <c r="T31" i="7"/>
  <c r="U31" i="7"/>
  <c r="V31" i="7"/>
  <c r="W31" i="7"/>
  <c r="X31" i="7"/>
  <c r="Y31" i="7"/>
  <c r="AA31" i="7"/>
  <c r="AB31" i="7"/>
  <c r="AC31" i="7"/>
  <c r="AD31" i="7"/>
  <c r="AE31" i="7"/>
  <c r="AF31" i="7"/>
  <c r="AG31" i="7"/>
  <c r="AI31" i="7"/>
  <c r="AJ31" i="7"/>
  <c r="AK31" i="7"/>
  <c r="AL31" i="7"/>
  <c r="AM31" i="7"/>
  <c r="AN31" i="7"/>
  <c r="AO31" i="7"/>
  <c r="AQ31" i="7"/>
  <c r="AR31" i="7"/>
  <c r="AS31" i="7"/>
  <c r="AT31" i="7"/>
  <c r="AU31" i="7"/>
  <c r="AV31" i="7"/>
  <c r="AW31" i="7"/>
  <c r="AX31" i="7"/>
  <c r="AZ31" i="7"/>
  <c r="BA31" i="7"/>
  <c r="BB31" i="7"/>
  <c r="BC31" i="7"/>
  <c r="BD31" i="7"/>
  <c r="BE31" i="7"/>
  <c r="BF31" i="7"/>
  <c r="BG31" i="7"/>
  <c r="BH31" i="7"/>
  <c r="BI31" i="7"/>
  <c r="BJ31" i="7"/>
  <c r="BL31" i="7"/>
  <c r="BM31" i="7"/>
  <c r="BN31" i="7"/>
  <c r="BO31" i="7"/>
  <c r="BP31" i="7"/>
  <c r="BQ31" i="7"/>
  <c r="BR31" i="7"/>
  <c r="BS31" i="7"/>
  <c r="BT31" i="7"/>
  <c r="BU31" i="7"/>
  <c r="BV31" i="7"/>
  <c r="BW31" i="7"/>
  <c r="BX31" i="7"/>
  <c r="BY31" i="7"/>
  <c r="BZ31" i="7"/>
  <c r="CA31" i="7"/>
  <c r="CB31" i="7"/>
  <c r="CC31" i="7"/>
  <c r="CD31" i="7"/>
  <c r="CE31" i="7"/>
  <c r="CI31" i="7"/>
  <c r="CJ31" i="7"/>
  <c r="CK31" i="7"/>
  <c r="B32" i="7"/>
  <c r="C32" i="7"/>
  <c r="D32" i="7"/>
  <c r="E32" i="7"/>
  <c r="F32" i="7"/>
  <c r="G32" i="7"/>
  <c r="H32" i="7"/>
  <c r="I32" i="7"/>
  <c r="J32" i="7"/>
  <c r="K32" i="7"/>
  <c r="L32" i="7"/>
  <c r="M32" i="7"/>
  <c r="N32" i="7"/>
  <c r="O32" i="7"/>
  <c r="P32" i="7"/>
  <c r="Q32" i="7"/>
  <c r="R32" i="7"/>
  <c r="S32" i="7"/>
  <c r="T32" i="7"/>
  <c r="U32" i="7"/>
  <c r="V32" i="7"/>
  <c r="W32" i="7"/>
  <c r="X32" i="7"/>
  <c r="Y32" i="7"/>
  <c r="AA32" i="7"/>
  <c r="AB32" i="7"/>
  <c r="AC32" i="7"/>
  <c r="AD32" i="7"/>
  <c r="AE32" i="7"/>
  <c r="AF32" i="7"/>
  <c r="AG32" i="7"/>
  <c r="AI32" i="7"/>
  <c r="AJ32" i="7"/>
  <c r="AK32" i="7"/>
  <c r="AL32" i="7"/>
  <c r="AM32" i="7"/>
  <c r="AN32" i="7"/>
  <c r="AO32" i="7"/>
  <c r="AQ32" i="7"/>
  <c r="AR32" i="7"/>
  <c r="AS32" i="7"/>
  <c r="AT32" i="7"/>
  <c r="AU32" i="7"/>
  <c r="AV32" i="7"/>
  <c r="AW32" i="7"/>
  <c r="AX32" i="7"/>
  <c r="AZ32" i="7"/>
  <c r="BA32" i="7"/>
  <c r="BB32" i="7"/>
  <c r="BC32" i="7"/>
  <c r="BD32" i="7"/>
  <c r="BE32" i="7"/>
  <c r="BF32" i="7"/>
  <c r="BG32" i="7"/>
  <c r="BH32" i="7"/>
  <c r="BI32" i="7"/>
  <c r="BJ32" i="7"/>
  <c r="BL32" i="7"/>
  <c r="BM32" i="7"/>
  <c r="BN32" i="7"/>
  <c r="BO32" i="7"/>
  <c r="BP32" i="7"/>
  <c r="BQ32" i="7"/>
  <c r="BR32" i="7"/>
  <c r="BS32" i="7"/>
  <c r="BT32" i="7"/>
  <c r="BU32" i="7"/>
  <c r="BV32" i="7"/>
  <c r="BW32" i="7"/>
  <c r="BX32" i="7"/>
  <c r="BY32" i="7"/>
  <c r="BZ32" i="7"/>
  <c r="CA32" i="7"/>
  <c r="CB32" i="7"/>
  <c r="CC32" i="7"/>
  <c r="CD32" i="7"/>
  <c r="CE32" i="7"/>
  <c r="CI32" i="7"/>
  <c r="CJ32" i="7"/>
  <c r="CK32" i="7"/>
  <c r="B33" i="7"/>
  <c r="C33" i="7"/>
  <c r="D33" i="7"/>
  <c r="E33" i="7"/>
  <c r="F33" i="7"/>
  <c r="G33" i="7"/>
  <c r="H33" i="7"/>
  <c r="I33" i="7"/>
  <c r="J33" i="7"/>
  <c r="K33" i="7"/>
  <c r="L33" i="7"/>
  <c r="M33" i="7"/>
  <c r="N33" i="7"/>
  <c r="O33" i="7"/>
  <c r="P33" i="7"/>
  <c r="Q33" i="7"/>
  <c r="R33" i="7"/>
  <c r="S33" i="7"/>
  <c r="T33" i="7"/>
  <c r="U33" i="7"/>
  <c r="V33" i="7"/>
  <c r="W33" i="7"/>
  <c r="X33" i="7"/>
  <c r="Y33" i="7"/>
  <c r="AA33" i="7"/>
  <c r="AB33" i="7"/>
  <c r="AC33" i="7"/>
  <c r="AD33" i="7"/>
  <c r="AE33" i="7"/>
  <c r="AF33" i="7"/>
  <c r="AG33" i="7"/>
  <c r="AI33" i="7"/>
  <c r="AJ33" i="7"/>
  <c r="AK33" i="7"/>
  <c r="AL33" i="7"/>
  <c r="AM33" i="7"/>
  <c r="AN33" i="7"/>
  <c r="AO33" i="7"/>
  <c r="AQ33" i="7"/>
  <c r="AR33" i="7"/>
  <c r="AS33" i="7"/>
  <c r="AT33" i="7"/>
  <c r="AU33" i="7"/>
  <c r="AV33" i="7"/>
  <c r="AW33" i="7"/>
  <c r="AX33" i="7"/>
  <c r="AZ33" i="7"/>
  <c r="BA33" i="7"/>
  <c r="BB33" i="7"/>
  <c r="BC33" i="7"/>
  <c r="BD33" i="7"/>
  <c r="BE33" i="7"/>
  <c r="BF33" i="7"/>
  <c r="BG33" i="7"/>
  <c r="BH33" i="7"/>
  <c r="BI33" i="7"/>
  <c r="BJ33" i="7"/>
  <c r="BL33" i="7"/>
  <c r="BM33" i="7"/>
  <c r="BN33" i="7"/>
  <c r="BO33" i="7"/>
  <c r="BP33" i="7"/>
  <c r="BQ33" i="7"/>
  <c r="BR33" i="7"/>
  <c r="BS33" i="7"/>
  <c r="BT33" i="7"/>
  <c r="BU33" i="7"/>
  <c r="BV33" i="7"/>
  <c r="BW33" i="7"/>
  <c r="BX33" i="7"/>
  <c r="BY33" i="7"/>
  <c r="BZ33" i="7"/>
  <c r="CA33" i="7"/>
  <c r="CB33" i="7"/>
  <c r="CC33" i="7"/>
  <c r="CD33" i="7"/>
  <c r="CE33" i="7"/>
  <c r="CI33" i="7"/>
  <c r="CJ33" i="7"/>
  <c r="CK33" i="7"/>
  <c r="B34" i="7"/>
  <c r="C34" i="7"/>
  <c r="D34" i="7"/>
  <c r="E34" i="7"/>
  <c r="F34" i="7"/>
  <c r="G34" i="7"/>
  <c r="H34" i="7"/>
  <c r="I34" i="7"/>
  <c r="J34" i="7"/>
  <c r="K34" i="7"/>
  <c r="L34" i="7"/>
  <c r="M34" i="7"/>
  <c r="N34" i="7"/>
  <c r="O34" i="7"/>
  <c r="P34" i="7"/>
  <c r="Q34" i="7"/>
  <c r="R34" i="7"/>
  <c r="S34" i="7"/>
  <c r="T34" i="7"/>
  <c r="U34" i="7"/>
  <c r="V34" i="7"/>
  <c r="W34" i="7"/>
  <c r="X34" i="7"/>
  <c r="Y34" i="7"/>
  <c r="AA34" i="7"/>
  <c r="AB34" i="7"/>
  <c r="AC34" i="7"/>
  <c r="AD34" i="7"/>
  <c r="AE34" i="7"/>
  <c r="AF34" i="7"/>
  <c r="AG34" i="7"/>
  <c r="AI34" i="7"/>
  <c r="AJ34" i="7"/>
  <c r="AK34" i="7"/>
  <c r="AL34" i="7"/>
  <c r="AM34" i="7"/>
  <c r="AN34" i="7"/>
  <c r="AO34" i="7"/>
  <c r="AQ34" i="7"/>
  <c r="AR34" i="7"/>
  <c r="AS34" i="7"/>
  <c r="AT34" i="7"/>
  <c r="AU34" i="7"/>
  <c r="AV34" i="7"/>
  <c r="AW34" i="7"/>
  <c r="AX34" i="7"/>
  <c r="AZ34" i="7"/>
  <c r="BA34" i="7"/>
  <c r="BB34" i="7"/>
  <c r="BC34" i="7"/>
  <c r="BD34" i="7"/>
  <c r="BE34" i="7"/>
  <c r="BF34" i="7"/>
  <c r="BG34" i="7"/>
  <c r="BH34" i="7"/>
  <c r="BI34" i="7"/>
  <c r="BJ34" i="7"/>
  <c r="BL34" i="7"/>
  <c r="BM34" i="7"/>
  <c r="BN34" i="7"/>
  <c r="BO34" i="7"/>
  <c r="BP34" i="7"/>
  <c r="BQ34" i="7"/>
  <c r="BR34" i="7"/>
  <c r="BS34" i="7"/>
  <c r="BT34" i="7"/>
  <c r="BU34" i="7"/>
  <c r="BV34" i="7"/>
  <c r="BW34" i="7"/>
  <c r="BX34" i="7"/>
  <c r="BY34" i="7"/>
  <c r="BZ34" i="7"/>
  <c r="CA34" i="7"/>
  <c r="CB34" i="7"/>
  <c r="CC34" i="7"/>
  <c r="CD34" i="7"/>
  <c r="CE34" i="7"/>
  <c r="CI34" i="7"/>
  <c r="CJ34" i="7"/>
  <c r="CK34" i="7"/>
  <c r="A20" i="7"/>
  <c r="A21" i="7"/>
  <c r="A22" i="7"/>
  <c r="A23" i="7"/>
  <c r="A24" i="7"/>
  <c r="A25" i="7"/>
  <c r="A26" i="7"/>
  <c r="A27" i="7"/>
  <c r="A28" i="7"/>
  <c r="A29" i="7"/>
  <c r="A30" i="7"/>
  <c r="A31" i="7"/>
  <c r="A32" i="7"/>
  <c r="A33" i="7"/>
  <c r="A34" i="7"/>
  <c r="C20" i="6"/>
  <c r="D20" i="6"/>
  <c r="E20" i="6"/>
  <c r="F20" i="6"/>
  <c r="G20" i="6"/>
  <c r="H20" i="6"/>
  <c r="C21" i="6"/>
  <c r="D21" i="6"/>
  <c r="E21" i="6"/>
  <c r="F21" i="6"/>
  <c r="G21" i="6"/>
  <c r="H21" i="6"/>
  <c r="C22" i="6"/>
  <c r="D22" i="6"/>
  <c r="E22" i="6"/>
  <c r="F22" i="6"/>
  <c r="G22" i="6"/>
  <c r="H22" i="6"/>
  <c r="C23" i="6"/>
  <c r="D23" i="6"/>
  <c r="E23" i="6"/>
  <c r="F23" i="6"/>
  <c r="G23" i="6"/>
  <c r="H23" i="6"/>
  <c r="C24" i="6"/>
  <c r="D24" i="6"/>
  <c r="E24" i="6"/>
  <c r="F24" i="6"/>
  <c r="G24" i="6"/>
  <c r="H24" i="6"/>
  <c r="C25" i="6"/>
  <c r="D25" i="6"/>
  <c r="E25" i="6"/>
  <c r="F25" i="6"/>
  <c r="G25" i="6"/>
  <c r="H25" i="6"/>
  <c r="C26" i="6"/>
  <c r="D26" i="6"/>
  <c r="E26" i="6"/>
  <c r="F26" i="6"/>
  <c r="G26" i="6"/>
  <c r="H26" i="6"/>
  <c r="C27" i="6"/>
  <c r="D27" i="6"/>
  <c r="E27" i="6"/>
  <c r="F27" i="6"/>
  <c r="G27" i="6"/>
  <c r="H27" i="6"/>
  <c r="C28" i="6"/>
  <c r="D28" i="6"/>
  <c r="E28" i="6"/>
  <c r="F28" i="6"/>
  <c r="G28" i="6"/>
  <c r="H28" i="6"/>
  <c r="C29" i="6"/>
  <c r="D29" i="6"/>
  <c r="E29" i="6"/>
  <c r="F29" i="6"/>
  <c r="G29" i="6"/>
  <c r="H29" i="6"/>
  <c r="C30" i="6"/>
  <c r="D30" i="6"/>
  <c r="E30" i="6"/>
  <c r="F30" i="6"/>
  <c r="G30" i="6"/>
  <c r="H30" i="6"/>
  <c r="C31" i="6"/>
  <c r="D31" i="6"/>
  <c r="E31" i="6"/>
  <c r="F31" i="6"/>
  <c r="G31" i="6"/>
  <c r="H31" i="6"/>
  <c r="C32" i="6"/>
  <c r="D32" i="6"/>
  <c r="E32" i="6"/>
  <c r="F32" i="6"/>
  <c r="G32" i="6"/>
  <c r="H32" i="6"/>
  <c r="C33" i="6"/>
  <c r="D33" i="6"/>
  <c r="E33" i="6"/>
  <c r="F33" i="6"/>
  <c r="G33" i="6"/>
  <c r="H33" i="6"/>
  <c r="C34" i="6"/>
  <c r="D34" i="6"/>
  <c r="E34" i="6"/>
  <c r="F34" i="6"/>
  <c r="G34" i="6"/>
  <c r="H34" i="6"/>
  <c r="B20" i="6"/>
  <c r="B21" i="6"/>
  <c r="B22" i="6"/>
  <c r="B23" i="6"/>
  <c r="B24" i="6"/>
  <c r="B25" i="6"/>
  <c r="B26" i="6"/>
  <c r="B27" i="6"/>
  <c r="B28" i="6"/>
  <c r="B29" i="6"/>
  <c r="B30" i="6"/>
  <c r="B31" i="6"/>
  <c r="B32" i="6"/>
  <c r="B33" i="6"/>
  <c r="B34" i="6"/>
  <c r="BK30" i="7" l="1"/>
  <c r="BA30" i="6" s="1"/>
  <c r="CG23" i="7"/>
  <c r="CH29" i="7"/>
  <c r="CE32" i="6"/>
  <c r="CE24" i="6"/>
  <c r="BK22" i="7"/>
  <c r="AW22" i="6" s="1"/>
  <c r="CG21" i="7"/>
  <c r="CE25" i="6"/>
  <c r="CG31" i="7"/>
  <c r="CH28" i="7"/>
  <c r="CE33" i="6"/>
  <c r="CE26" i="6"/>
  <c r="CE27" i="6"/>
  <c r="CE31" i="6"/>
  <c r="CE23" i="6"/>
  <c r="CE30" i="6"/>
  <c r="CE22" i="6"/>
  <c r="CE28" i="6"/>
  <c r="CE20" i="6"/>
  <c r="CE29" i="6"/>
  <c r="CE21" i="6"/>
  <c r="AZ22" i="6"/>
  <c r="CH34" i="7"/>
  <c r="CG26" i="7"/>
  <c r="CG25" i="7"/>
  <c r="CH23" i="7"/>
  <c r="AP20" i="7"/>
  <c r="AY33" i="7"/>
  <c r="AH33" i="7"/>
  <c r="BK29" i="7"/>
  <c r="CH21" i="7"/>
  <c r="BK34" i="7"/>
  <c r="BA34" i="6" s="1"/>
  <c r="CH33" i="7"/>
  <c r="BK33" i="7"/>
  <c r="AP33" i="7"/>
  <c r="CH32" i="7"/>
  <c r="BK31" i="7"/>
  <c r="BE31" i="6" s="1"/>
  <c r="CH30" i="7"/>
  <c r="AP30" i="7"/>
  <c r="AI30" i="6" s="1"/>
  <c r="CG29" i="7"/>
  <c r="BK27" i="7"/>
  <c r="BD27" i="6" s="1"/>
  <c r="AH27" i="7"/>
  <c r="AC27" i="6" s="1"/>
  <c r="BK24" i="7"/>
  <c r="AW24" i="6" s="1"/>
  <c r="CG34" i="7"/>
  <c r="CG32" i="7"/>
  <c r="CH31" i="7"/>
  <c r="AY25" i="7"/>
  <c r="AP25" i="6" s="1"/>
  <c r="BK21" i="7"/>
  <c r="AX21" i="6" s="1"/>
  <c r="BK32" i="7"/>
  <c r="CG28" i="7"/>
  <c r="BK26" i="7"/>
  <c r="AX26" i="6" s="1"/>
  <c r="CH25" i="7"/>
  <c r="BK23" i="7"/>
  <c r="BD23" i="6" s="1"/>
  <c r="AY23" i="7"/>
  <c r="AP22" i="7"/>
  <c r="AH22" i="6" s="1"/>
  <c r="CE34" i="6"/>
  <c r="BK20" i="7"/>
  <c r="Z20" i="7"/>
  <c r="BB31" i="6"/>
  <c r="BD31" i="6"/>
  <c r="AW31" i="6"/>
  <c r="BB27" i="6"/>
  <c r="AW27" i="6"/>
  <c r="BF27" i="6"/>
  <c r="AX27" i="6"/>
  <c r="BG27" i="6"/>
  <c r="AY27" i="6"/>
  <c r="BA27" i="6"/>
  <c r="BC27" i="6"/>
  <c r="AF27" i="6"/>
  <c r="AG27" i="6"/>
  <c r="AA27" i="6"/>
  <c r="CG33" i="7"/>
  <c r="CF27" i="7"/>
  <c r="BA33" i="6"/>
  <c r="BB33" i="6"/>
  <c r="CG20" i="7"/>
  <c r="CH20" i="7"/>
  <c r="AY33" i="6"/>
  <c r="BC30" i="6"/>
  <c r="AW30" i="6"/>
  <c r="AX30" i="6"/>
  <c r="BF30" i="6"/>
  <c r="AZ30" i="6"/>
  <c r="AY31" i="6"/>
  <c r="AB27" i="6"/>
  <c r="BG33" i="6"/>
  <c r="BB30" i="6"/>
  <c r="BE27" i="6"/>
  <c r="CG30" i="7"/>
  <c r="BK28" i="7"/>
  <c r="Z28" i="7"/>
  <c r="CH27" i="7"/>
  <c r="CH24" i="7"/>
  <c r="BC21" i="6"/>
  <c r="AY21" i="6"/>
  <c r="BG21" i="6"/>
  <c r="CG27" i="7"/>
  <c r="BK25" i="7"/>
  <c r="BC23" i="6"/>
  <c r="AZ23" i="6"/>
  <c r="BA23" i="6"/>
  <c r="AW23" i="6"/>
  <c r="BB22" i="6"/>
  <c r="BE22" i="6"/>
  <c r="BF22" i="6"/>
  <c r="AX22" i="6"/>
  <c r="BA22" i="6"/>
  <c r="AM22" i="6"/>
  <c r="AI22" i="6"/>
  <c r="CG24" i="7"/>
  <c r="CH22" i="7"/>
  <c r="CG22" i="7"/>
  <c r="Z33" i="7"/>
  <c r="CF32" i="7"/>
  <c r="AH32" i="7"/>
  <c r="AY30" i="7"/>
  <c r="Z25" i="7"/>
  <c r="CF24" i="7"/>
  <c r="AH24" i="7"/>
  <c r="AY22" i="7"/>
  <c r="AP32" i="7"/>
  <c r="Z30" i="7"/>
  <c r="CF29" i="7"/>
  <c r="AH29" i="7"/>
  <c r="AY27" i="7"/>
  <c r="AP24" i="7"/>
  <c r="Z22" i="7"/>
  <c r="CF21" i="7"/>
  <c r="AH21" i="7"/>
  <c r="CF34" i="7"/>
  <c r="AY32" i="7"/>
  <c r="AP29" i="7"/>
  <c r="AP27" i="7"/>
  <c r="Z27" i="7"/>
  <c r="CF26" i="7"/>
  <c r="AH26" i="7"/>
  <c r="AY24" i="7"/>
  <c r="AP21" i="7"/>
  <c r="Z32" i="7"/>
  <c r="CF31" i="7"/>
  <c r="AH31" i="7"/>
  <c r="AY29" i="7"/>
  <c r="AP26" i="7"/>
  <c r="Z24" i="7"/>
  <c r="CF23" i="7"/>
  <c r="AH23" i="7"/>
  <c r="AY21" i="7"/>
  <c r="AY34" i="7"/>
  <c r="AH34" i="7"/>
  <c r="AP31" i="7"/>
  <c r="Z29" i="7"/>
  <c r="CF28" i="7"/>
  <c r="AY26" i="7"/>
  <c r="AP23" i="7"/>
  <c r="Z21" i="7"/>
  <c r="CF20" i="7"/>
  <c r="AH20" i="7"/>
  <c r="AP34" i="7"/>
  <c r="Z34" i="7"/>
  <c r="CF33" i="7"/>
  <c r="AY31" i="7"/>
  <c r="AP28" i="7"/>
  <c r="Z26" i="7"/>
  <c r="CF25" i="7"/>
  <c r="AH25" i="7"/>
  <c r="AT23" i="6"/>
  <c r="AU23" i="6"/>
  <c r="Z31" i="7"/>
  <c r="CF30" i="7"/>
  <c r="AH30" i="7"/>
  <c r="AY28" i="7"/>
  <c r="AH28" i="7"/>
  <c r="AP25" i="7"/>
  <c r="Z23" i="7"/>
  <c r="CF22" i="7"/>
  <c r="AH22" i="7"/>
  <c r="AY20" i="7"/>
  <c r="AL22" i="6" l="1"/>
  <c r="BC22" i="6"/>
  <c r="AY23" i="6"/>
  <c r="AW21" i="6"/>
  <c r="BB21" i="6"/>
  <c r="BF31" i="6"/>
  <c r="BE30" i="6"/>
  <c r="BC31" i="6"/>
  <c r="BD22" i="6"/>
  <c r="AJ30" i="6"/>
  <c r="BF21" i="6"/>
  <c r="AK30" i="6"/>
  <c r="AY22" i="6"/>
  <c r="BG23" i="6"/>
  <c r="BB23" i="6"/>
  <c r="BE21" i="6"/>
  <c r="AT25" i="6"/>
  <c r="BG31" i="6"/>
  <c r="BD30" i="6"/>
  <c r="AH30" i="6"/>
  <c r="BA31" i="6"/>
  <c r="BD21" i="6"/>
  <c r="AS25" i="6"/>
  <c r="AN30" i="6"/>
  <c r="AZ31" i="6"/>
  <c r="AN22" i="6"/>
  <c r="AK22" i="6"/>
  <c r="BG22" i="6"/>
  <c r="BE23" i="6"/>
  <c r="BF26" i="6"/>
  <c r="BA21" i="6"/>
  <c r="AR25" i="6"/>
  <c r="AX31" i="6"/>
  <c r="BG30" i="6"/>
  <c r="AL30" i="6"/>
  <c r="BA24" i="6"/>
  <c r="AM30" i="6"/>
  <c r="AJ22" i="6"/>
  <c r="AZ21" i="6"/>
  <c r="AY30" i="6"/>
  <c r="AZ24" i="6"/>
  <c r="AY34" i="6"/>
  <c r="AW34" i="6"/>
  <c r="BG34" i="6"/>
  <c r="BE34" i="6"/>
  <c r="AX34" i="6"/>
  <c r="BF34" i="6"/>
  <c r="AZ34" i="6"/>
  <c r="AH20" i="6"/>
  <c r="AK20" i="6"/>
  <c r="AI20" i="6"/>
  <c r="AJ20" i="6"/>
  <c r="AN20" i="6"/>
  <c r="AL20" i="6"/>
  <c r="AY24" i="6"/>
  <c r="AE27" i="6"/>
  <c r="BB32" i="6"/>
  <c r="BC32" i="6"/>
  <c r="BD32" i="6"/>
  <c r="AW32" i="6"/>
  <c r="BE32" i="6"/>
  <c r="AZ32" i="6"/>
  <c r="AX32" i="6"/>
  <c r="BF32" i="6"/>
  <c r="AY32" i="6"/>
  <c r="BG32" i="6"/>
  <c r="BA32" i="6"/>
  <c r="AL33" i="6"/>
  <c r="AM33" i="6"/>
  <c r="AN33" i="6"/>
  <c r="AJ33" i="6"/>
  <c r="AH33" i="6"/>
  <c r="AI33" i="6"/>
  <c r="AK33" i="6"/>
  <c r="AM20" i="6"/>
  <c r="AZ33" i="6"/>
  <c r="BD33" i="6"/>
  <c r="BF33" i="6"/>
  <c r="AX33" i="6"/>
  <c r="BF24" i="6"/>
  <c r="AD27" i="6"/>
  <c r="BD34" i="6"/>
  <c r="BB34" i="6"/>
  <c r="BC34" i="6"/>
  <c r="BA26" i="6"/>
  <c r="AW26" i="6"/>
  <c r="BB26" i="6"/>
  <c r="BC26" i="6"/>
  <c r="BD26" i="6"/>
  <c r="BE26" i="6"/>
  <c r="BG26" i="6"/>
  <c r="AY26" i="6"/>
  <c r="BE33" i="6"/>
  <c r="BD24" i="6"/>
  <c r="AX24" i="6"/>
  <c r="AO25" i="6"/>
  <c r="AQ25" i="6"/>
  <c r="AU25" i="6"/>
  <c r="AV25" i="6"/>
  <c r="BG24" i="6"/>
  <c r="AW33" i="6"/>
  <c r="BC24" i="6"/>
  <c r="BE24" i="6"/>
  <c r="AV23" i="6"/>
  <c r="AR23" i="6"/>
  <c r="AO23" i="6"/>
  <c r="AP23" i="6"/>
  <c r="AQ23" i="6"/>
  <c r="AS23" i="6"/>
  <c r="AW29" i="6"/>
  <c r="BE29" i="6"/>
  <c r="AX29" i="6"/>
  <c r="BF29" i="6"/>
  <c r="BC29" i="6"/>
  <c r="AY29" i="6"/>
  <c r="BG29" i="6"/>
  <c r="AZ29" i="6"/>
  <c r="BA29" i="6"/>
  <c r="BB29" i="6"/>
  <c r="BD29" i="6"/>
  <c r="AT33" i="6"/>
  <c r="AR33" i="6"/>
  <c r="AU33" i="6"/>
  <c r="AV33" i="6"/>
  <c r="AO33" i="6"/>
  <c r="AP33" i="6"/>
  <c r="AQ33" i="6"/>
  <c r="AS33" i="6"/>
  <c r="AZ26" i="6"/>
  <c r="BC33" i="6"/>
  <c r="BB24" i="6"/>
  <c r="AZ27" i="6"/>
  <c r="AX23" i="6"/>
  <c r="BF23" i="6"/>
  <c r="AD33" i="6"/>
  <c r="AE33" i="6"/>
  <c r="AF33" i="6"/>
  <c r="AG33" i="6"/>
  <c r="AA33" i="6"/>
  <c r="AB33" i="6"/>
  <c r="AC33" i="6"/>
  <c r="AT29" i="6"/>
  <c r="AU29" i="6"/>
  <c r="AV29" i="6"/>
  <c r="AO29" i="6"/>
  <c r="AP29" i="6"/>
  <c r="AQ29" i="6"/>
  <c r="AR29" i="6"/>
  <c r="AS29" i="6"/>
  <c r="AH25" i="6"/>
  <c r="AJ25" i="6"/>
  <c r="AK25" i="6"/>
  <c r="AL25" i="6"/>
  <c r="AI25" i="6"/>
  <c r="AM25" i="6"/>
  <c r="AN25" i="6"/>
  <c r="AH26" i="6"/>
  <c r="AJ26" i="6"/>
  <c r="AM26" i="6"/>
  <c r="AN26" i="6"/>
  <c r="AI26" i="6"/>
  <c r="AK26" i="6"/>
  <c r="AL26" i="6"/>
  <c r="BN26" i="6"/>
  <c r="BV26" i="6"/>
  <c r="BH26" i="6"/>
  <c r="BP26" i="6"/>
  <c r="BX26" i="6"/>
  <c r="BI26" i="6"/>
  <c r="BS26" i="6"/>
  <c r="BJ26" i="6"/>
  <c r="BT26" i="6"/>
  <c r="BK26" i="6"/>
  <c r="BU26" i="6"/>
  <c r="BL26" i="6"/>
  <c r="BW26" i="6"/>
  <c r="BM26" i="6"/>
  <c r="BY26" i="6"/>
  <c r="BO26" i="6"/>
  <c r="BZ26" i="6"/>
  <c r="BQ26" i="6"/>
  <c r="BR26" i="6"/>
  <c r="CA26" i="6"/>
  <c r="AG24" i="6"/>
  <c r="AA24" i="6"/>
  <c r="AB24" i="6"/>
  <c r="AC24" i="6"/>
  <c r="AD24" i="6"/>
  <c r="AE24" i="6"/>
  <c r="AF24" i="6"/>
  <c r="BD28" i="6"/>
  <c r="AW28" i="6"/>
  <c r="BE28" i="6"/>
  <c r="AX28" i="6"/>
  <c r="BF28" i="6"/>
  <c r="AY28" i="6"/>
  <c r="BG28" i="6"/>
  <c r="AZ28" i="6"/>
  <c r="BA28" i="6"/>
  <c r="BB28" i="6"/>
  <c r="BC28" i="6"/>
  <c r="AJ31" i="6"/>
  <c r="AK31" i="6"/>
  <c r="AL31" i="6"/>
  <c r="AM31" i="6"/>
  <c r="AN31" i="6"/>
  <c r="AH31" i="6"/>
  <c r="AI31" i="6"/>
  <c r="AV28" i="6"/>
  <c r="AO28" i="6"/>
  <c r="AP28" i="6"/>
  <c r="AQ28" i="6"/>
  <c r="AR28" i="6"/>
  <c r="AS28" i="6"/>
  <c r="AT28" i="6"/>
  <c r="AU28" i="6"/>
  <c r="AB25" i="6"/>
  <c r="AC25" i="6"/>
  <c r="AD25" i="6"/>
  <c r="AA25" i="6"/>
  <c r="AE25" i="6"/>
  <c r="AF25" i="6"/>
  <c r="AG25" i="6"/>
  <c r="AD20" i="6"/>
  <c r="AE20" i="6"/>
  <c r="AA20" i="6"/>
  <c r="AB20" i="6"/>
  <c r="AC20" i="6"/>
  <c r="AF20" i="6"/>
  <c r="AG20" i="6"/>
  <c r="AF34" i="6"/>
  <c r="AG34" i="6"/>
  <c r="AD34" i="6"/>
  <c r="AA34" i="6"/>
  <c r="AB34" i="6"/>
  <c r="AC34" i="6"/>
  <c r="AE34" i="6"/>
  <c r="AB31" i="6"/>
  <c r="AC31" i="6"/>
  <c r="AD31" i="6"/>
  <c r="AE31" i="6"/>
  <c r="AF31" i="6"/>
  <c r="AG31" i="6"/>
  <c r="AA31" i="6"/>
  <c r="AL27" i="6"/>
  <c r="AN27" i="6"/>
  <c r="AH27" i="6"/>
  <c r="AI27" i="6"/>
  <c r="AJ27" i="6"/>
  <c r="AK27" i="6"/>
  <c r="AM27" i="6"/>
  <c r="AT27" i="6"/>
  <c r="AO27" i="6"/>
  <c r="AP27" i="6"/>
  <c r="AQ27" i="6"/>
  <c r="AR27" i="6"/>
  <c r="AS27" i="6"/>
  <c r="AV27" i="6"/>
  <c r="AU27" i="6"/>
  <c r="AX25" i="6"/>
  <c r="BF25" i="6"/>
  <c r="AZ25" i="6"/>
  <c r="BA25" i="6"/>
  <c r="BB25" i="6"/>
  <c r="BE25" i="6"/>
  <c r="BG25" i="6"/>
  <c r="AW25" i="6"/>
  <c r="AY25" i="6"/>
  <c r="BC25" i="6"/>
  <c r="BD25" i="6"/>
  <c r="AE30" i="6"/>
  <c r="AF30" i="6"/>
  <c r="AG30" i="6"/>
  <c r="AA30" i="6"/>
  <c r="AB30" i="6"/>
  <c r="AC30" i="6"/>
  <c r="AD30" i="6"/>
  <c r="BN25" i="6"/>
  <c r="BV25" i="6"/>
  <c r="BH25" i="6"/>
  <c r="BP25" i="6"/>
  <c r="BX25" i="6"/>
  <c r="BI25" i="6"/>
  <c r="BQ25" i="6"/>
  <c r="BY25" i="6"/>
  <c r="BJ25" i="6"/>
  <c r="BR25" i="6"/>
  <c r="BZ25" i="6"/>
  <c r="BU25" i="6"/>
  <c r="BW25" i="6"/>
  <c r="BK25" i="6"/>
  <c r="CA25" i="6"/>
  <c r="BL25" i="6"/>
  <c r="BM25" i="6"/>
  <c r="BO25" i="6"/>
  <c r="BS25" i="6"/>
  <c r="BT25" i="6"/>
  <c r="BJ20" i="6"/>
  <c r="BR20" i="6"/>
  <c r="BZ20" i="6"/>
  <c r="BK20" i="6"/>
  <c r="BS20" i="6"/>
  <c r="CA20" i="6"/>
  <c r="BO20" i="6"/>
  <c r="BY20" i="6"/>
  <c r="BP20" i="6"/>
  <c r="BQ20" i="6"/>
  <c r="BH20" i="6"/>
  <c r="BT20" i="6"/>
  <c r="BI20" i="6"/>
  <c r="BU20" i="6"/>
  <c r="BL20" i="6"/>
  <c r="BV20" i="6"/>
  <c r="BM20" i="6"/>
  <c r="BW20" i="6"/>
  <c r="BN20" i="6"/>
  <c r="BX20" i="6"/>
  <c r="AV34" i="6"/>
  <c r="AO34" i="6"/>
  <c r="AP34" i="6"/>
  <c r="AQ34" i="6"/>
  <c r="AT34" i="6"/>
  <c r="AR34" i="6"/>
  <c r="AS34" i="6"/>
  <c r="AU34" i="6"/>
  <c r="BH31" i="6"/>
  <c r="BP31" i="6"/>
  <c r="BX31" i="6"/>
  <c r="BI31" i="6"/>
  <c r="BQ31" i="6"/>
  <c r="BY31" i="6"/>
  <c r="BJ31" i="6"/>
  <c r="BR31" i="6"/>
  <c r="BZ31" i="6"/>
  <c r="BK31" i="6"/>
  <c r="BS31" i="6"/>
  <c r="CA31" i="6"/>
  <c r="BL31" i="6"/>
  <c r="BT31" i="6"/>
  <c r="BM31" i="6"/>
  <c r="BU31" i="6"/>
  <c r="BW31" i="6"/>
  <c r="BN31" i="6"/>
  <c r="BV31" i="6"/>
  <c r="BO31" i="6"/>
  <c r="AL29" i="6"/>
  <c r="AM29" i="6"/>
  <c r="AN29" i="6"/>
  <c r="AH29" i="6"/>
  <c r="AI29" i="6"/>
  <c r="AJ29" i="6"/>
  <c r="AK29" i="6"/>
  <c r="AD29" i="6"/>
  <c r="AE29" i="6"/>
  <c r="AF29" i="6"/>
  <c r="AG29" i="6"/>
  <c r="AA29" i="6"/>
  <c r="AB29" i="6"/>
  <c r="AC29" i="6"/>
  <c r="AU30" i="6"/>
  <c r="AV30" i="6"/>
  <c r="AO30" i="6"/>
  <c r="AP30" i="6"/>
  <c r="AQ30" i="6"/>
  <c r="AR30" i="6"/>
  <c r="AT30" i="6"/>
  <c r="AS30" i="6"/>
  <c r="AT20" i="6"/>
  <c r="AU20" i="6"/>
  <c r="AS20" i="6"/>
  <c r="AV20" i="6"/>
  <c r="AO20" i="6"/>
  <c r="AP20" i="6"/>
  <c r="AQ20" i="6"/>
  <c r="AR20" i="6"/>
  <c r="BK30" i="6"/>
  <c r="BS30" i="6"/>
  <c r="CA30" i="6"/>
  <c r="BL30" i="6"/>
  <c r="BT30" i="6"/>
  <c r="BM30" i="6"/>
  <c r="BU30" i="6"/>
  <c r="BN30" i="6"/>
  <c r="BV30" i="6"/>
  <c r="BO30" i="6"/>
  <c r="BW30" i="6"/>
  <c r="BH30" i="6"/>
  <c r="BP30" i="6"/>
  <c r="BX30" i="6"/>
  <c r="BI30" i="6"/>
  <c r="BJ30" i="6"/>
  <c r="BZ30" i="6"/>
  <c r="BQ30" i="6"/>
  <c r="BR30" i="6"/>
  <c r="BY30" i="6"/>
  <c r="AT21" i="6"/>
  <c r="AU21" i="6"/>
  <c r="AO21" i="6"/>
  <c r="AP21" i="6"/>
  <c r="AQ21" i="6"/>
  <c r="AR21" i="6"/>
  <c r="AS21" i="6"/>
  <c r="AV21" i="6"/>
  <c r="AU32" i="6"/>
  <c r="AV32" i="6"/>
  <c r="AO32" i="6"/>
  <c r="AP32" i="6"/>
  <c r="AR32" i="6"/>
  <c r="AS32" i="6"/>
  <c r="AT32" i="6"/>
  <c r="AQ32" i="6"/>
  <c r="BJ29" i="6"/>
  <c r="BR29" i="6"/>
  <c r="BZ29" i="6"/>
  <c r="BK29" i="6"/>
  <c r="BS29" i="6"/>
  <c r="CA29" i="6"/>
  <c r="BL29" i="6"/>
  <c r="BT29" i="6"/>
  <c r="BM29" i="6"/>
  <c r="BU29" i="6"/>
  <c r="BN29" i="6"/>
  <c r="BV29" i="6"/>
  <c r="BO29" i="6"/>
  <c r="BW29" i="6"/>
  <c r="BX29" i="6"/>
  <c r="BH29" i="6"/>
  <c r="BI29" i="6"/>
  <c r="BP29" i="6"/>
  <c r="BQ29" i="6"/>
  <c r="BY29" i="6"/>
  <c r="AE32" i="6"/>
  <c r="AF32" i="6"/>
  <c r="AG32" i="6"/>
  <c r="AB32" i="6"/>
  <c r="AA32" i="6"/>
  <c r="AC32" i="6"/>
  <c r="AD32" i="6"/>
  <c r="AF28" i="6"/>
  <c r="AG28" i="6"/>
  <c r="AA28" i="6"/>
  <c r="AB28" i="6"/>
  <c r="AC28" i="6"/>
  <c r="AE28" i="6"/>
  <c r="AD28" i="6"/>
  <c r="AN34" i="6"/>
  <c r="AH34" i="6"/>
  <c r="AM34" i="6"/>
  <c r="AI34" i="6"/>
  <c r="AJ34" i="6"/>
  <c r="AL34" i="6"/>
  <c r="AK34" i="6"/>
  <c r="AH24" i="6"/>
  <c r="AI24" i="6"/>
  <c r="AJ24" i="6"/>
  <c r="AK24" i="6"/>
  <c r="AL24" i="6"/>
  <c r="AM24" i="6"/>
  <c r="AN24" i="6"/>
  <c r="AD22" i="6"/>
  <c r="AE22" i="6"/>
  <c r="AA22" i="6"/>
  <c r="AB22" i="6"/>
  <c r="AC22" i="6"/>
  <c r="AG22" i="6"/>
  <c r="AF22" i="6"/>
  <c r="AN28" i="6"/>
  <c r="AH28" i="6"/>
  <c r="AI28" i="6"/>
  <c r="AJ28" i="6"/>
  <c r="AK28" i="6"/>
  <c r="AM28" i="6"/>
  <c r="AL28" i="6"/>
  <c r="AL23" i="6"/>
  <c r="AM23" i="6"/>
  <c r="AH23" i="6"/>
  <c r="AI23" i="6"/>
  <c r="AK23" i="6"/>
  <c r="AJ23" i="6"/>
  <c r="AN23" i="6"/>
  <c r="AD23" i="6"/>
  <c r="AE23" i="6"/>
  <c r="AC23" i="6"/>
  <c r="AF23" i="6"/>
  <c r="AG23" i="6"/>
  <c r="AA23" i="6"/>
  <c r="AB23" i="6"/>
  <c r="AL21" i="6"/>
  <c r="AM21" i="6"/>
  <c r="AH21" i="6"/>
  <c r="AI21" i="6"/>
  <c r="AJ21" i="6"/>
  <c r="AK21" i="6"/>
  <c r="AN21" i="6"/>
  <c r="BL34" i="6"/>
  <c r="BT34" i="6"/>
  <c r="BM34" i="6"/>
  <c r="BU34" i="6"/>
  <c r="BR34" i="6"/>
  <c r="BN34" i="6"/>
  <c r="BV34" i="6"/>
  <c r="BZ34" i="6"/>
  <c r="BO34" i="6"/>
  <c r="BW34" i="6"/>
  <c r="BH34" i="6"/>
  <c r="BP34" i="6"/>
  <c r="BX34" i="6"/>
  <c r="BJ34" i="6"/>
  <c r="BI34" i="6"/>
  <c r="BQ34" i="6"/>
  <c r="BY34" i="6"/>
  <c r="BS34" i="6"/>
  <c r="BK34" i="6"/>
  <c r="CA34" i="6"/>
  <c r="BK32" i="6"/>
  <c r="BS32" i="6"/>
  <c r="CA32" i="6"/>
  <c r="BL32" i="6"/>
  <c r="BT32" i="6"/>
  <c r="BM32" i="6"/>
  <c r="BU32" i="6"/>
  <c r="BN32" i="6"/>
  <c r="BV32" i="6"/>
  <c r="BH32" i="6"/>
  <c r="BP32" i="6"/>
  <c r="BX32" i="6"/>
  <c r="BQ32" i="6"/>
  <c r="BR32" i="6"/>
  <c r="BW32" i="6"/>
  <c r="BJ32" i="6"/>
  <c r="BY32" i="6"/>
  <c r="BZ32" i="6"/>
  <c r="BO32" i="6"/>
  <c r="BI32" i="6"/>
  <c r="BJ22" i="6"/>
  <c r="BR22" i="6"/>
  <c r="BZ22" i="6"/>
  <c r="BK22" i="6"/>
  <c r="BS22" i="6"/>
  <c r="CA22" i="6"/>
  <c r="BO22" i="6"/>
  <c r="BY22" i="6"/>
  <c r="BP22" i="6"/>
  <c r="BQ22" i="6"/>
  <c r="BH22" i="6"/>
  <c r="BT22" i="6"/>
  <c r="BI22" i="6"/>
  <c r="BU22" i="6"/>
  <c r="BM22" i="6"/>
  <c r="BW22" i="6"/>
  <c r="BL22" i="6"/>
  <c r="BN22" i="6"/>
  <c r="BX22" i="6"/>
  <c r="BV22" i="6"/>
  <c r="AR31" i="6"/>
  <c r="AS31" i="6"/>
  <c r="AT31" i="6"/>
  <c r="AU31" i="6"/>
  <c r="AV31" i="6"/>
  <c r="AO31" i="6"/>
  <c r="AQ31" i="6"/>
  <c r="AP31" i="6"/>
  <c r="AP26" i="6"/>
  <c r="AR26" i="6"/>
  <c r="AO26" i="6"/>
  <c r="AQ26" i="6"/>
  <c r="AS26" i="6"/>
  <c r="AT26" i="6"/>
  <c r="AU26" i="6"/>
  <c r="AV26" i="6"/>
  <c r="BJ23" i="6"/>
  <c r="BR23" i="6"/>
  <c r="BZ23" i="6"/>
  <c r="BI23" i="6"/>
  <c r="BS23" i="6"/>
  <c r="BK23" i="6"/>
  <c r="BT23" i="6"/>
  <c r="BL23" i="6"/>
  <c r="BU23" i="6"/>
  <c r="BM23" i="6"/>
  <c r="BV23" i="6"/>
  <c r="BN23" i="6"/>
  <c r="BW23" i="6"/>
  <c r="BP23" i="6"/>
  <c r="BY23" i="6"/>
  <c r="BO23" i="6"/>
  <c r="BQ23" i="6"/>
  <c r="BX23" i="6"/>
  <c r="CA23" i="6"/>
  <c r="BH23" i="6"/>
  <c r="AO24" i="6"/>
  <c r="AP24" i="6"/>
  <c r="AQ24" i="6"/>
  <c r="AR24" i="6"/>
  <c r="AS24" i="6"/>
  <c r="AT24" i="6"/>
  <c r="AU24" i="6"/>
  <c r="AV24" i="6"/>
  <c r="AD21" i="6"/>
  <c r="AE21" i="6"/>
  <c r="AC21" i="6"/>
  <c r="AF21" i="6"/>
  <c r="AG21" i="6"/>
  <c r="AA21" i="6"/>
  <c r="AB21" i="6"/>
  <c r="AM32" i="6"/>
  <c r="AN32" i="6"/>
  <c r="AH32" i="6"/>
  <c r="AJ32" i="6"/>
  <c r="AL32" i="6"/>
  <c r="AI32" i="6"/>
  <c r="AK32" i="6"/>
  <c r="BJ27" i="6"/>
  <c r="BR27" i="6"/>
  <c r="BZ27" i="6"/>
  <c r="BO27" i="6"/>
  <c r="BX27" i="6"/>
  <c r="BP27" i="6"/>
  <c r="BY27" i="6"/>
  <c r="BH27" i="6"/>
  <c r="BQ27" i="6"/>
  <c r="CA27" i="6"/>
  <c r="BI27" i="6"/>
  <c r="BS27" i="6"/>
  <c r="BK27" i="6"/>
  <c r="BT27" i="6"/>
  <c r="BL27" i="6"/>
  <c r="BU27" i="6"/>
  <c r="BM27" i="6"/>
  <c r="BN27" i="6"/>
  <c r="BV27" i="6"/>
  <c r="BW27" i="6"/>
  <c r="BM24" i="6"/>
  <c r="BU24" i="6"/>
  <c r="BN24" i="6"/>
  <c r="BV24" i="6"/>
  <c r="BO24" i="6"/>
  <c r="BW24" i="6"/>
  <c r="BH24" i="6"/>
  <c r="BP24" i="6"/>
  <c r="BX24" i="6"/>
  <c r="BI24" i="6"/>
  <c r="BQ24" i="6"/>
  <c r="BY24" i="6"/>
  <c r="BL24" i="6"/>
  <c r="BR24" i="6"/>
  <c r="BS24" i="6"/>
  <c r="BT24" i="6"/>
  <c r="BZ24" i="6"/>
  <c r="CA24" i="6"/>
  <c r="BJ24" i="6"/>
  <c r="BK24" i="6"/>
  <c r="BI33" i="6"/>
  <c r="BQ33" i="6"/>
  <c r="BY33" i="6"/>
  <c r="BJ33" i="6"/>
  <c r="BR33" i="6"/>
  <c r="BZ33" i="6"/>
  <c r="BK33" i="6"/>
  <c r="BS33" i="6"/>
  <c r="CA33" i="6"/>
  <c r="BM33" i="6"/>
  <c r="BU33" i="6"/>
  <c r="BW33" i="6"/>
  <c r="BT33" i="6"/>
  <c r="BH33" i="6"/>
  <c r="BX33" i="6"/>
  <c r="BL33" i="6"/>
  <c r="BV33" i="6"/>
  <c r="BN33" i="6"/>
  <c r="BO33" i="6"/>
  <c r="BP33" i="6"/>
  <c r="BL28" i="6"/>
  <c r="BT28" i="6"/>
  <c r="BM28" i="6"/>
  <c r="BU28" i="6"/>
  <c r="BN28" i="6"/>
  <c r="BV28" i="6"/>
  <c r="BO28" i="6"/>
  <c r="BW28" i="6"/>
  <c r="BH28" i="6"/>
  <c r="BP28" i="6"/>
  <c r="BX28" i="6"/>
  <c r="BI28" i="6"/>
  <c r="BQ28" i="6"/>
  <c r="BY28" i="6"/>
  <c r="BS28" i="6"/>
  <c r="BZ28" i="6"/>
  <c r="CA28" i="6"/>
  <c r="BK28" i="6"/>
  <c r="BJ28" i="6"/>
  <c r="BR28" i="6"/>
  <c r="AB26" i="6"/>
  <c r="AC26" i="6"/>
  <c r="AD26" i="6"/>
  <c r="AE26" i="6"/>
  <c r="AF26" i="6"/>
  <c r="AG26" i="6"/>
  <c r="AA26" i="6"/>
  <c r="BJ21" i="6"/>
  <c r="BR21" i="6"/>
  <c r="BZ21" i="6"/>
  <c r="BK21" i="6"/>
  <c r="BS21" i="6"/>
  <c r="CA21" i="6"/>
  <c r="BI21" i="6"/>
  <c r="BU21" i="6"/>
  <c r="BL21" i="6"/>
  <c r="BV21" i="6"/>
  <c r="BM21" i="6"/>
  <c r="BW21" i="6"/>
  <c r="BN21" i="6"/>
  <c r="BX21" i="6"/>
  <c r="BO21" i="6"/>
  <c r="BY21" i="6"/>
  <c r="BP21" i="6"/>
  <c r="BQ21" i="6"/>
  <c r="BT21" i="6"/>
  <c r="BH21" i="6"/>
  <c r="AT22" i="6"/>
  <c r="AU22" i="6"/>
  <c r="AS22" i="6"/>
  <c r="AV22" i="6"/>
  <c r="AO22" i="6"/>
  <c r="AQ22" i="6"/>
  <c r="AP22" i="6"/>
  <c r="AR22" i="6"/>
  <c r="BB20" i="6"/>
  <c r="BC20" i="6"/>
  <c r="BE20" i="6"/>
  <c r="BF20" i="6"/>
  <c r="AW20" i="6"/>
  <c r="BG20" i="6"/>
  <c r="AX20" i="6"/>
  <c r="AY20" i="6"/>
  <c r="AZ20" i="6"/>
  <c r="BA20" i="6"/>
  <c r="BD20" i="6"/>
  <c r="A24" i="6" l="1"/>
  <c r="A33" i="6"/>
  <c r="A20" i="6"/>
  <c r="A31" i="6"/>
  <c r="A28" i="6"/>
  <c r="A23" i="6"/>
  <c r="A30" i="6"/>
  <c r="A21" i="6"/>
  <c r="A34" i="6"/>
  <c r="A22" i="6"/>
  <c r="A32" i="6"/>
  <c r="A26" i="6"/>
  <c r="A25" i="6"/>
  <c r="A29" i="6"/>
  <c r="A27" i="6"/>
  <c r="CH15" i="5" l="1"/>
  <c r="CH16" i="5"/>
  <c r="CH17" i="5"/>
  <c r="CH18" i="5"/>
  <c r="CH19" i="5"/>
  <c r="CH20" i="5"/>
  <c r="CH21" i="5"/>
  <c r="CH22" i="5"/>
  <c r="CH23" i="5"/>
  <c r="CH24" i="5"/>
  <c r="CH25" i="5"/>
  <c r="CH26" i="5"/>
  <c r="CH27" i="5"/>
  <c r="CH28" i="5"/>
  <c r="CH14" i="5"/>
  <c r="CG15" i="5"/>
  <c r="CG16" i="5"/>
  <c r="CG17" i="5"/>
  <c r="CG18" i="5"/>
  <c r="CG19" i="5"/>
  <c r="CG20" i="5"/>
  <c r="CG21" i="5"/>
  <c r="CG22" i="5"/>
  <c r="CG23" i="5"/>
  <c r="CG24" i="5"/>
  <c r="CG25" i="5"/>
  <c r="CG26" i="5"/>
  <c r="CG27" i="5"/>
  <c r="CG28" i="5"/>
  <c r="CG14" i="5"/>
  <c r="A6" i="7"/>
  <c r="B6" i="7"/>
  <c r="C6" i="7"/>
  <c r="D6" i="7"/>
  <c r="E6" i="7"/>
  <c r="F6" i="7"/>
  <c r="G6" i="7"/>
  <c r="H6" i="7"/>
  <c r="A7" i="7"/>
  <c r="B7" i="7"/>
  <c r="C7" i="7"/>
  <c r="D7" i="7"/>
  <c r="E7" i="7"/>
  <c r="F7" i="7"/>
  <c r="G7" i="7"/>
  <c r="H7" i="7"/>
  <c r="A8" i="7"/>
  <c r="B8" i="7"/>
  <c r="C8" i="7"/>
  <c r="D8" i="7"/>
  <c r="E8" i="7"/>
  <c r="F8" i="7"/>
  <c r="G8" i="7"/>
  <c r="H8" i="7"/>
  <c r="A9" i="7"/>
  <c r="B9" i="7"/>
  <c r="C9" i="7"/>
  <c r="D9" i="7"/>
  <c r="E9" i="7"/>
  <c r="F9" i="7"/>
  <c r="G9" i="7"/>
  <c r="H9" i="7"/>
  <c r="A10" i="7"/>
  <c r="B10" i="7"/>
  <c r="C10" i="7"/>
  <c r="D10" i="7"/>
  <c r="E10" i="7"/>
  <c r="F10" i="7"/>
  <c r="G10" i="7"/>
  <c r="H10" i="7"/>
  <c r="A11" i="7"/>
  <c r="B11" i="7"/>
  <c r="C11" i="7"/>
  <c r="D11" i="7"/>
  <c r="E11" i="7"/>
  <c r="F11" i="7"/>
  <c r="G11" i="7"/>
  <c r="H11" i="7"/>
  <c r="A12" i="7"/>
  <c r="B12" i="7"/>
  <c r="C12" i="7"/>
  <c r="D12" i="7"/>
  <c r="E12" i="7"/>
  <c r="F12" i="7"/>
  <c r="G12" i="7"/>
  <c r="H12" i="7"/>
  <c r="A13" i="7"/>
  <c r="B13" i="7"/>
  <c r="C13" i="7"/>
  <c r="D13" i="7"/>
  <c r="E13" i="7"/>
  <c r="F13" i="7"/>
  <c r="G13" i="7"/>
  <c r="H13" i="7"/>
  <c r="A14" i="7"/>
  <c r="B14" i="7"/>
  <c r="C14" i="7"/>
  <c r="D14" i="7"/>
  <c r="E14" i="7"/>
  <c r="F14" i="7"/>
  <c r="G14" i="7"/>
  <c r="H14" i="7"/>
  <c r="A15" i="7"/>
  <c r="B15" i="7"/>
  <c r="C15" i="7"/>
  <c r="D15" i="7"/>
  <c r="E15" i="7"/>
  <c r="F15" i="7"/>
  <c r="G15" i="7"/>
  <c r="H15" i="7"/>
  <c r="A16" i="7"/>
  <c r="B16" i="7"/>
  <c r="C16" i="7"/>
  <c r="D16" i="7"/>
  <c r="E16" i="7"/>
  <c r="F16" i="7"/>
  <c r="G16" i="7"/>
  <c r="H16" i="7"/>
  <c r="A17" i="7"/>
  <c r="B17" i="7"/>
  <c r="C17" i="7"/>
  <c r="D17" i="7"/>
  <c r="E17" i="7"/>
  <c r="F17" i="7"/>
  <c r="G17" i="7"/>
  <c r="H17" i="7"/>
  <c r="A18" i="7"/>
  <c r="B18" i="7"/>
  <c r="C18" i="7"/>
  <c r="D18" i="7"/>
  <c r="E18" i="7"/>
  <c r="F18" i="7"/>
  <c r="G18" i="7"/>
  <c r="H18" i="7"/>
  <c r="A19" i="7"/>
  <c r="B19" i="7"/>
  <c r="C19" i="7"/>
  <c r="D19" i="7"/>
  <c r="E19" i="7"/>
  <c r="F19" i="7"/>
  <c r="G19" i="7"/>
  <c r="H19" i="7"/>
  <c r="B5" i="7"/>
  <c r="C5" i="7"/>
  <c r="D5" i="7"/>
  <c r="E5" i="7"/>
  <c r="F5" i="7"/>
  <c r="G5" i="7"/>
  <c r="H5" i="7"/>
  <c r="A5" i="7"/>
  <c r="CI15" i="5" l="1"/>
  <c r="CI16" i="5"/>
  <c r="CI17" i="5"/>
  <c r="CI18" i="5"/>
  <c r="CI19" i="5"/>
  <c r="CI20" i="5"/>
  <c r="CI21" i="5"/>
  <c r="CI22" i="5"/>
  <c r="CI23" i="5"/>
  <c r="CI24" i="5"/>
  <c r="CI25" i="5"/>
  <c r="CI26" i="5"/>
  <c r="CI27" i="5"/>
  <c r="CI28" i="5"/>
  <c r="CI14" i="5"/>
  <c r="D5" i="6"/>
  <c r="C5" i="6"/>
  <c r="B5" i="6"/>
  <c r="I5" i="7" l="1"/>
  <c r="CK19" i="7"/>
  <c r="CJ19" i="7"/>
  <c r="CI19" i="7"/>
  <c r="CE19" i="7"/>
  <c r="CD19" i="7"/>
  <c r="CC19" i="7"/>
  <c r="CB19" i="7"/>
  <c r="CA19" i="7"/>
  <c r="BZ19" i="7"/>
  <c r="BY19" i="7"/>
  <c r="BX19" i="7"/>
  <c r="BW19" i="7"/>
  <c r="BV19" i="7"/>
  <c r="BU19" i="7"/>
  <c r="BT19" i="7"/>
  <c r="BS19" i="7"/>
  <c r="BR19" i="7"/>
  <c r="BQ19" i="7"/>
  <c r="BP19" i="7"/>
  <c r="BO19" i="7"/>
  <c r="BN19" i="7"/>
  <c r="BM19" i="7"/>
  <c r="BL19" i="7"/>
  <c r="BJ19" i="7"/>
  <c r="BI19" i="7"/>
  <c r="BH19" i="7"/>
  <c r="BG19" i="7"/>
  <c r="BF19" i="7"/>
  <c r="BE19" i="7"/>
  <c r="BD19" i="7"/>
  <c r="BC19" i="7"/>
  <c r="BB19" i="7"/>
  <c r="BA19" i="7"/>
  <c r="AZ19" i="7"/>
  <c r="AX19" i="7"/>
  <c r="AW19" i="7"/>
  <c r="AV19" i="7"/>
  <c r="AU19" i="7"/>
  <c r="AT19" i="7"/>
  <c r="AS19" i="7"/>
  <c r="AR19" i="7"/>
  <c r="AQ19" i="7"/>
  <c r="AO19" i="7"/>
  <c r="AN19" i="7"/>
  <c r="AM19" i="7"/>
  <c r="AL19" i="7"/>
  <c r="AK19" i="7"/>
  <c r="AJ19" i="7"/>
  <c r="AI19" i="7"/>
  <c r="AG19" i="7"/>
  <c r="AF19" i="7"/>
  <c r="AE19" i="7"/>
  <c r="AD19" i="7"/>
  <c r="AC19" i="7"/>
  <c r="AB19" i="7"/>
  <c r="AA19" i="7"/>
  <c r="Y19" i="7"/>
  <c r="X19" i="7"/>
  <c r="W19" i="7"/>
  <c r="V19" i="7"/>
  <c r="U19" i="7"/>
  <c r="T19" i="7"/>
  <c r="S19" i="7"/>
  <c r="R19" i="7"/>
  <c r="Q19" i="7"/>
  <c r="P19" i="7"/>
  <c r="O19" i="7"/>
  <c r="N19" i="7"/>
  <c r="M19" i="7"/>
  <c r="L19" i="7"/>
  <c r="K19" i="7"/>
  <c r="J19" i="7"/>
  <c r="I19" i="7"/>
  <c r="CK18" i="7"/>
  <c r="CJ18" i="7"/>
  <c r="CI18" i="7"/>
  <c r="CE18" i="7"/>
  <c r="CD18" i="7"/>
  <c r="CC18" i="7"/>
  <c r="CB18" i="7"/>
  <c r="CA18" i="7"/>
  <c r="BZ18" i="7"/>
  <c r="BY18" i="7"/>
  <c r="BX18" i="7"/>
  <c r="BW18" i="7"/>
  <c r="BV18" i="7"/>
  <c r="BU18" i="7"/>
  <c r="BT18" i="7"/>
  <c r="BS18" i="7"/>
  <c r="BR18" i="7"/>
  <c r="BQ18" i="7"/>
  <c r="BP18" i="7"/>
  <c r="BO18" i="7"/>
  <c r="BN18" i="7"/>
  <c r="BM18" i="7"/>
  <c r="BL18" i="7"/>
  <c r="BJ18" i="7"/>
  <c r="BI18" i="7"/>
  <c r="BH18" i="7"/>
  <c r="BG18" i="7"/>
  <c r="BF18" i="7"/>
  <c r="BE18" i="7"/>
  <c r="BD18" i="7"/>
  <c r="BC18" i="7"/>
  <c r="BB18" i="7"/>
  <c r="BA18" i="7"/>
  <c r="AZ18" i="7"/>
  <c r="AX18" i="7"/>
  <c r="AW18" i="7"/>
  <c r="AV18" i="7"/>
  <c r="AU18" i="7"/>
  <c r="AT18" i="7"/>
  <c r="AS18" i="7"/>
  <c r="AR18" i="7"/>
  <c r="AQ18" i="7"/>
  <c r="AO18" i="7"/>
  <c r="AN18" i="7"/>
  <c r="AM18" i="7"/>
  <c r="AL18" i="7"/>
  <c r="AK18" i="7"/>
  <c r="AJ18" i="7"/>
  <c r="AI18" i="7"/>
  <c r="AG18" i="7"/>
  <c r="AF18" i="7"/>
  <c r="AE18" i="7"/>
  <c r="AD18" i="7"/>
  <c r="AC18" i="7"/>
  <c r="AB18" i="7"/>
  <c r="AA18" i="7"/>
  <c r="Y18" i="7"/>
  <c r="X18" i="7"/>
  <c r="W18" i="7"/>
  <c r="V18" i="7"/>
  <c r="U18" i="7"/>
  <c r="T18" i="7"/>
  <c r="S18" i="7"/>
  <c r="R18" i="7"/>
  <c r="Q18" i="7"/>
  <c r="P18" i="7"/>
  <c r="O18" i="7"/>
  <c r="N18" i="7"/>
  <c r="M18" i="7"/>
  <c r="L18" i="7"/>
  <c r="K18" i="7"/>
  <c r="J18" i="7"/>
  <c r="I18" i="7"/>
  <c r="CK17" i="7"/>
  <c r="CJ17" i="7"/>
  <c r="CI17" i="7"/>
  <c r="CE17" i="7"/>
  <c r="CD17" i="7"/>
  <c r="CC17" i="7"/>
  <c r="CB17" i="7"/>
  <c r="CA17" i="7"/>
  <c r="BZ17" i="7"/>
  <c r="BY17" i="7"/>
  <c r="BX17" i="7"/>
  <c r="BW17" i="7"/>
  <c r="BV17" i="7"/>
  <c r="BU17" i="7"/>
  <c r="BT17" i="7"/>
  <c r="BS17" i="7"/>
  <c r="BR17" i="7"/>
  <c r="BQ17" i="7"/>
  <c r="BP17" i="7"/>
  <c r="BO17" i="7"/>
  <c r="BN17" i="7"/>
  <c r="BM17" i="7"/>
  <c r="BL17" i="7"/>
  <c r="BJ17" i="7"/>
  <c r="BI17" i="7"/>
  <c r="BH17" i="7"/>
  <c r="BG17" i="7"/>
  <c r="BF17" i="7"/>
  <c r="BE17" i="7"/>
  <c r="BD17" i="7"/>
  <c r="BC17" i="7"/>
  <c r="BB17" i="7"/>
  <c r="BA17" i="7"/>
  <c r="AZ17" i="7"/>
  <c r="AX17" i="7"/>
  <c r="AW17" i="7"/>
  <c r="AV17" i="7"/>
  <c r="AU17" i="7"/>
  <c r="AT17" i="7"/>
  <c r="AS17" i="7"/>
  <c r="AR17" i="7"/>
  <c r="AQ17" i="7"/>
  <c r="AO17" i="7"/>
  <c r="AN17" i="7"/>
  <c r="AM17" i="7"/>
  <c r="AL17" i="7"/>
  <c r="AK17" i="7"/>
  <c r="AJ17" i="7"/>
  <c r="AI17" i="7"/>
  <c r="AG17" i="7"/>
  <c r="AF17" i="7"/>
  <c r="AE17" i="7"/>
  <c r="AD17" i="7"/>
  <c r="AC17" i="7"/>
  <c r="AB17" i="7"/>
  <c r="AA17" i="7"/>
  <c r="Y17" i="7"/>
  <c r="X17" i="7"/>
  <c r="W17" i="7"/>
  <c r="V17" i="7"/>
  <c r="U17" i="7"/>
  <c r="T17" i="7"/>
  <c r="S17" i="7"/>
  <c r="R17" i="7"/>
  <c r="Q17" i="7"/>
  <c r="P17" i="7"/>
  <c r="O17" i="7"/>
  <c r="N17" i="7"/>
  <c r="M17" i="7"/>
  <c r="L17" i="7"/>
  <c r="K17" i="7"/>
  <c r="J17" i="7"/>
  <c r="I17" i="7"/>
  <c r="CK16" i="7"/>
  <c r="CJ16" i="7"/>
  <c r="CI16" i="7"/>
  <c r="CE16" i="7"/>
  <c r="CD16" i="7"/>
  <c r="CC16" i="7"/>
  <c r="CB16" i="7"/>
  <c r="CA16" i="7"/>
  <c r="BZ16" i="7"/>
  <c r="BY16" i="7"/>
  <c r="BX16" i="7"/>
  <c r="BW16" i="7"/>
  <c r="BV16" i="7"/>
  <c r="BU16" i="7"/>
  <c r="BT16" i="7"/>
  <c r="BS16" i="7"/>
  <c r="BR16" i="7"/>
  <c r="BQ16" i="7"/>
  <c r="BP16" i="7"/>
  <c r="BO16" i="7"/>
  <c r="BN16" i="7"/>
  <c r="BM16" i="7"/>
  <c r="BL16" i="7"/>
  <c r="BJ16" i="7"/>
  <c r="BI16" i="7"/>
  <c r="BH16" i="7"/>
  <c r="BG16" i="7"/>
  <c r="BF16" i="7"/>
  <c r="BE16" i="7"/>
  <c r="BD16" i="7"/>
  <c r="BC16" i="7"/>
  <c r="BB16" i="7"/>
  <c r="BA16" i="7"/>
  <c r="AZ16" i="7"/>
  <c r="AX16" i="7"/>
  <c r="AW16" i="7"/>
  <c r="AV16" i="7"/>
  <c r="AU16" i="7"/>
  <c r="AT16" i="7"/>
  <c r="AS16" i="7"/>
  <c r="AR16" i="7"/>
  <c r="AQ16" i="7"/>
  <c r="AO16" i="7"/>
  <c r="AN16" i="7"/>
  <c r="AM16" i="7"/>
  <c r="AL16" i="7"/>
  <c r="AK16" i="7"/>
  <c r="AJ16" i="7"/>
  <c r="AI16" i="7"/>
  <c r="AG16" i="7"/>
  <c r="AF16" i="7"/>
  <c r="AE16" i="7"/>
  <c r="AD16" i="7"/>
  <c r="AC16" i="7"/>
  <c r="AB16" i="7"/>
  <c r="AA16" i="7"/>
  <c r="Y16" i="7"/>
  <c r="X16" i="7"/>
  <c r="W16" i="7"/>
  <c r="V16" i="7"/>
  <c r="U16" i="7"/>
  <c r="T16" i="7"/>
  <c r="S16" i="7"/>
  <c r="R16" i="7"/>
  <c r="Q16" i="7"/>
  <c r="P16" i="7"/>
  <c r="O16" i="7"/>
  <c r="N16" i="7"/>
  <c r="M16" i="7"/>
  <c r="L16" i="7"/>
  <c r="K16" i="7"/>
  <c r="J16" i="7"/>
  <c r="I16" i="7"/>
  <c r="CK15" i="7"/>
  <c r="CJ15" i="7"/>
  <c r="CI15" i="7"/>
  <c r="CE15" i="7"/>
  <c r="CD15" i="7"/>
  <c r="CC15" i="7"/>
  <c r="CB15" i="7"/>
  <c r="CA15" i="7"/>
  <c r="BZ15" i="7"/>
  <c r="BY15" i="7"/>
  <c r="BX15" i="7"/>
  <c r="BW15" i="7"/>
  <c r="BV15" i="7"/>
  <c r="BU15" i="7"/>
  <c r="BT15" i="7"/>
  <c r="BS15" i="7"/>
  <c r="BR15" i="7"/>
  <c r="BQ15" i="7"/>
  <c r="BP15" i="7"/>
  <c r="BO15" i="7"/>
  <c r="BN15" i="7"/>
  <c r="BM15" i="7"/>
  <c r="BL15" i="7"/>
  <c r="BJ15" i="7"/>
  <c r="BI15" i="7"/>
  <c r="BH15" i="7"/>
  <c r="BG15" i="7"/>
  <c r="BF15" i="7"/>
  <c r="BE15" i="7"/>
  <c r="BD15" i="7"/>
  <c r="BC15" i="7"/>
  <c r="BB15" i="7"/>
  <c r="BA15" i="7"/>
  <c r="AZ15" i="7"/>
  <c r="AX15" i="7"/>
  <c r="AW15" i="7"/>
  <c r="AV15" i="7"/>
  <c r="AU15" i="7"/>
  <c r="AT15" i="7"/>
  <c r="AS15" i="7"/>
  <c r="AR15" i="7"/>
  <c r="AQ15" i="7"/>
  <c r="AO15" i="7"/>
  <c r="AN15" i="7"/>
  <c r="AM15" i="7"/>
  <c r="AL15" i="7"/>
  <c r="AK15" i="7"/>
  <c r="AJ15" i="7"/>
  <c r="AI15" i="7"/>
  <c r="AG15" i="7"/>
  <c r="AF15" i="7"/>
  <c r="AE15" i="7"/>
  <c r="AD15" i="7"/>
  <c r="AC15" i="7"/>
  <c r="AB15" i="7"/>
  <c r="AA15" i="7"/>
  <c r="Y15" i="7"/>
  <c r="X15" i="7"/>
  <c r="W15" i="7"/>
  <c r="V15" i="7"/>
  <c r="U15" i="7"/>
  <c r="T15" i="7"/>
  <c r="S15" i="7"/>
  <c r="R15" i="7"/>
  <c r="Q15" i="7"/>
  <c r="P15" i="7"/>
  <c r="O15" i="7"/>
  <c r="N15" i="7"/>
  <c r="M15" i="7"/>
  <c r="L15" i="7"/>
  <c r="K15" i="7"/>
  <c r="J15" i="7"/>
  <c r="I15" i="7"/>
  <c r="CK14" i="7"/>
  <c r="CJ14" i="7"/>
  <c r="CI14" i="7"/>
  <c r="CE14" i="7"/>
  <c r="CD14" i="7"/>
  <c r="CC14" i="7"/>
  <c r="CB14" i="7"/>
  <c r="CA14" i="7"/>
  <c r="BZ14" i="7"/>
  <c r="BY14" i="7"/>
  <c r="BX14" i="7"/>
  <c r="BW14" i="7"/>
  <c r="BV14" i="7"/>
  <c r="BU14" i="7"/>
  <c r="BT14" i="7"/>
  <c r="BS14" i="7"/>
  <c r="BR14" i="7"/>
  <c r="BQ14" i="7"/>
  <c r="BP14" i="7"/>
  <c r="BO14" i="7"/>
  <c r="BN14" i="7"/>
  <c r="BM14" i="7"/>
  <c r="BL14" i="7"/>
  <c r="BJ14" i="7"/>
  <c r="BI14" i="7"/>
  <c r="BH14" i="7"/>
  <c r="BG14" i="7"/>
  <c r="BF14" i="7"/>
  <c r="BE14" i="7"/>
  <c r="BD14" i="7"/>
  <c r="BC14" i="7"/>
  <c r="BB14" i="7"/>
  <c r="BA14" i="7"/>
  <c r="AZ14" i="7"/>
  <c r="AX14" i="7"/>
  <c r="AW14" i="7"/>
  <c r="AV14" i="7"/>
  <c r="AU14" i="7"/>
  <c r="AT14" i="7"/>
  <c r="AS14" i="7"/>
  <c r="AR14" i="7"/>
  <c r="AQ14" i="7"/>
  <c r="AO14" i="7"/>
  <c r="AN14" i="7"/>
  <c r="AM14" i="7"/>
  <c r="AL14" i="7"/>
  <c r="AK14" i="7"/>
  <c r="AJ14" i="7"/>
  <c r="AI14" i="7"/>
  <c r="AG14" i="7"/>
  <c r="AF14" i="7"/>
  <c r="AE14" i="7"/>
  <c r="AD14" i="7"/>
  <c r="AC14" i="7"/>
  <c r="AB14" i="7"/>
  <c r="AA14" i="7"/>
  <c r="Y14" i="7"/>
  <c r="X14" i="7"/>
  <c r="W14" i="7"/>
  <c r="V14" i="7"/>
  <c r="U14" i="7"/>
  <c r="T14" i="7"/>
  <c r="S14" i="7"/>
  <c r="R14" i="7"/>
  <c r="Q14" i="7"/>
  <c r="P14" i="7"/>
  <c r="O14" i="7"/>
  <c r="N14" i="7"/>
  <c r="M14" i="7"/>
  <c r="L14" i="7"/>
  <c r="K14" i="7"/>
  <c r="J14" i="7"/>
  <c r="I14" i="7"/>
  <c r="CK13" i="7"/>
  <c r="CJ13" i="7"/>
  <c r="CI13" i="7"/>
  <c r="CE13" i="7"/>
  <c r="CD13" i="7"/>
  <c r="CC13" i="7"/>
  <c r="CB13" i="7"/>
  <c r="CA13" i="7"/>
  <c r="BZ13" i="7"/>
  <c r="BY13" i="7"/>
  <c r="BX13" i="7"/>
  <c r="BW13" i="7"/>
  <c r="BV13" i="7"/>
  <c r="BU13" i="7"/>
  <c r="BT13" i="7"/>
  <c r="BS13" i="7"/>
  <c r="BR13" i="7"/>
  <c r="BQ13" i="7"/>
  <c r="BP13" i="7"/>
  <c r="BO13" i="7"/>
  <c r="BN13" i="7"/>
  <c r="BM13" i="7"/>
  <c r="BL13" i="7"/>
  <c r="BJ13" i="7"/>
  <c r="BI13" i="7"/>
  <c r="BH13" i="7"/>
  <c r="BG13" i="7"/>
  <c r="BF13" i="7"/>
  <c r="BE13" i="7"/>
  <c r="BD13" i="7"/>
  <c r="BC13" i="7"/>
  <c r="BB13" i="7"/>
  <c r="BA13" i="7"/>
  <c r="AZ13" i="7"/>
  <c r="AX13" i="7"/>
  <c r="AW13" i="7"/>
  <c r="AV13" i="7"/>
  <c r="AU13" i="7"/>
  <c r="AT13" i="7"/>
  <c r="AS13" i="7"/>
  <c r="AR13" i="7"/>
  <c r="AQ13" i="7"/>
  <c r="AO13" i="7"/>
  <c r="AN13" i="7"/>
  <c r="AM13" i="7"/>
  <c r="AL13" i="7"/>
  <c r="AK13" i="7"/>
  <c r="AJ13" i="7"/>
  <c r="AI13" i="7"/>
  <c r="AG13" i="7"/>
  <c r="AF13" i="7"/>
  <c r="AE13" i="7"/>
  <c r="AD13" i="7"/>
  <c r="AC13" i="7"/>
  <c r="AB13" i="7"/>
  <c r="AA13" i="7"/>
  <c r="Y13" i="7"/>
  <c r="X13" i="7"/>
  <c r="W13" i="7"/>
  <c r="V13" i="7"/>
  <c r="U13" i="7"/>
  <c r="T13" i="7"/>
  <c r="S13" i="7"/>
  <c r="R13" i="7"/>
  <c r="Q13" i="7"/>
  <c r="P13" i="7"/>
  <c r="O13" i="7"/>
  <c r="N13" i="7"/>
  <c r="M13" i="7"/>
  <c r="L13" i="7"/>
  <c r="K13" i="7"/>
  <c r="J13" i="7"/>
  <c r="I13" i="7"/>
  <c r="CK12" i="7"/>
  <c r="CJ12" i="7"/>
  <c r="CI12" i="7"/>
  <c r="CE12" i="7"/>
  <c r="CD12" i="7"/>
  <c r="CC12" i="7"/>
  <c r="CB12" i="7"/>
  <c r="CA12" i="7"/>
  <c r="BZ12" i="7"/>
  <c r="BY12" i="7"/>
  <c r="BX12" i="7"/>
  <c r="BW12" i="7"/>
  <c r="BV12" i="7"/>
  <c r="BU12" i="7"/>
  <c r="BT12" i="7"/>
  <c r="BS12" i="7"/>
  <c r="BR12" i="7"/>
  <c r="BQ12" i="7"/>
  <c r="BP12" i="7"/>
  <c r="BO12" i="7"/>
  <c r="BN12" i="7"/>
  <c r="BM12" i="7"/>
  <c r="BL12" i="7"/>
  <c r="BJ12" i="7"/>
  <c r="BI12" i="7"/>
  <c r="BH12" i="7"/>
  <c r="BG12" i="7"/>
  <c r="BF12" i="7"/>
  <c r="BE12" i="7"/>
  <c r="BD12" i="7"/>
  <c r="BC12" i="7"/>
  <c r="BB12" i="7"/>
  <c r="BA12" i="7"/>
  <c r="AZ12" i="7"/>
  <c r="AX12" i="7"/>
  <c r="AW12" i="7"/>
  <c r="AV12" i="7"/>
  <c r="AU12" i="7"/>
  <c r="AT12" i="7"/>
  <c r="AS12" i="7"/>
  <c r="AR12" i="7"/>
  <c r="AQ12" i="7"/>
  <c r="AO12" i="7"/>
  <c r="AN12" i="7"/>
  <c r="AM12" i="7"/>
  <c r="AL12" i="7"/>
  <c r="AK12" i="7"/>
  <c r="AJ12" i="7"/>
  <c r="AI12" i="7"/>
  <c r="AG12" i="7"/>
  <c r="AF12" i="7"/>
  <c r="AE12" i="7"/>
  <c r="AD12" i="7"/>
  <c r="AC12" i="7"/>
  <c r="AB12" i="7"/>
  <c r="AA12" i="7"/>
  <c r="Y12" i="7"/>
  <c r="X12" i="7"/>
  <c r="W12" i="7"/>
  <c r="V12" i="7"/>
  <c r="U12" i="7"/>
  <c r="T12" i="7"/>
  <c r="S12" i="7"/>
  <c r="R12" i="7"/>
  <c r="Q12" i="7"/>
  <c r="P12" i="7"/>
  <c r="O12" i="7"/>
  <c r="N12" i="7"/>
  <c r="M12" i="7"/>
  <c r="L12" i="7"/>
  <c r="K12" i="7"/>
  <c r="J12" i="7"/>
  <c r="I12" i="7"/>
  <c r="CK11" i="7"/>
  <c r="CJ11" i="7"/>
  <c r="CI11" i="7"/>
  <c r="CE11" i="7"/>
  <c r="CD11" i="7"/>
  <c r="CC11" i="7"/>
  <c r="CB11" i="7"/>
  <c r="CA11" i="7"/>
  <c r="BZ11" i="7"/>
  <c r="BY11" i="7"/>
  <c r="BX11" i="7"/>
  <c r="BW11" i="7"/>
  <c r="BV11" i="7"/>
  <c r="BU11" i="7"/>
  <c r="BT11" i="7"/>
  <c r="BS11" i="7"/>
  <c r="BR11" i="7"/>
  <c r="BQ11" i="7"/>
  <c r="BP11" i="7"/>
  <c r="BO11" i="7"/>
  <c r="BN11" i="7"/>
  <c r="BM11" i="7"/>
  <c r="BL11" i="7"/>
  <c r="BJ11" i="7"/>
  <c r="BI11" i="7"/>
  <c r="BH11" i="7"/>
  <c r="BG11" i="7"/>
  <c r="BF11" i="7"/>
  <c r="BE11" i="7"/>
  <c r="BD11" i="7"/>
  <c r="BC11" i="7"/>
  <c r="BB11" i="7"/>
  <c r="BA11" i="7"/>
  <c r="AZ11" i="7"/>
  <c r="AX11" i="7"/>
  <c r="AW11" i="7"/>
  <c r="AV11" i="7"/>
  <c r="AU11" i="7"/>
  <c r="AT11" i="7"/>
  <c r="AS11" i="7"/>
  <c r="AR11" i="7"/>
  <c r="AQ11" i="7"/>
  <c r="AO11" i="7"/>
  <c r="AN11" i="7"/>
  <c r="AM11" i="7"/>
  <c r="AL11" i="7"/>
  <c r="AK11" i="7"/>
  <c r="AJ11" i="7"/>
  <c r="AI11" i="7"/>
  <c r="AG11" i="7"/>
  <c r="AF11" i="7"/>
  <c r="AE11" i="7"/>
  <c r="AD11" i="7"/>
  <c r="AC11" i="7"/>
  <c r="AB11" i="7"/>
  <c r="AA11" i="7"/>
  <c r="Y11" i="7"/>
  <c r="X11" i="7"/>
  <c r="W11" i="7"/>
  <c r="V11" i="7"/>
  <c r="U11" i="7"/>
  <c r="T11" i="7"/>
  <c r="S11" i="7"/>
  <c r="R11" i="7"/>
  <c r="Q11" i="7"/>
  <c r="P11" i="7"/>
  <c r="O11" i="7"/>
  <c r="N11" i="7"/>
  <c r="M11" i="7"/>
  <c r="L11" i="7"/>
  <c r="K11" i="7"/>
  <c r="J11" i="7"/>
  <c r="I11" i="7"/>
  <c r="CK10" i="7"/>
  <c r="CJ10" i="7"/>
  <c r="CI10" i="7"/>
  <c r="CE10" i="7"/>
  <c r="CD10" i="7"/>
  <c r="CC10" i="7"/>
  <c r="CB10" i="7"/>
  <c r="CA10" i="7"/>
  <c r="BZ10" i="7"/>
  <c r="BY10" i="7"/>
  <c r="BX10" i="7"/>
  <c r="BW10" i="7"/>
  <c r="BV10" i="7"/>
  <c r="BU10" i="7"/>
  <c r="BT10" i="7"/>
  <c r="BS10" i="7"/>
  <c r="BR10" i="7"/>
  <c r="BQ10" i="7"/>
  <c r="BP10" i="7"/>
  <c r="BO10" i="7"/>
  <c r="BN10" i="7"/>
  <c r="BM10" i="7"/>
  <c r="BL10" i="7"/>
  <c r="BJ10" i="7"/>
  <c r="BI10" i="7"/>
  <c r="BH10" i="7"/>
  <c r="BG10" i="7"/>
  <c r="BF10" i="7"/>
  <c r="BE10" i="7"/>
  <c r="BD10" i="7"/>
  <c r="BC10" i="7"/>
  <c r="BB10" i="7"/>
  <c r="BA10" i="7"/>
  <c r="AZ10" i="7"/>
  <c r="AX10" i="7"/>
  <c r="AW10" i="7"/>
  <c r="AV10" i="7"/>
  <c r="AU10" i="7"/>
  <c r="AT10" i="7"/>
  <c r="AS10" i="7"/>
  <c r="AR10" i="7"/>
  <c r="AQ10" i="7"/>
  <c r="AO10" i="7"/>
  <c r="AN10" i="7"/>
  <c r="AM10" i="7"/>
  <c r="AL10" i="7"/>
  <c r="AK10" i="7"/>
  <c r="AJ10" i="7"/>
  <c r="AI10" i="7"/>
  <c r="AG10" i="7"/>
  <c r="AF10" i="7"/>
  <c r="AE10" i="7"/>
  <c r="AD10" i="7"/>
  <c r="AC10" i="7"/>
  <c r="AB10" i="7"/>
  <c r="AA10" i="7"/>
  <c r="Y10" i="7"/>
  <c r="X10" i="7"/>
  <c r="W10" i="7"/>
  <c r="V10" i="7"/>
  <c r="U10" i="7"/>
  <c r="T10" i="7"/>
  <c r="S10" i="7"/>
  <c r="R10" i="7"/>
  <c r="Q10" i="7"/>
  <c r="P10" i="7"/>
  <c r="O10" i="7"/>
  <c r="N10" i="7"/>
  <c r="M10" i="7"/>
  <c r="L10" i="7"/>
  <c r="K10" i="7"/>
  <c r="J10" i="7"/>
  <c r="I10" i="7"/>
  <c r="CK9" i="7"/>
  <c r="CJ9" i="7"/>
  <c r="CI9" i="7"/>
  <c r="CE9" i="7"/>
  <c r="CD9" i="7"/>
  <c r="CC9" i="7"/>
  <c r="CB9" i="7"/>
  <c r="CA9" i="7"/>
  <c r="BZ9" i="7"/>
  <c r="BY9" i="7"/>
  <c r="BX9" i="7"/>
  <c r="BW9" i="7"/>
  <c r="BV9" i="7"/>
  <c r="BU9" i="7"/>
  <c r="BT9" i="7"/>
  <c r="BS9" i="7"/>
  <c r="BR9" i="7"/>
  <c r="BQ9" i="7"/>
  <c r="BP9" i="7"/>
  <c r="BO9" i="7"/>
  <c r="BN9" i="7"/>
  <c r="BM9" i="7"/>
  <c r="BL9" i="7"/>
  <c r="BJ9" i="7"/>
  <c r="BI9" i="7"/>
  <c r="BH9" i="7"/>
  <c r="BG9" i="7"/>
  <c r="BF9" i="7"/>
  <c r="BE9" i="7"/>
  <c r="BD9" i="7"/>
  <c r="BC9" i="7"/>
  <c r="BB9" i="7"/>
  <c r="BA9" i="7"/>
  <c r="AZ9" i="7"/>
  <c r="AX9" i="7"/>
  <c r="AW9" i="7"/>
  <c r="AV9" i="7"/>
  <c r="AU9" i="7"/>
  <c r="AT9" i="7"/>
  <c r="AS9" i="7"/>
  <c r="AR9" i="7"/>
  <c r="AQ9" i="7"/>
  <c r="AO9" i="7"/>
  <c r="AN9" i="7"/>
  <c r="AM9" i="7"/>
  <c r="AL9" i="7"/>
  <c r="AK9" i="7"/>
  <c r="AJ9" i="7"/>
  <c r="AI9" i="7"/>
  <c r="AG9" i="7"/>
  <c r="AF9" i="7"/>
  <c r="AE9" i="7"/>
  <c r="AD9" i="7"/>
  <c r="AC9" i="7"/>
  <c r="AB9" i="7"/>
  <c r="AA9" i="7"/>
  <c r="Y9" i="7"/>
  <c r="X9" i="7"/>
  <c r="W9" i="7"/>
  <c r="V9" i="7"/>
  <c r="U9" i="7"/>
  <c r="T9" i="7"/>
  <c r="S9" i="7"/>
  <c r="R9" i="7"/>
  <c r="Q9" i="7"/>
  <c r="P9" i="7"/>
  <c r="O9" i="7"/>
  <c r="N9" i="7"/>
  <c r="M9" i="7"/>
  <c r="L9" i="7"/>
  <c r="K9" i="7"/>
  <c r="J9" i="7"/>
  <c r="I9" i="7"/>
  <c r="CK8" i="7"/>
  <c r="CJ8" i="7"/>
  <c r="CI8" i="7"/>
  <c r="CE8" i="7"/>
  <c r="CD8" i="7"/>
  <c r="CC8" i="7"/>
  <c r="CB8" i="7"/>
  <c r="CA8" i="7"/>
  <c r="BZ8" i="7"/>
  <c r="BY8" i="7"/>
  <c r="BX8" i="7"/>
  <c r="BW8" i="7"/>
  <c r="BV8" i="7"/>
  <c r="BU8" i="7"/>
  <c r="BT8" i="7"/>
  <c r="BS8" i="7"/>
  <c r="BR8" i="7"/>
  <c r="BQ8" i="7"/>
  <c r="BP8" i="7"/>
  <c r="BO8" i="7"/>
  <c r="BN8" i="7"/>
  <c r="BM8" i="7"/>
  <c r="BL8" i="7"/>
  <c r="BJ8" i="7"/>
  <c r="BI8" i="7"/>
  <c r="BH8" i="7"/>
  <c r="BG8" i="7"/>
  <c r="BF8" i="7"/>
  <c r="BE8" i="7"/>
  <c r="BD8" i="7"/>
  <c r="BC8" i="7"/>
  <c r="BB8" i="7"/>
  <c r="BA8" i="7"/>
  <c r="AZ8" i="7"/>
  <c r="AX8" i="7"/>
  <c r="AW8" i="7"/>
  <c r="AV8" i="7"/>
  <c r="AU8" i="7"/>
  <c r="AT8" i="7"/>
  <c r="AS8" i="7"/>
  <c r="AR8" i="7"/>
  <c r="AQ8" i="7"/>
  <c r="AO8" i="7"/>
  <c r="AN8" i="7"/>
  <c r="AM8" i="7"/>
  <c r="AL8" i="7"/>
  <c r="AK8" i="7"/>
  <c r="AJ8" i="7"/>
  <c r="AI8" i="7"/>
  <c r="AG8" i="7"/>
  <c r="AF8" i="7"/>
  <c r="AE8" i="7"/>
  <c r="AD8" i="7"/>
  <c r="AC8" i="7"/>
  <c r="AB8" i="7"/>
  <c r="AA8" i="7"/>
  <c r="Y8" i="7"/>
  <c r="X8" i="7"/>
  <c r="W8" i="7"/>
  <c r="V8" i="7"/>
  <c r="U8" i="7"/>
  <c r="T8" i="7"/>
  <c r="S8" i="7"/>
  <c r="R8" i="7"/>
  <c r="Q8" i="7"/>
  <c r="P8" i="7"/>
  <c r="O8" i="7"/>
  <c r="N8" i="7"/>
  <c r="M8" i="7"/>
  <c r="L8" i="7"/>
  <c r="K8" i="7"/>
  <c r="J8" i="7"/>
  <c r="I8" i="7"/>
  <c r="CK7" i="7"/>
  <c r="CJ7" i="7"/>
  <c r="CI7" i="7"/>
  <c r="CE7" i="7"/>
  <c r="CD7" i="7"/>
  <c r="CC7" i="7"/>
  <c r="CB7" i="7"/>
  <c r="CA7" i="7"/>
  <c r="BZ7" i="7"/>
  <c r="BY7" i="7"/>
  <c r="BX7" i="7"/>
  <c r="BW7" i="7"/>
  <c r="BV7" i="7"/>
  <c r="BU7" i="7"/>
  <c r="BT7" i="7"/>
  <c r="BS7" i="7"/>
  <c r="BR7" i="7"/>
  <c r="BQ7" i="7"/>
  <c r="BP7" i="7"/>
  <c r="BO7" i="7"/>
  <c r="BN7" i="7"/>
  <c r="BM7" i="7"/>
  <c r="BL7" i="7"/>
  <c r="BJ7" i="7"/>
  <c r="BI7" i="7"/>
  <c r="BH7" i="7"/>
  <c r="BG7" i="7"/>
  <c r="BF7" i="7"/>
  <c r="BE7" i="7"/>
  <c r="BD7" i="7"/>
  <c r="BC7" i="7"/>
  <c r="BB7" i="7"/>
  <c r="BA7" i="7"/>
  <c r="AZ7" i="7"/>
  <c r="AX7" i="7"/>
  <c r="AW7" i="7"/>
  <c r="AV7" i="7"/>
  <c r="AU7" i="7"/>
  <c r="AT7" i="7"/>
  <c r="AS7" i="7"/>
  <c r="AR7" i="7"/>
  <c r="AQ7" i="7"/>
  <c r="AO7" i="7"/>
  <c r="AN7" i="7"/>
  <c r="AM7" i="7"/>
  <c r="AL7" i="7"/>
  <c r="AK7" i="7"/>
  <c r="AJ7" i="7"/>
  <c r="AI7" i="7"/>
  <c r="AG7" i="7"/>
  <c r="AF7" i="7"/>
  <c r="AE7" i="7"/>
  <c r="AD7" i="7"/>
  <c r="AC7" i="7"/>
  <c r="AB7" i="7"/>
  <c r="AA7" i="7"/>
  <c r="Y7" i="7"/>
  <c r="X7" i="7"/>
  <c r="W7" i="7"/>
  <c r="V7" i="7"/>
  <c r="U7" i="7"/>
  <c r="T7" i="7"/>
  <c r="S7" i="7"/>
  <c r="R7" i="7"/>
  <c r="Q7" i="7"/>
  <c r="P7" i="7"/>
  <c r="O7" i="7"/>
  <c r="N7" i="7"/>
  <c r="M7" i="7"/>
  <c r="L7" i="7"/>
  <c r="K7" i="7"/>
  <c r="J7" i="7"/>
  <c r="I7" i="7"/>
  <c r="CK6" i="7"/>
  <c r="CJ6" i="7"/>
  <c r="CI6" i="7"/>
  <c r="CE6" i="7"/>
  <c r="CD6" i="7"/>
  <c r="CC6" i="7"/>
  <c r="CB6" i="7"/>
  <c r="CA6" i="7"/>
  <c r="BZ6" i="7"/>
  <c r="BY6" i="7"/>
  <c r="BX6" i="7"/>
  <c r="BW6" i="7"/>
  <c r="BV6" i="7"/>
  <c r="BU6" i="7"/>
  <c r="BT6" i="7"/>
  <c r="BS6" i="7"/>
  <c r="BR6" i="7"/>
  <c r="BQ6" i="7"/>
  <c r="BP6" i="7"/>
  <c r="BO6" i="7"/>
  <c r="BN6" i="7"/>
  <c r="BM6" i="7"/>
  <c r="BL6" i="7"/>
  <c r="BJ6" i="7"/>
  <c r="BI6" i="7"/>
  <c r="BH6" i="7"/>
  <c r="BG6" i="7"/>
  <c r="BF6" i="7"/>
  <c r="BE6" i="7"/>
  <c r="BD6" i="7"/>
  <c r="BC6" i="7"/>
  <c r="BB6" i="7"/>
  <c r="BA6" i="7"/>
  <c r="AZ6" i="7"/>
  <c r="AX6" i="7"/>
  <c r="AW6" i="7"/>
  <c r="AV6" i="7"/>
  <c r="AU6" i="7"/>
  <c r="AT6" i="7"/>
  <c r="AS6" i="7"/>
  <c r="AR6" i="7"/>
  <c r="AQ6" i="7"/>
  <c r="AO6" i="7"/>
  <c r="AN6" i="7"/>
  <c r="AM6" i="7"/>
  <c r="AL6" i="7"/>
  <c r="AK6" i="7"/>
  <c r="AJ6" i="7"/>
  <c r="AI6" i="7"/>
  <c r="AG6" i="7"/>
  <c r="AF6" i="7"/>
  <c r="AE6" i="7"/>
  <c r="AD6" i="7"/>
  <c r="AC6" i="7"/>
  <c r="AB6" i="7"/>
  <c r="AA6" i="7"/>
  <c r="Y6" i="7"/>
  <c r="X6" i="7"/>
  <c r="W6" i="7"/>
  <c r="V6" i="7"/>
  <c r="U6" i="7"/>
  <c r="T6" i="7"/>
  <c r="S6" i="7"/>
  <c r="R6" i="7"/>
  <c r="Q6" i="7"/>
  <c r="P6" i="7"/>
  <c r="O6" i="7"/>
  <c r="N6" i="7"/>
  <c r="M6" i="7"/>
  <c r="L6" i="7"/>
  <c r="K6" i="7"/>
  <c r="J6" i="7"/>
  <c r="I6" i="7"/>
  <c r="CK5" i="7"/>
  <c r="CJ5" i="7"/>
  <c r="CI5" i="7"/>
  <c r="CE5" i="7"/>
  <c r="CD5" i="7"/>
  <c r="CC5" i="7"/>
  <c r="CB5" i="7"/>
  <c r="CA5" i="7"/>
  <c r="BZ5" i="7"/>
  <c r="BY5" i="7"/>
  <c r="BX5" i="7"/>
  <c r="BW5" i="7"/>
  <c r="BV5" i="7"/>
  <c r="BU5" i="7"/>
  <c r="BT5" i="7"/>
  <c r="BS5" i="7"/>
  <c r="BR5" i="7"/>
  <c r="BQ5" i="7"/>
  <c r="BP5" i="7"/>
  <c r="BO5" i="7"/>
  <c r="BN5" i="7"/>
  <c r="BM5" i="7"/>
  <c r="BL5" i="7"/>
  <c r="BJ5" i="7"/>
  <c r="BI5" i="7"/>
  <c r="BH5" i="7"/>
  <c r="BG5" i="7"/>
  <c r="BF5" i="7"/>
  <c r="BE5" i="7"/>
  <c r="BD5" i="7"/>
  <c r="BC5" i="7"/>
  <c r="BB5" i="7"/>
  <c r="BA5" i="7"/>
  <c r="AZ5" i="7"/>
  <c r="AX5" i="7"/>
  <c r="AW5" i="7"/>
  <c r="AV5" i="7"/>
  <c r="AU5" i="7"/>
  <c r="AT5" i="7"/>
  <c r="AS5" i="7"/>
  <c r="AR5" i="7"/>
  <c r="AQ5" i="7"/>
  <c r="AO5" i="7"/>
  <c r="AN5" i="7"/>
  <c r="AM5" i="7"/>
  <c r="AL5" i="7"/>
  <c r="AK5" i="7"/>
  <c r="AJ5" i="7"/>
  <c r="AI5" i="7"/>
  <c r="AG5" i="7"/>
  <c r="AF5" i="7"/>
  <c r="AE5" i="7"/>
  <c r="AD5" i="7"/>
  <c r="AC5" i="7"/>
  <c r="AB5" i="7"/>
  <c r="AA5" i="7"/>
  <c r="Y5" i="7"/>
  <c r="X5" i="7"/>
  <c r="W5" i="7"/>
  <c r="V5" i="7"/>
  <c r="U5" i="7"/>
  <c r="T5" i="7"/>
  <c r="S5" i="7"/>
  <c r="R5" i="7"/>
  <c r="Q5" i="7"/>
  <c r="P5" i="7"/>
  <c r="O5" i="7"/>
  <c r="N5" i="7"/>
  <c r="M5" i="7"/>
  <c r="L5" i="7"/>
  <c r="K5" i="7"/>
  <c r="J5" i="7"/>
  <c r="B6" i="6"/>
  <c r="C6" i="6"/>
  <c r="D6" i="6"/>
  <c r="E6" i="6"/>
  <c r="F6" i="6"/>
  <c r="G6" i="6"/>
  <c r="H6" i="6"/>
  <c r="B7" i="6"/>
  <c r="C7" i="6"/>
  <c r="D7" i="6"/>
  <c r="E7" i="6"/>
  <c r="F7" i="6"/>
  <c r="G7" i="6"/>
  <c r="H7" i="6"/>
  <c r="B8" i="6"/>
  <c r="C8" i="6"/>
  <c r="D8" i="6"/>
  <c r="E8" i="6"/>
  <c r="F8" i="6"/>
  <c r="G8" i="6"/>
  <c r="H8" i="6"/>
  <c r="B9" i="6"/>
  <c r="C9" i="6"/>
  <c r="D9" i="6"/>
  <c r="E9" i="6"/>
  <c r="F9" i="6"/>
  <c r="G9" i="6"/>
  <c r="H9" i="6"/>
  <c r="B10" i="6"/>
  <c r="C10" i="6"/>
  <c r="D10" i="6"/>
  <c r="E10" i="6"/>
  <c r="F10" i="6"/>
  <c r="G10" i="6"/>
  <c r="H10" i="6"/>
  <c r="B11" i="6"/>
  <c r="C11" i="6"/>
  <c r="D11" i="6"/>
  <c r="E11" i="6"/>
  <c r="F11" i="6"/>
  <c r="G11" i="6"/>
  <c r="H11" i="6"/>
  <c r="B12" i="6"/>
  <c r="C12" i="6"/>
  <c r="D12" i="6"/>
  <c r="E12" i="6"/>
  <c r="F12" i="6"/>
  <c r="G12" i="6"/>
  <c r="H12" i="6"/>
  <c r="B13" i="6"/>
  <c r="C13" i="6"/>
  <c r="D13" i="6"/>
  <c r="E13" i="6"/>
  <c r="F13" i="6"/>
  <c r="G13" i="6"/>
  <c r="H13" i="6"/>
  <c r="B14" i="6"/>
  <c r="C14" i="6"/>
  <c r="D14" i="6"/>
  <c r="E14" i="6"/>
  <c r="F14" i="6"/>
  <c r="G14" i="6"/>
  <c r="H14" i="6"/>
  <c r="B15" i="6"/>
  <c r="C15" i="6"/>
  <c r="D15" i="6"/>
  <c r="E15" i="6"/>
  <c r="F15" i="6"/>
  <c r="G15" i="6"/>
  <c r="H15" i="6"/>
  <c r="B16" i="6"/>
  <c r="C16" i="6"/>
  <c r="D16" i="6"/>
  <c r="E16" i="6"/>
  <c r="F16" i="6"/>
  <c r="G16" i="6"/>
  <c r="H16" i="6"/>
  <c r="B17" i="6"/>
  <c r="C17" i="6"/>
  <c r="D17" i="6"/>
  <c r="E17" i="6"/>
  <c r="F17" i="6"/>
  <c r="G17" i="6"/>
  <c r="H17" i="6"/>
  <c r="B18" i="6"/>
  <c r="C18" i="6"/>
  <c r="D18" i="6"/>
  <c r="E18" i="6"/>
  <c r="F18" i="6"/>
  <c r="G18" i="6"/>
  <c r="H18" i="6"/>
  <c r="B19" i="6"/>
  <c r="C19" i="6"/>
  <c r="D19" i="6"/>
  <c r="E19" i="6"/>
  <c r="F19" i="6"/>
  <c r="G19" i="6"/>
  <c r="H19" i="6"/>
  <c r="E5" i="6"/>
  <c r="F5" i="6"/>
  <c r="G5" i="6"/>
  <c r="H5" i="6"/>
  <c r="CH18" i="7" l="1"/>
  <c r="CH11" i="7"/>
  <c r="CH19" i="7"/>
  <c r="CG9" i="7"/>
  <c r="CH9" i="7"/>
  <c r="CG17" i="7"/>
  <c r="CH17" i="7"/>
  <c r="CH10" i="7"/>
  <c r="CH6" i="7"/>
  <c r="CH7" i="7"/>
  <c r="CH12" i="7"/>
  <c r="CH5" i="7"/>
  <c r="CH13" i="7"/>
  <c r="CH14" i="7"/>
  <c r="CH15" i="7"/>
  <c r="CH8" i="7"/>
  <c r="CH16" i="7"/>
  <c r="CG10" i="7"/>
  <c r="CG18" i="7"/>
  <c r="CF6" i="7"/>
  <c r="BH6" i="6" s="1"/>
  <c r="CG11" i="7"/>
  <c r="CF14" i="7"/>
  <c r="BW14" i="6" s="1"/>
  <c r="CG19" i="7"/>
  <c r="CF15" i="7"/>
  <c r="BL15" i="6" s="1"/>
  <c r="CG5" i="7"/>
  <c r="CF8" i="7"/>
  <c r="BX8" i="6" s="1"/>
  <c r="CG13" i="7"/>
  <c r="CF16" i="7"/>
  <c r="BX16" i="6" s="1"/>
  <c r="CG6" i="7"/>
  <c r="CF9" i="7"/>
  <c r="BO9" i="6" s="1"/>
  <c r="CG14" i="7"/>
  <c r="CF17" i="7"/>
  <c r="BL17" i="6" s="1"/>
  <c r="CF7" i="7"/>
  <c r="BZ7" i="6" s="1"/>
  <c r="CG12" i="7"/>
  <c r="BK5" i="7"/>
  <c r="BD5" i="6" s="1"/>
  <c r="CG7" i="7"/>
  <c r="CF10" i="7"/>
  <c r="BM10" i="6" s="1"/>
  <c r="CF12" i="7"/>
  <c r="BH12" i="6" s="1"/>
  <c r="AY13" i="7"/>
  <c r="AP13" i="6" s="1"/>
  <c r="BK13" i="7"/>
  <c r="BG13" i="6" s="1"/>
  <c r="CF13" i="7"/>
  <c r="BH13" i="6" s="1"/>
  <c r="CG15" i="7"/>
  <c r="CF18" i="7"/>
  <c r="BR18" i="6" s="1"/>
  <c r="AY5" i="7"/>
  <c r="AT5" i="6" s="1"/>
  <c r="AP5" i="7"/>
  <c r="AN5" i="6" s="1"/>
  <c r="CG8" i="7"/>
  <c r="CF11" i="7"/>
  <c r="BU11" i="6" s="1"/>
  <c r="CG16" i="7"/>
  <c r="CF19" i="7"/>
  <c r="BP19" i="6" s="1"/>
  <c r="BH8" i="6"/>
  <c r="BH18" i="6"/>
  <c r="BJ18" i="6"/>
  <c r="AX5" i="6"/>
  <c r="AW5" i="6"/>
  <c r="AY14" i="7"/>
  <c r="AY8" i="7"/>
  <c r="BK8" i="7"/>
  <c r="AY16" i="7"/>
  <c r="AY7" i="7"/>
  <c r="BK15" i="7"/>
  <c r="AY9" i="7"/>
  <c r="BK9" i="7"/>
  <c r="AY17" i="7"/>
  <c r="BK17" i="7"/>
  <c r="BK6" i="7"/>
  <c r="AY15" i="7"/>
  <c r="AY10" i="7"/>
  <c r="BK10" i="7"/>
  <c r="AY18" i="7"/>
  <c r="BK18" i="7"/>
  <c r="AY6" i="7"/>
  <c r="AY11" i="7"/>
  <c r="BK11" i="7"/>
  <c r="AY19" i="7"/>
  <c r="BK14" i="7"/>
  <c r="BK7" i="7"/>
  <c r="AY12" i="7"/>
  <c r="BK12" i="7"/>
  <c r="BK16" i="7"/>
  <c r="BK19" i="7"/>
  <c r="CF5" i="7"/>
  <c r="BM5" i="6" s="1"/>
  <c r="AH6" i="7"/>
  <c r="AP7" i="7"/>
  <c r="AH14" i="7"/>
  <c r="AP15" i="7"/>
  <c r="AH5" i="7"/>
  <c r="AA5" i="6" s="1"/>
  <c r="AP6" i="7"/>
  <c r="AP11" i="7"/>
  <c r="AP12" i="7"/>
  <c r="AH13" i="7"/>
  <c r="AP13" i="7"/>
  <c r="AP14" i="7"/>
  <c r="AP19" i="7"/>
  <c r="AP8" i="7"/>
  <c r="AP16" i="7"/>
  <c r="AP9" i="7"/>
  <c r="AP17" i="7"/>
  <c r="AP10" i="7"/>
  <c r="AP18" i="7"/>
  <c r="AH8" i="7"/>
  <c r="AH16" i="7"/>
  <c r="AH7" i="7"/>
  <c r="AH9" i="7"/>
  <c r="AH17" i="7"/>
  <c r="AH15" i="7"/>
  <c r="AH10" i="7"/>
  <c r="AH18" i="7"/>
  <c r="AH11" i="7"/>
  <c r="AH19" i="7"/>
  <c r="AH12" i="7"/>
  <c r="Z7" i="7"/>
  <c r="Z11" i="7"/>
  <c r="Z15" i="7"/>
  <c r="Z19" i="7"/>
  <c r="Z18" i="7"/>
  <c r="Z13" i="7"/>
  <c r="Z8" i="7"/>
  <c r="Z12" i="7"/>
  <c r="Z16" i="7"/>
  <c r="Z9" i="7"/>
  <c r="Z17" i="7"/>
  <c r="Z5" i="7"/>
  <c r="Z6" i="7"/>
  <c r="Z10" i="7"/>
  <c r="Z14" i="7"/>
  <c r="AO5" i="6" l="1"/>
  <c r="BG5" i="6"/>
  <c r="BA5" i="6"/>
  <c r="BW18" i="6"/>
  <c r="AY5" i="6"/>
  <c r="BM18" i="6"/>
  <c r="AZ5" i="6"/>
  <c r="BT18" i="6"/>
  <c r="BF5" i="6"/>
  <c r="BC5" i="6"/>
  <c r="BI18" i="6"/>
  <c r="BZ18" i="6"/>
  <c r="BN18" i="6"/>
  <c r="BV18" i="6"/>
  <c r="BQ18" i="6"/>
  <c r="BU18" i="6"/>
  <c r="BK18" i="6"/>
  <c r="BX18" i="6"/>
  <c r="BO18" i="6"/>
  <c r="BS18" i="6"/>
  <c r="BP18" i="6"/>
  <c r="BE5" i="6"/>
  <c r="BY18" i="6"/>
  <c r="CA18" i="6"/>
  <c r="BB5" i="6"/>
  <c r="BL18" i="6"/>
  <c r="BM9" i="6"/>
  <c r="BN9" i="6"/>
  <c r="CA14" i="6"/>
  <c r="BS16" i="6"/>
  <c r="BR14" i="6"/>
  <c r="BL14" i="6"/>
  <c r="BK9" i="6"/>
  <c r="BL9" i="6"/>
  <c r="CA16" i="6"/>
  <c r="BV14" i="6"/>
  <c r="BR12" i="6"/>
  <c r="BJ12" i="6"/>
  <c r="BP16" i="6"/>
  <c r="BZ14" i="6"/>
  <c r="BI9" i="6"/>
  <c r="BN14" i="6"/>
  <c r="BY12" i="6"/>
  <c r="BJ9" i="6"/>
  <c r="BM12" i="6"/>
  <c r="BX14" i="6"/>
  <c r="BN12" i="6"/>
  <c r="BZ9" i="6"/>
  <c r="BR8" i="6"/>
  <c r="BJ14" i="6"/>
  <c r="BH14" i="6"/>
  <c r="BS12" i="6"/>
  <c r="BH9" i="6"/>
  <c r="BW9" i="6"/>
  <c r="BL16" i="6"/>
  <c r="BJ19" i="6"/>
  <c r="AS5" i="6"/>
  <c r="BY6" i="6"/>
  <c r="BU10" i="6"/>
  <c r="BY16" i="6"/>
  <c r="BT6" i="6"/>
  <c r="AQ5" i="6"/>
  <c r="BN16" i="6"/>
  <c r="BK6" i="6"/>
  <c r="AR5" i="6"/>
  <c r="BU16" i="6"/>
  <c r="BP10" i="6"/>
  <c r="AK5" i="6"/>
  <c r="AS13" i="6"/>
  <c r="AQ13" i="6"/>
  <c r="AH5" i="6"/>
  <c r="AO13" i="6"/>
  <c r="BS10" i="6"/>
  <c r="AU13" i="6"/>
  <c r="AV13" i="6"/>
  <c r="BR10" i="6"/>
  <c r="AT13" i="6"/>
  <c r="BO10" i="6"/>
  <c r="BJ10" i="6"/>
  <c r="BL10" i="6"/>
  <c r="AI5" i="6"/>
  <c r="BI10" i="6"/>
  <c r="BI16" i="6"/>
  <c r="BV16" i="6"/>
  <c r="BH16" i="6"/>
  <c r="BM6" i="6"/>
  <c r="AP5" i="6"/>
  <c r="AR13" i="6"/>
  <c r="BK10" i="6"/>
  <c r="BY10" i="6"/>
  <c r="BX10" i="6"/>
  <c r="BO16" i="6"/>
  <c r="BM16" i="6"/>
  <c r="BU6" i="6"/>
  <c r="BQ10" i="6"/>
  <c r="AM5" i="6"/>
  <c r="AV5" i="6"/>
  <c r="BZ10" i="6"/>
  <c r="BN10" i="6"/>
  <c r="BZ16" i="6"/>
  <c r="BT16" i="6"/>
  <c r="BI6" i="6"/>
  <c r="BN6" i="6"/>
  <c r="AL5" i="6"/>
  <c r="BW10" i="6"/>
  <c r="BH10" i="6"/>
  <c r="BU15" i="6"/>
  <c r="AJ5" i="6"/>
  <c r="AU5" i="6"/>
  <c r="BT10" i="6"/>
  <c r="BV10" i="6"/>
  <c r="BR16" i="6"/>
  <c r="BQ16" i="6"/>
  <c r="BK16" i="6"/>
  <c r="BQ6" i="6"/>
  <c r="BS6" i="6"/>
  <c r="CA10" i="6"/>
  <c r="BJ16" i="6"/>
  <c r="BW16" i="6"/>
  <c r="BR6" i="6"/>
  <c r="BZ11" i="6"/>
  <c r="BR11" i="6"/>
  <c r="BY11" i="6"/>
  <c r="BS11" i="6"/>
  <c r="BX11" i="6"/>
  <c r="BW11" i="6"/>
  <c r="BT11" i="6"/>
  <c r="BO11" i="6"/>
  <c r="BI11" i="6"/>
  <c r="BN11" i="6"/>
  <c r="BL11" i="6"/>
  <c r="BP11" i="6"/>
  <c r="BQ11" i="6"/>
  <c r="BV11" i="6"/>
  <c r="BJ11" i="6"/>
  <c r="BH11" i="6"/>
  <c r="BM11" i="6"/>
  <c r="BK11" i="6"/>
  <c r="CA11" i="6"/>
  <c r="BN8" i="6"/>
  <c r="BW17" i="6"/>
  <c r="CA15" i="6"/>
  <c r="BB13" i="6"/>
  <c r="BH17" i="6"/>
  <c r="BX15" i="6"/>
  <c r="BC13" i="6"/>
  <c r="BX17" i="6"/>
  <c r="BO15" i="6"/>
  <c r="AZ13" i="6"/>
  <c r="BK17" i="6"/>
  <c r="BN15" i="6"/>
  <c r="AY13" i="6"/>
  <c r="BS17" i="6"/>
  <c r="CA17" i="6"/>
  <c r="BK15" i="6"/>
  <c r="BY13" i="6"/>
  <c r="BT8" i="6"/>
  <c r="CA8" i="6"/>
  <c r="BP8" i="6"/>
  <c r="BM8" i="6"/>
  <c r="BI8" i="6"/>
  <c r="CA19" i="6"/>
  <c r="BU8" i="6"/>
  <c r="BZ8" i="6"/>
  <c r="BX19" i="6"/>
  <c r="BL8" i="6"/>
  <c r="BQ8" i="6"/>
  <c r="BS8" i="6"/>
  <c r="BY8" i="6"/>
  <c r="BW13" i="6"/>
  <c r="BW8" i="6"/>
  <c r="BJ8" i="6"/>
  <c r="BO8" i="6"/>
  <c r="BS13" i="6"/>
  <c r="BV8" i="6"/>
  <c r="BK8" i="6"/>
  <c r="BP7" i="6"/>
  <c r="BU7" i="6"/>
  <c r="BQ7" i="6"/>
  <c r="BO6" i="6"/>
  <c r="BJ6" i="6"/>
  <c r="BV6" i="6"/>
  <c r="BX6" i="6"/>
  <c r="BJ13" i="6"/>
  <c r="BP13" i="6"/>
  <c r="BO7" i="6"/>
  <c r="BK7" i="6"/>
  <c r="BH7" i="6"/>
  <c r="BZ5" i="6"/>
  <c r="BA13" i="6"/>
  <c r="BV19" i="6"/>
  <c r="BI19" i="6"/>
  <c r="BT19" i="6"/>
  <c r="BU14" i="6"/>
  <c r="BI14" i="6"/>
  <c r="BP14" i="6"/>
  <c r="BX13" i="6"/>
  <c r="CA13" i="6"/>
  <c r="BT13" i="6"/>
  <c r="BW12" i="6"/>
  <c r="CA12" i="6"/>
  <c r="BZ17" i="6"/>
  <c r="BJ17" i="6"/>
  <c r="CA9" i="6"/>
  <c r="BQ9" i="6"/>
  <c r="BT9" i="6"/>
  <c r="BS15" i="6"/>
  <c r="BW15" i="6"/>
  <c r="BX7" i="6"/>
  <c r="BS7" i="6"/>
  <c r="BT7" i="6"/>
  <c r="BS19" i="6"/>
  <c r="BZ19" i="6"/>
  <c r="BL19" i="6"/>
  <c r="BJ7" i="6"/>
  <c r="BJ5" i="6"/>
  <c r="AX13" i="6"/>
  <c r="BN19" i="6"/>
  <c r="BQ19" i="6"/>
  <c r="BS14" i="6"/>
  <c r="BQ14" i="6"/>
  <c r="BN13" i="6"/>
  <c r="BI13" i="6"/>
  <c r="BZ12" i="6"/>
  <c r="BU12" i="6"/>
  <c r="BI12" i="6"/>
  <c r="BP17" i="6"/>
  <c r="BO17" i="6"/>
  <c r="BR17" i="6"/>
  <c r="BV9" i="6"/>
  <c r="BY9" i="6"/>
  <c r="BH15" i="6"/>
  <c r="BR15" i="6"/>
  <c r="BV15" i="6"/>
  <c r="BV7" i="6"/>
  <c r="CA7" i="6"/>
  <c r="BW19" i="6"/>
  <c r="BO19" i="6"/>
  <c r="BU13" i="6"/>
  <c r="BR5" i="6"/>
  <c r="BR13" i="6"/>
  <c r="BL7" i="6"/>
  <c r="BF13" i="6"/>
  <c r="BM19" i="6"/>
  <c r="BH19" i="6"/>
  <c r="BM14" i="6"/>
  <c r="BY14" i="6"/>
  <c r="BK13" i="6"/>
  <c r="BZ13" i="6"/>
  <c r="BQ12" i="6"/>
  <c r="BL12" i="6"/>
  <c r="BX12" i="6"/>
  <c r="BY17" i="6"/>
  <c r="BV17" i="6"/>
  <c r="BI17" i="6"/>
  <c r="BU9" i="6"/>
  <c r="BP9" i="6"/>
  <c r="BJ15" i="6"/>
  <c r="BI15" i="6"/>
  <c r="BM15" i="6"/>
  <c r="BW7" i="6"/>
  <c r="BR7" i="6"/>
  <c r="BO13" i="6"/>
  <c r="BY7" i="6"/>
  <c r="BW5" i="6"/>
  <c r="BE13" i="6"/>
  <c r="AW13" i="6"/>
  <c r="BU19" i="6"/>
  <c r="BY19" i="6"/>
  <c r="BT14" i="6"/>
  <c r="BO14" i="6"/>
  <c r="BV13" i="6"/>
  <c r="BQ13" i="6"/>
  <c r="BV12" i="6"/>
  <c r="BT12" i="6"/>
  <c r="BP12" i="6"/>
  <c r="BQ17" i="6"/>
  <c r="BM17" i="6"/>
  <c r="BT17" i="6"/>
  <c r="BR9" i="6"/>
  <c r="BX9" i="6"/>
  <c r="BQ15" i="6"/>
  <c r="BY15" i="6"/>
  <c r="BT15" i="6"/>
  <c r="BN7" i="6"/>
  <c r="BI7" i="6"/>
  <c r="CA6" i="6"/>
  <c r="BL6" i="6"/>
  <c r="BP6" i="6"/>
  <c r="BR19" i="6"/>
  <c r="BL13" i="6"/>
  <c r="BH5" i="6"/>
  <c r="BO5" i="6"/>
  <c r="BD13" i="6"/>
  <c r="BK19" i="6"/>
  <c r="BK14" i="6"/>
  <c r="BM13" i="6"/>
  <c r="BO12" i="6"/>
  <c r="BK12" i="6"/>
  <c r="BN17" i="6"/>
  <c r="BU17" i="6"/>
  <c r="BS9" i="6"/>
  <c r="BZ15" i="6"/>
  <c r="BP15" i="6"/>
  <c r="BM7" i="6"/>
  <c r="BZ6" i="6"/>
  <c r="BW6" i="6"/>
  <c r="AH16" i="6"/>
  <c r="AK16" i="6"/>
  <c r="AL16" i="6"/>
  <c r="AM16" i="6"/>
  <c r="AN16" i="6"/>
  <c r="AI16" i="6"/>
  <c r="AJ16" i="6"/>
  <c r="AN6" i="6"/>
  <c r="AH6" i="6"/>
  <c r="AI6" i="6"/>
  <c r="AJ6" i="6"/>
  <c r="AK6" i="6"/>
  <c r="AM6" i="6"/>
  <c r="AL6" i="6"/>
  <c r="AW11" i="6"/>
  <c r="BE11" i="6"/>
  <c r="BA11" i="6"/>
  <c r="BB11" i="6"/>
  <c r="BC11" i="6"/>
  <c r="BD11" i="6"/>
  <c r="AX11" i="6"/>
  <c r="BG11" i="6"/>
  <c r="AY11" i="6"/>
  <c r="AZ11" i="6"/>
  <c r="BF11" i="6"/>
  <c r="BC17" i="6"/>
  <c r="AY17" i="6"/>
  <c r="AZ17" i="6"/>
  <c r="BA17" i="6"/>
  <c r="BB17" i="6"/>
  <c r="BE17" i="6"/>
  <c r="BF17" i="6"/>
  <c r="BG17" i="6"/>
  <c r="AX17" i="6"/>
  <c r="BD17" i="6"/>
  <c r="AW17" i="6"/>
  <c r="AN19" i="6"/>
  <c r="AH19" i="6"/>
  <c r="AI19" i="6"/>
  <c r="AK19" i="6"/>
  <c r="AM19" i="6"/>
  <c r="AJ19" i="6"/>
  <c r="AL19" i="6"/>
  <c r="AN14" i="6"/>
  <c r="AH14" i="6"/>
  <c r="AI14" i="6"/>
  <c r="AJ14" i="6"/>
  <c r="AL14" i="6"/>
  <c r="AK14" i="6"/>
  <c r="AM14" i="6"/>
  <c r="AA14" i="6"/>
  <c r="AB14" i="6"/>
  <c r="AC14" i="6"/>
  <c r="AE14" i="6"/>
  <c r="AD14" i="6"/>
  <c r="AF14" i="6"/>
  <c r="AG14" i="6"/>
  <c r="CA5" i="6"/>
  <c r="BL5" i="6"/>
  <c r="BB12" i="6"/>
  <c r="AY12" i="6"/>
  <c r="AZ12" i="6"/>
  <c r="BA12" i="6"/>
  <c r="BC12" i="6"/>
  <c r="BE12" i="6"/>
  <c r="BG12" i="6"/>
  <c r="BD12" i="6"/>
  <c r="BF12" i="6"/>
  <c r="AW12" i="6"/>
  <c r="AX12" i="6"/>
  <c r="AU18" i="6"/>
  <c r="AS18" i="6"/>
  <c r="AT18" i="6"/>
  <c r="AV18" i="6"/>
  <c r="AP18" i="6"/>
  <c r="AQ18" i="6"/>
  <c r="AR18" i="6"/>
  <c r="AO18" i="6"/>
  <c r="AU9" i="6"/>
  <c r="AR9" i="6"/>
  <c r="AS9" i="6"/>
  <c r="AT9" i="6"/>
  <c r="AV9" i="6"/>
  <c r="AO9" i="6"/>
  <c r="AQ9" i="6"/>
  <c r="AP9" i="6"/>
  <c r="AU8" i="6"/>
  <c r="AQ8" i="6"/>
  <c r="AR8" i="6"/>
  <c r="AS8" i="6"/>
  <c r="AT8" i="6"/>
  <c r="AO8" i="6"/>
  <c r="AP8" i="6"/>
  <c r="AV8" i="6"/>
  <c r="AH8" i="6"/>
  <c r="AL8" i="6"/>
  <c r="AM8" i="6"/>
  <c r="AN8" i="6"/>
  <c r="AI8" i="6"/>
  <c r="AJ8" i="6"/>
  <c r="AK8" i="6"/>
  <c r="AW19" i="6"/>
  <c r="BE19" i="6"/>
  <c r="BD19" i="6"/>
  <c r="BF19" i="6"/>
  <c r="AX19" i="6"/>
  <c r="BG19" i="6"/>
  <c r="AY19" i="6"/>
  <c r="BA19" i="6"/>
  <c r="AZ19" i="6"/>
  <c r="BC19" i="6"/>
  <c r="BB19" i="6"/>
  <c r="AU11" i="6"/>
  <c r="AT11" i="6"/>
  <c r="AV11" i="6"/>
  <c r="AO11" i="6"/>
  <c r="AQ11" i="6"/>
  <c r="AP11" i="6"/>
  <c r="AR11" i="6"/>
  <c r="AS11" i="6"/>
  <c r="AU17" i="6"/>
  <c r="AR17" i="6"/>
  <c r="AS17" i="6"/>
  <c r="AT17" i="6"/>
  <c r="AV17" i="6"/>
  <c r="AO17" i="6"/>
  <c r="AP17" i="6"/>
  <c r="AQ17" i="6"/>
  <c r="AB16" i="6"/>
  <c r="AC16" i="6"/>
  <c r="AD16" i="6"/>
  <c r="AE16" i="6"/>
  <c r="AG16" i="6"/>
  <c r="AA16" i="6"/>
  <c r="AF16" i="6"/>
  <c r="AX16" i="6"/>
  <c r="BF16" i="6"/>
  <c r="BA16" i="6"/>
  <c r="BB16" i="6"/>
  <c r="BC16" i="6"/>
  <c r="BD16" i="6"/>
  <c r="AW16" i="6"/>
  <c r="BG16" i="6"/>
  <c r="AY16" i="6"/>
  <c r="AZ16" i="6"/>
  <c r="BE16" i="6"/>
  <c r="AZ18" i="6"/>
  <c r="AW18" i="6"/>
  <c r="BF18" i="6"/>
  <c r="AX18" i="6"/>
  <c r="BG18" i="6"/>
  <c r="AY18" i="6"/>
  <c r="BA18" i="6"/>
  <c r="BC18" i="6"/>
  <c r="BB18" i="6"/>
  <c r="BD18" i="6"/>
  <c r="BE18" i="6"/>
  <c r="BC9" i="6"/>
  <c r="BE9" i="6"/>
  <c r="AW9" i="6"/>
  <c r="BF9" i="6"/>
  <c r="AX9" i="6"/>
  <c r="BG9" i="6"/>
  <c r="AY9" i="6"/>
  <c r="BA9" i="6"/>
  <c r="AZ9" i="6"/>
  <c r="BB9" i="6"/>
  <c r="BD9" i="6"/>
  <c r="AD18" i="6"/>
  <c r="AE18" i="6"/>
  <c r="AF18" i="6"/>
  <c r="AG18" i="6"/>
  <c r="AA18" i="6"/>
  <c r="AB18" i="6"/>
  <c r="AC18" i="6"/>
  <c r="AM18" i="6"/>
  <c r="AN18" i="6"/>
  <c r="AH18" i="6"/>
  <c r="AJ18" i="6"/>
  <c r="AI18" i="6"/>
  <c r="AK18" i="6"/>
  <c r="AL18" i="6"/>
  <c r="AM13" i="6"/>
  <c r="AN13" i="6"/>
  <c r="AH13" i="6"/>
  <c r="AJ13" i="6"/>
  <c r="AK13" i="6"/>
  <c r="AL13" i="6"/>
  <c r="AI13" i="6"/>
  <c r="AJ7" i="6"/>
  <c r="AK7" i="6"/>
  <c r="AL7" i="6"/>
  <c r="AM7" i="6"/>
  <c r="AH7" i="6"/>
  <c r="AI7" i="6"/>
  <c r="AN7" i="6"/>
  <c r="BS5" i="6"/>
  <c r="BX5" i="6"/>
  <c r="AU12" i="6"/>
  <c r="AV12" i="6"/>
  <c r="AO12" i="6"/>
  <c r="AP12" i="6"/>
  <c r="AR12" i="6"/>
  <c r="AQ12" i="6"/>
  <c r="AS12" i="6"/>
  <c r="AT12" i="6"/>
  <c r="AZ10" i="6"/>
  <c r="BC10" i="6"/>
  <c r="BD10" i="6"/>
  <c r="BE10" i="6"/>
  <c r="AW10" i="6"/>
  <c r="BF10" i="6"/>
  <c r="AY10" i="6"/>
  <c r="BB10" i="6"/>
  <c r="BA10" i="6"/>
  <c r="BG10" i="6"/>
  <c r="AX10" i="6"/>
  <c r="BA15" i="6"/>
  <c r="BC15" i="6"/>
  <c r="BD15" i="6"/>
  <c r="BE15" i="6"/>
  <c r="AW15" i="6"/>
  <c r="BF15" i="6"/>
  <c r="AY15" i="6"/>
  <c r="BB15" i="6"/>
  <c r="BG15" i="6"/>
  <c r="AX15" i="6"/>
  <c r="AZ15" i="6"/>
  <c r="AU14" i="6"/>
  <c r="AO14" i="6"/>
  <c r="AP14" i="6"/>
  <c r="AQ14" i="6"/>
  <c r="AR14" i="6"/>
  <c r="AT14" i="6"/>
  <c r="AS14" i="6"/>
  <c r="AV14" i="6"/>
  <c r="AG12" i="6"/>
  <c r="AA12" i="6"/>
  <c r="AB12" i="6"/>
  <c r="AD12" i="6"/>
  <c r="AC12" i="6"/>
  <c r="AE12" i="6"/>
  <c r="AF12" i="6"/>
  <c r="AU16" i="6"/>
  <c r="AQ16" i="6"/>
  <c r="AR16" i="6"/>
  <c r="AS16" i="6"/>
  <c r="AT16" i="6"/>
  <c r="AP16" i="6"/>
  <c r="AV16" i="6"/>
  <c r="AO16" i="6"/>
  <c r="AX8" i="6"/>
  <c r="BF8" i="6"/>
  <c r="AW8" i="6"/>
  <c r="BG8" i="6"/>
  <c r="AY8" i="6"/>
  <c r="AZ8" i="6"/>
  <c r="BA8" i="6"/>
  <c r="BC8" i="6"/>
  <c r="BE8" i="6"/>
  <c r="BD8" i="6"/>
  <c r="BB8" i="6"/>
  <c r="AJ10" i="6"/>
  <c r="AH10" i="6"/>
  <c r="AI10" i="6"/>
  <c r="AK10" i="6"/>
  <c r="AM10" i="6"/>
  <c r="AL10" i="6"/>
  <c r="AN10" i="6"/>
  <c r="BY5" i="6"/>
  <c r="BV5" i="6"/>
  <c r="BA7" i="6"/>
  <c r="AY7" i="6"/>
  <c r="AZ7" i="6"/>
  <c r="BB7" i="6"/>
  <c r="BC7" i="6"/>
  <c r="BE7" i="6"/>
  <c r="AW7" i="6"/>
  <c r="AX7" i="6"/>
  <c r="BG7" i="6"/>
  <c r="BD7" i="6"/>
  <c r="BF7" i="6"/>
  <c r="AU10" i="6"/>
  <c r="AS10" i="6"/>
  <c r="AT10" i="6"/>
  <c r="AV10" i="6"/>
  <c r="AP10" i="6"/>
  <c r="AQ10" i="6"/>
  <c r="AR10" i="6"/>
  <c r="AO10" i="6"/>
  <c r="AU7" i="6"/>
  <c r="AP7" i="6"/>
  <c r="AQ7" i="6"/>
  <c r="AR7" i="6"/>
  <c r="AS7" i="6"/>
  <c r="AV7" i="6"/>
  <c r="AO7" i="6"/>
  <c r="AT7" i="6"/>
  <c r="AE19" i="6"/>
  <c r="AF19" i="6"/>
  <c r="AG19" i="6"/>
  <c r="AB19" i="6"/>
  <c r="AA19" i="6"/>
  <c r="AC19" i="6"/>
  <c r="AD19" i="6"/>
  <c r="AI15" i="6"/>
  <c r="AJ15" i="6"/>
  <c r="AK15" i="6"/>
  <c r="AL15" i="6"/>
  <c r="AN15" i="6"/>
  <c r="AM15" i="6"/>
  <c r="AH15" i="6"/>
  <c r="AU6" i="6"/>
  <c r="AO6" i="6"/>
  <c r="AP6" i="6"/>
  <c r="AQ6" i="6"/>
  <c r="AR6" i="6"/>
  <c r="AT6" i="6"/>
  <c r="AV6" i="6"/>
  <c r="AS6" i="6"/>
  <c r="AA15" i="6"/>
  <c r="AB15" i="6"/>
  <c r="AC15" i="6"/>
  <c r="AD15" i="6"/>
  <c r="AF15" i="6"/>
  <c r="AG15" i="6"/>
  <c r="AE15" i="6"/>
  <c r="AL17" i="6"/>
  <c r="AM17" i="6"/>
  <c r="AN17" i="6"/>
  <c r="AI17" i="6"/>
  <c r="AH17" i="6"/>
  <c r="AJ17" i="6"/>
  <c r="AK17" i="6"/>
  <c r="AL12" i="6"/>
  <c r="AK12" i="6"/>
  <c r="AM12" i="6"/>
  <c r="AN12" i="6"/>
  <c r="AH12" i="6"/>
  <c r="AI12" i="6"/>
  <c r="AJ12" i="6"/>
  <c r="BT5" i="6"/>
  <c r="BQ5" i="6"/>
  <c r="BN5" i="6"/>
  <c r="BD14" i="6"/>
  <c r="BE14" i="6"/>
  <c r="AW14" i="6"/>
  <c r="BF14" i="6"/>
  <c r="AX14" i="6"/>
  <c r="BG14" i="6"/>
  <c r="AY14" i="6"/>
  <c r="BA14" i="6"/>
  <c r="AZ14" i="6"/>
  <c r="BC14" i="6"/>
  <c r="BB14" i="6"/>
  <c r="AU15" i="6"/>
  <c r="AP15" i="6"/>
  <c r="AQ15" i="6"/>
  <c r="AR15" i="6"/>
  <c r="AS15" i="6"/>
  <c r="AV15" i="6"/>
  <c r="AO15" i="6"/>
  <c r="AT15" i="6"/>
  <c r="AC17" i="6"/>
  <c r="AD17" i="6"/>
  <c r="AE17" i="6"/>
  <c r="AF17" i="6"/>
  <c r="AA17" i="6"/>
  <c r="AG17" i="6"/>
  <c r="AB17" i="6"/>
  <c r="AI9" i="6"/>
  <c r="AN9" i="6"/>
  <c r="AH9" i="6"/>
  <c r="AK9" i="6"/>
  <c r="AM9" i="6"/>
  <c r="AJ9" i="6"/>
  <c r="AL9" i="6"/>
  <c r="AK11" i="6"/>
  <c r="AI11" i="6"/>
  <c r="AJ11" i="6"/>
  <c r="AL11" i="6"/>
  <c r="AM11" i="6"/>
  <c r="AH11" i="6"/>
  <c r="AN11" i="6"/>
  <c r="BK5" i="6"/>
  <c r="BI5" i="6"/>
  <c r="BP5" i="6"/>
  <c r="AU19" i="6"/>
  <c r="AT19" i="6"/>
  <c r="AV19" i="6"/>
  <c r="AO19" i="6"/>
  <c r="AQ19" i="6"/>
  <c r="AR19" i="6"/>
  <c r="AS19" i="6"/>
  <c r="AP19" i="6"/>
  <c r="BD6" i="6"/>
  <c r="BA6" i="6"/>
  <c r="BB6" i="6"/>
  <c r="BC6" i="6"/>
  <c r="BE6" i="6"/>
  <c r="AX6" i="6"/>
  <c r="BG6" i="6"/>
  <c r="BF6" i="6"/>
  <c r="AW6" i="6"/>
  <c r="AZ6" i="6"/>
  <c r="AY6" i="6"/>
  <c r="BU5" i="6"/>
  <c r="AC13" i="6"/>
  <c r="AE13" i="6"/>
  <c r="AF13" i="6"/>
  <c r="AD13" i="6"/>
  <c r="AG13" i="6"/>
  <c r="AA13" i="6"/>
  <c r="AB13" i="6"/>
  <c r="AB11" i="6"/>
  <c r="AC11" i="6"/>
  <c r="AD11" i="6"/>
  <c r="AE11" i="6"/>
  <c r="AF11" i="6"/>
  <c r="AG11" i="6"/>
  <c r="AA11" i="6"/>
  <c r="AA10" i="6"/>
  <c r="AB10" i="6"/>
  <c r="AG10" i="6"/>
  <c r="AC10" i="6"/>
  <c r="AD10" i="6"/>
  <c r="AE10" i="6"/>
  <c r="AF10" i="6"/>
  <c r="AB9" i="6"/>
  <c r="AC9" i="6"/>
  <c r="AE9" i="6"/>
  <c r="AD9" i="6"/>
  <c r="AF9" i="6"/>
  <c r="AG9" i="6"/>
  <c r="AA9" i="6"/>
  <c r="AA8" i="6"/>
  <c r="AB8" i="6"/>
  <c r="AC8" i="6"/>
  <c r="AD8" i="6"/>
  <c r="AE8" i="6"/>
  <c r="AF8" i="6"/>
  <c r="AG8" i="6"/>
  <c r="AA7" i="6"/>
  <c r="AB7" i="6"/>
  <c r="AC7" i="6"/>
  <c r="AD7" i="6"/>
  <c r="AE7" i="6"/>
  <c r="AF7" i="6"/>
  <c r="AG7" i="6"/>
  <c r="AC6" i="6"/>
  <c r="AD6" i="6"/>
  <c r="AE6" i="6"/>
  <c r="AF6" i="6"/>
  <c r="AG6" i="6"/>
  <c r="AB6" i="6"/>
  <c r="AA6" i="6"/>
  <c r="AB5" i="6"/>
  <c r="AG5" i="6"/>
  <c r="AC5" i="6"/>
  <c r="AD5" i="6"/>
  <c r="AE5" i="6"/>
  <c r="AF5" i="6"/>
  <c r="A19" i="6" l="1"/>
  <c r="A18" i="6"/>
  <c r="A17" i="6"/>
  <c r="A16" i="6"/>
  <c r="A15" i="6"/>
  <c r="A14" i="6"/>
  <c r="A13" i="6"/>
  <c r="A12" i="6"/>
  <c r="A11" i="6"/>
  <c r="A10" i="6"/>
  <c r="A9" i="6"/>
  <c r="A8" i="6"/>
  <c r="A7" i="6"/>
  <c r="A6" i="6"/>
  <c r="CF14" i="5" l="1"/>
  <c r="CF15" i="5"/>
  <c r="CF16" i="5"/>
  <c r="CF17" i="5"/>
  <c r="CF18" i="5"/>
  <c r="CF19" i="5"/>
  <c r="CF20" i="5"/>
  <c r="CF21" i="5"/>
  <c r="CF22" i="5"/>
  <c r="CF23" i="5"/>
  <c r="CF24" i="5"/>
  <c r="CF25" i="5"/>
  <c r="CF26" i="5"/>
  <c r="CF27" i="5"/>
  <c r="CF28" i="5"/>
  <c r="CK14" i="5"/>
  <c r="CN14" i="5"/>
  <c r="CM14" i="5"/>
  <c r="CL14" i="5"/>
  <c r="A5" i="6"/>
  <c r="CE19" i="6" l="1"/>
  <c r="CE11" i="6"/>
  <c r="CE12" i="6"/>
  <c r="CE18" i="6"/>
  <c r="CE10" i="6"/>
  <c r="CE17" i="6"/>
  <c r="CE9" i="6"/>
  <c r="CE16" i="6"/>
  <c r="CE8" i="6"/>
  <c r="CE15" i="6"/>
  <c r="CE7" i="6"/>
  <c r="CE14" i="6"/>
  <c r="CE6" i="6"/>
  <c r="CE13" i="6"/>
  <c r="CE5" i="6"/>
</calcChain>
</file>

<file path=xl/sharedStrings.xml><?xml version="1.0" encoding="utf-8"?>
<sst xmlns="http://schemas.openxmlformats.org/spreadsheetml/2006/main" count="404" uniqueCount="276">
  <si>
    <t>問1-1</t>
    <rPh sb="0" eb="1">
      <t>トイ</t>
    </rPh>
    <phoneticPr fontId="1"/>
  </si>
  <si>
    <t>問1-2</t>
    <rPh sb="0" eb="1">
      <t>トイ</t>
    </rPh>
    <phoneticPr fontId="1"/>
  </si>
  <si>
    <t>問1-3</t>
    <rPh sb="0" eb="1">
      <t>トイ</t>
    </rPh>
    <phoneticPr fontId="1"/>
  </si>
  <si>
    <t>問2-1</t>
    <rPh sb="0" eb="1">
      <t>トイ</t>
    </rPh>
    <phoneticPr fontId="1"/>
  </si>
  <si>
    <t>問2-3</t>
    <rPh sb="0" eb="1">
      <t>トイ</t>
    </rPh>
    <phoneticPr fontId="1"/>
  </si>
  <si>
    <t>問3-1</t>
    <rPh sb="0" eb="1">
      <t>トイ</t>
    </rPh>
    <phoneticPr fontId="1"/>
  </si>
  <si>
    <t>問3-3</t>
    <rPh sb="0" eb="1">
      <t>トイ</t>
    </rPh>
    <phoneticPr fontId="1"/>
  </si>
  <si>
    <t>1人目</t>
    <rPh sb="1" eb="2">
      <t>ニン</t>
    </rPh>
    <rPh sb="2" eb="3">
      <t>メ</t>
    </rPh>
    <phoneticPr fontId="1"/>
  </si>
  <si>
    <t>2人目</t>
    <rPh sb="1" eb="2">
      <t>ニン</t>
    </rPh>
    <rPh sb="2" eb="3">
      <t>メ</t>
    </rPh>
    <phoneticPr fontId="1"/>
  </si>
  <si>
    <t>3人目</t>
    <rPh sb="1" eb="2">
      <t>ニン</t>
    </rPh>
    <phoneticPr fontId="1"/>
  </si>
  <si>
    <t>4人目</t>
    <rPh sb="1" eb="2">
      <t>ニン</t>
    </rPh>
    <rPh sb="2" eb="3">
      <t>メ</t>
    </rPh>
    <phoneticPr fontId="1"/>
  </si>
  <si>
    <t>5人目</t>
    <rPh sb="1" eb="2">
      <t>ニン</t>
    </rPh>
    <rPh sb="2" eb="3">
      <t>メ</t>
    </rPh>
    <phoneticPr fontId="1"/>
  </si>
  <si>
    <t>6人目</t>
    <rPh sb="1" eb="2">
      <t>ニン</t>
    </rPh>
    <phoneticPr fontId="1"/>
  </si>
  <si>
    <t>7人目</t>
    <rPh sb="1" eb="2">
      <t>ニン</t>
    </rPh>
    <rPh sb="2" eb="3">
      <t>メ</t>
    </rPh>
    <phoneticPr fontId="1"/>
  </si>
  <si>
    <t>8人目</t>
    <rPh sb="1" eb="2">
      <t>ニン</t>
    </rPh>
    <rPh sb="2" eb="3">
      <t>メ</t>
    </rPh>
    <phoneticPr fontId="1"/>
  </si>
  <si>
    <t>9人目</t>
    <rPh sb="1" eb="2">
      <t>ニン</t>
    </rPh>
    <phoneticPr fontId="1"/>
  </si>
  <si>
    <t>10人目</t>
    <rPh sb="2" eb="3">
      <t>ニン</t>
    </rPh>
    <rPh sb="3" eb="4">
      <t>メ</t>
    </rPh>
    <phoneticPr fontId="1"/>
  </si>
  <si>
    <t>11人目</t>
    <rPh sb="2" eb="3">
      <t>ニン</t>
    </rPh>
    <rPh sb="3" eb="4">
      <t>メ</t>
    </rPh>
    <phoneticPr fontId="1"/>
  </si>
  <si>
    <t>12人目</t>
    <rPh sb="2" eb="3">
      <t>ニン</t>
    </rPh>
    <phoneticPr fontId="1"/>
  </si>
  <si>
    <t>13人目</t>
    <rPh sb="2" eb="3">
      <t>ニン</t>
    </rPh>
    <rPh sb="3" eb="4">
      <t>メ</t>
    </rPh>
    <phoneticPr fontId="1"/>
  </si>
  <si>
    <t>14人目</t>
    <rPh sb="2" eb="3">
      <t>ニン</t>
    </rPh>
    <rPh sb="3" eb="4">
      <t>メ</t>
    </rPh>
    <phoneticPr fontId="1"/>
  </si>
  <si>
    <t>15人目</t>
    <rPh sb="2" eb="3">
      <t>ニン</t>
    </rPh>
    <phoneticPr fontId="1"/>
  </si>
  <si>
    <t>1. 要支援１
2. 要支援２
3. 要介護１
4. 要介護２
5. 要介護３
6. 要介護４
7. 要介護５
8. 新規申請中</t>
    <rPh sb="59" eb="61">
      <t>シンキ</t>
    </rPh>
    <rPh sb="61" eb="63">
      <t>シンセイ</t>
    </rPh>
    <rPh sb="63" eb="64">
      <t>ナカ</t>
    </rPh>
    <phoneticPr fontId="1"/>
  </si>
  <si>
    <t>（１～４のうち、1つ選択）</t>
    <phoneticPr fontId="1"/>
  </si>
  <si>
    <t>（１～８のうち、1つ選択）</t>
    <phoneticPr fontId="1"/>
  </si>
  <si>
    <r>
      <rPr>
        <b/>
        <sz val="22"/>
        <color rgb="FFC00000"/>
        <rFont val="ＭＳ Ｐゴシック"/>
        <family val="3"/>
        <charset val="128"/>
        <scheme val="minor"/>
      </rPr>
      <t>■エラーリスト</t>
    </r>
    <r>
      <rPr>
        <b/>
        <sz val="20"/>
        <color rgb="FFC00000"/>
        <rFont val="ＭＳ Ｐゴシック"/>
        <family val="3"/>
        <charset val="128"/>
        <scheme val="minor"/>
      </rPr>
      <t xml:space="preserve">
　</t>
    </r>
    <r>
      <rPr>
        <b/>
        <sz val="18"/>
        <color rgb="FFC00000"/>
        <rFont val="ＭＳ Ｐゴシック"/>
        <family val="3"/>
        <charset val="128"/>
        <scheme val="minor"/>
      </rPr>
      <t xml:space="preserve"> ※各設問で入力エラーがある場合は、下記にコメント表示されます
</t>
    </r>
    <r>
      <rPr>
        <b/>
        <sz val="20"/>
        <color rgb="FFC00000"/>
        <rFont val="ＭＳ Ｐゴシック"/>
        <family val="3"/>
        <charset val="128"/>
        <scheme val="minor"/>
      </rPr>
      <t xml:space="preserve">　 </t>
    </r>
    <r>
      <rPr>
        <b/>
        <sz val="18"/>
        <color rgb="FFC00000"/>
        <rFont val="ＭＳ Ｐゴシック"/>
        <family val="3"/>
        <charset val="128"/>
        <scheme val="minor"/>
      </rPr>
      <t>※クリックすると、該当する設問に移動します</t>
    </r>
    <rPh sb="11" eb="14">
      <t>カクセツモン</t>
    </rPh>
    <rPh sb="15" eb="17">
      <t>ニュウリョク</t>
    </rPh>
    <rPh sb="23" eb="25">
      <t>バアイ</t>
    </rPh>
    <rPh sb="27" eb="29">
      <t>カキ</t>
    </rPh>
    <rPh sb="34" eb="36">
      <t>ヒョウジ</t>
    </rPh>
    <rPh sb="52" eb="54">
      <t>ガイトウ</t>
    </rPh>
    <rPh sb="56" eb="58">
      <t>セツモン</t>
    </rPh>
    <rPh sb="59" eb="61">
      <t>イドウ</t>
    </rPh>
    <phoneticPr fontId="1"/>
  </si>
  <si>
    <t>問1-0</t>
    <phoneticPr fontId="1"/>
  </si>
  <si>
    <t>問１．対象となる利用者の状況等について、お伺いします。</t>
    <rPh sb="3" eb="5">
      <t>タイショウ</t>
    </rPh>
    <rPh sb="21" eb="22">
      <t>ウカガ</t>
    </rPh>
    <phoneticPr fontId="1"/>
  </si>
  <si>
    <t>問1-4</t>
    <rPh sb="0" eb="1">
      <t>トイ</t>
    </rPh>
    <phoneticPr fontId="1"/>
  </si>
  <si>
    <t>問2-2</t>
    <rPh sb="0" eb="1">
      <t>トイ</t>
    </rPh>
    <phoneticPr fontId="1"/>
  </si>
  <si>
    <t>問２．対象となる利用者の主な家族等介護者の状況等について、お伺いします。</t>
    <rPh sb="0" eb="1">
      <t>トイ</t>
    </rPh>
    <phoneticPr fontId="1"/>
  </si>
  <si>
    <t>（１～10のうち、1つ選択）</t>
    <phoneticPr fontId="1"/>
  </si>
  <si>
    <t>問3-2</t>
    <phoneticPr fontId="1"/>
  </si>
  <si>
    <t>問3-4</t>
    <phoneticPr fontId="1"/>
  </si>
  <si>
    <t>問4-1</t>
    <phoneticPr fontId="1"/>
  </si>
  <si>
    <t>問4-2</t>
    <rPh sb="0" eb="1">
      <t>トイ</t>
    </rPh>
    <phoneticPr fontId="1"/>
  </si>
  <si>
    <t>問4-3</t>
    <rPh sb="0" eb="1">
      <t>トイ</t>
    </rPh>
    <phoneticPr fontId="1"/>
  </si>
  <si>
    <t>問4-4</t>
    <rPh sb="0" eb="1">
      <t>トイ</t>
    </rPh>
    <phoneticPr fontId="1"/>
  </si>
  <si>
    <r>
      <rPr>
        <b/>
        <sz val="12"/>
        <color rgb="FFFF0000"/>
        <rFont val="Meiryo UI"/>
        <family val="3"/>
        <charset val="128"/>
      </rPr>
      <t>問4-1で「12.」～「19.」を選択した場合に回答</t>
    </r>
    <r>
      <rPr>
        <b/>
        <sz val="12"/>
        <color theme="1"/>
        <rFont val="Meiryo UI"/>
        <family val="3"/>
        <charset val="128"/>
      </rPr>
      <t xml:space="preserve">
（１～3のうち、1つ選択）</t>
    </r>
    <phoneticPr fontId="1"/>
  </si>
  <si>
    <r>
      <rPr>
        <b/>
        <sz val="12"/>
        <color rgb="FFFF0000"/>
        <rFont val="Meiryo UI"/>
        <family val="3"/>
        <charset val="128"/>
      </rPr>
      <t>問4-1で「12.」～「18.」を選択した場合に回答</t>
    </r>
    <r>
      <rPr>
        <b/>
        <sz val="12"/>
        <color theme="1"/>
        <rFont val="Meiryo UI"/>
        <family val="3"/>
        <charset val="128"/>
      </rPr>
      <t xml:space="preserve">
（１～5のうち、1つ選択）</t>
    </r>
    <phoneticPr fontId="1"/>
  </si>
  <si>
    <t>設問No.→</t>
    <rPh sb="0" eb="2">
      <t>セツモン</t>
    </rPh>
    <phoneticPr fontId="38"/>
  </si>
  <si>
    <t>サンプルNo.</t>
  </si>
  <si>
    <t>SA</t>
    <phoneticPr fontId="1"/>
  </si>
  <si>
    <t>SA</t>
    <phoneticPr fontId="38"/>
  </si>
  <si>
    <t>該当なし</t>
  </si>
  <si>
    <t>必要な生活支援の発生･増大</t>
  </si>
  <si>
    <t>必要な身体介護の増大</t>
  </si>
  <si>
    <t>認知症の症状の悪化</t>
  </si>
  <si>
    <t>医療的ｹｱ･医療処置の必要性の高まり</t>
  </si>
  <si>
    <t>その他､本人の状態等の悪化</t>
  </si>
  <si>
    <t>本人の状態等の改善</t>
  </si>
  <si>
    <t>本人が､一部の居宅ｻｰﾋﾞｽの利用を望まないから</t>
  </si>
  <si>
    <t>生活不安が大きいから</t>
  </si>
  <si>
    <t>居住環境が不便だから</t>
  </si>
  <si>
    <t>本人が介護者の負担の軽減を望むから</t>
  </si>
  <si>
    <t>費用負担が重いから</t>
  </si>
  <si>
    <t>その他､本人の意向等があるから</t>
  </si>
  <si>
    <t>介護者の介護に係る不安･負担量の増大</t>
  </si>
  <si>
    <t>介護者が､一部の居宅ｻｰﾋﾞｽの利用を望まないから</t>
  </si>
  <si>
    <t>家族等の介護等技術では対応が困難</t>
  </si>
  <si>
    <t>家族等の就労継続が困難になり始めたから</t>
  </si>
  <si>
    <t>本人と家族等の関係性に課題があるから</t>
  </si>
  <si>
    <t>その他､家族等介護者の意向等があるから</t>
  </si>
  <si>
    <t>ｼｮｰﾄｽﾃｲ</t>
  </si>
  <si>
    <t>訪問介護､訪問入浴</t>
  </si>
  <si>
    <t>夜間対応型訪問介護</t>
  </si>
  <si>
    <t>訪問看護</t>
  </si>
  <si>
    <t>訪問ﾘﾊ</t>
  </si>
  <si>
    <t>通所介護､通所ﾘﾊ､認知症対応型通所</t>
  </si>
  <si>
    <t>定期巡回ｻｰﾋﾞｽ</t>
  </si>
  <si>
    <t>小規模多機能</t>
  </si>
  <si>
    <t>看護小規模多機能</t>
  </si>
  <si>
    <t>住宅型有料</t>
  </si>
  <si>
    <t>ｻ高住</t>
  </si>
  <si>
    <t>軽費老人ﾎｰﾑ</t>
    <rPh sb="0" eb="2">
      <t>ケイヒ</t>
    </rPh>
    <rPh sb="2" eb="4">
      <t>ロウジン</t>
    </rPh>
    <phoneticPr fontId="38"/>
  </si>
  <si>
    <t>ｸﾞﾙｰﾌﾟﾎｰﾑ</t>
  </si>
  <si>
    <t>特定施設</t>
  </si>
  <si>
    <t>介護老人保健施設</t>
  </si>
  <si>
    <t>療養型･介護医療院</t>
  </si>
  <si>
    <t>特別養護老人ﾎｰﾑ</t>
  </si>
  <si>
    <t>Q1_0 所在地区</t>
    <rPh sb="5" eb="9">
      <t>ショザイチク</t>
    </rPh>
    <phoneticPr fontId="1"/>
  </si>
  <si>
    <t>Q2-1 介護者の年代</t>
    <rPh sb="5" eb="8">
      <t>カイゴシャ</t>
    </rPh>
    <rPh sb="9" eb="11">
      <t>ネンダイ</t>
    </rPh>
    <phoneticPr fontId="1"/>
  </si>
  <si>
    <t>Q2-2 介護者の勤務形態</t>
    <rPh sb="5" eb="8">
      <t>カイゴシャ</t>
    </rPh>
    <rPh sb="9" eb="13">
      <t>キンムケイタイ</t>
    </rPh>
    <phoneticPr fontId="1"/>
  </si>
  <si>
    <t>日中の排泄</t>
    <rPh sb="0" eb="2">
      <t>ニッチュウ</t>
    </rPh>
    <rPh sb="3" eb="5">
      <t>ハイセツ</t>
    </rPh>
    <phoneticPr fontId="1"/>
  </si>
  <si>
    <t>夜間の排泄</t>
    <rPh sb="0" eb="2">
      <t>ヤカン</t>
    </rPh>
    <rPh sb="3" eb="5">
      <t>ハイセツ</t>
    </rPh>
    <phoneticPr fontId="1"/>
  </si>
  <si>
    <t>食事の介助（食べる時）</t>
    <rPh sb="0" eb="2">
      <t>ショクジ</t>
    </rPh>
    <rPh sb="3" eb="5">
      <t>カイジョ</t>
    </rPh>
    <rPh sb="6" eb="7">
      <t>タ</t>
    </rPh>
    <rPh sb="9" eb="10">
      <t>トキ</t>
    </rPh>
    <phoneticPr fontId="1"/>
  </si>
  <si>
    <t>入浴・洗身</t>
    <rPh sb="0" eb="2">
      <t>ニュウヨク</t>
    </rPh>
    <rPh sb="3" eb="5">
      <t>センシン</t>
    </rPh>
    <phoneticPr fontId="1"/>
  </si>
  <si>
    <t>身だしなみ（洗顔・歯磨き等）</t>
    <rPh sb="0" eb="1">
      <t>ミ</t>
    </rPh>
    <rPh sb="6" eb="8">
      <t>センガン</t>
    </rPh>
    <rPh sb="9" eb="11">
      <t>ハミガ</t>
    </rPh>
    <rPh sb="12" eb="13">
      <t>トウ</t>
    </rPh>
    <phoneticPr fontId="1"/>
  </si>
  <si>
    <t>衣服の着脱</t>
    <rPh sb="0" eb="2">
      <t>イフク</t>
    </rPh>
    <rPh sb="3" eb="5">
      <t>チャクダツ</t>
    </rPh>
    <phoneticPr fontId="1"/>
  </si>
  <si>
    <t>屋内の移乗・移動</t>
    <rPh sb="0" eb="2">
      <t>オクナイ</t>
    </rPh>
    <rPh sb="3" eb="5">
      <t>イジョウ</t>
    </rPh>
    <rPh sb="6" eb="8">
      <t>イドウ</t>
    </rPh>
    <phoneticPr fontId="1"/>
  </si>
  <si>
    <t>外出の付き添い、送迎等</t>
    <rPh sb="0" eb="2">
      <t>ガイシュツ</t>
    </rPh>
    <rPh sb="3" eb="4">
      <t>ツ</t>
    </rPh>
    <rPh sb="5" eb="6">
      <t>ソ</t>
    </rPh>
    <rPh sb="8" eb="10">
      <t>ソウゲイ</t>
    </rPh>
    <rPh sb="10" eb="11">
      <t>トウ</t>
    </rPh>
    <phoneticPr fontId="1"/>
  </si>
  <si>
    <t>服薬</t>
    <rPh sb="0" eb="2">
      <t>フクヤク</t>
    </rPh>
    <phoneticPr fontId="1"/>
  </si>
  <si>
    <t>認知症状への対応</t>
    <rPh sb="0" eb="4">
      <t>ニンチショウジョウ</t>
    </rPh>
    <rPh sb="6" eb="8">
      <t>タイオウ</t>
    </rPh>
    <phoneticPr fontId="1"/>
  </si>
  <si>
    <t>医療面での対応（経管栄養、ストーマ等）</t>
    <rPh sb="0" eb="3">
      <t>イリョウメン</t>
    </rPh>
    <rPh sb="5" eb="7">
      <t>タイオウ</t>
    </rPh>
    <rPh sb="8" eb="12">
      <t>ケイカンエイヨウ</t>
    </rPh>
    <rPh sb="17" eb="18">
      <t>トウ</t>
    </rPh>
    <phoneticPr fontId="1"/>
  </si>
  <si>
    <t>食事の準備（調理等）</t>
    <rPh sb="0" eb="2">
      <t>ショクジ</t>
    </rPh>
    <rPh sb="3" eb="5">
      <t>ジュンビ</t>
    </rPh>
    <rPh sb="6" eb="8">
      <t>チョウリ</t>
    </rPh>
    <rPh sb="8" eb="9">
      <t>トウ</t>
    </rPh>
    <phoneticPr fontId="1"/>
  </si>
  <si>
    <t>その他の家事（掃除、洗濯、買い物等）</t>
    <rPh sb="2" eb="3">
      <t>ホカ</t>
    </rPh>
    <rPh sb="4" eb="6">
      <t>カジ</t>
    </rPh>
    <rPh sb="7" eb="9">
      <t>ソウジ</t>
    </rPh>
    <rPh sb="10" eb="12">
      <t>センタク</t>
    </rPh>
    <rPh sb="13" eb="14">
      <t>カ</t>
    </rPh>
    <rPh sb="15" eb="16">
      <t>モノ</t>
    </rPh>
    <rPh sb="16" eb="17">
      <t>トウ</t>
    </rPh>
    <phoneticPr fontId="1"/>
  </si>
  <si>
    <t>金銭管理や生活面に必要な諸手続き</t>
    <rPh sb="0" eb="4">
      <t>キンセンカンリ</t>
    </rPh>
    <rPh sb="5" eb="8">
      <t>セイカツメン</t>
    </rPh>
    <rPh sb="9" eb="11">
      <t>ヒツヨウ</t>
    </rPh>
    <rPh sb="12" eb="15">
      <t>ショテツヅ</t>
    </rPh>
    <phoneticPr fontId="1"/>
  </si>
  <si>
    <t>その他</t>
    <rPh sb="2" eb="3">
      <t>ホカ</t>
    </rPh>
    <phoneticPr fontId="1"/>
  </si>
  <si>
    <t>不安に感じていることはない</t>
    <rPh sb="0" eb="2">
      <t>フアン</t>
    </rPh>
    <rPh sb="3" eb="4">
      <t>カン</t>
    </rPh>
    <phoneticPr fontId="1"/>
  </si>
  <si>
    <t>主な介護者に確認しないとわからない</t>
    <rPh sb="0" eb="1">
      <t>オモ</t>
    </rPh>
    <rPh sb="2" eb="5">
      <t>カイゴシャ</t>
    </rPh>
    <rPh sb="6" eb="8">
      <t>カクニン</t>
    </rPh>
    <phoneticPr fontId="1"/>
  </si>
  <si>
    <t>Q3-1 本人の状態等</t>
    <phoneticPr fontId="1"/>
  </si>
  <si>
    <t>Q3-2 本人の意向等</t>
    <phoneticPr fontId="1"/>
  </si>
  <si>
    <t>Q3-3 家族等介護者の意向･負担等</t>
    <phoneticPr fontId="1"/>
  </si>
  <si>
    <t>Q3-4 必要な生活支援</t>
    <rPh sb="5" eb="7">
      <t>ヒツヨウ</t>
    </rPh>
    <rPh sb="8" eb="12">
      <t>セイカツシエン</t>
    </rPh>
    <phoneticPr fontId="1"/>
  </si>
  <si>
    <t>配食</t>
    <rPh sb="0" eb="2">
      <t>ハイショク</t>
    </rPh>
    <phoneticPr fontId="1"/>
  </si>
  <si>
    <t>調理</t>
    <rPh sb="0" eb="2">
      <t>チョウリ</t>
    </rPh>
    <phoneticPr fontId="1"/>
  </si>
  <si>
    <t>掃除・洗濯</t>
    <rPh sb="0" eb="2">
      <t>ソウジ</t>
    </rPh>
    <rPh sb="3" eb="5">
      <t>センタク</t>
    </rPh>
    <phoneticPr fontId="1"/>
  </si>
  <si>
    <t>買い物（宅配は含まない）</t>
    <rPh sb="0" eb="1">
      <t>カ</t>
    </rPh>
    <rPh sb="2" eb="3">
      <t>モノ</t>
    </rPh>
    <rPh sb="4" eb="6">
      <t>タクハイ</t>
    </rPh>
    <rPh sb="7" eb="8">
      <t>フク</t>
    </rPh>
    <phoneticPr fontId="1"/>
  </si>
  <si>
    <t>ゴミ出し</t>
    <rPh sb="2" eb="3">
      <t>ダ</t>
    </rPh>
    <phoneticPr fontId="1"/>
  </si>
  <si>
    <t>外出同行（通院、買い物など）</t>
    <rPh sb="0" eb="2">
      <t>ガイシュツ</t>
    </rPh>
    <rPh sb="2" eb="4">
      <t>ドウコウ</t>
    </rPh>
    <rPh sb="5" eb="7">
      <t>ツウイン</t>
    </rPh>
    <rPh sb="8" eb="9">
      <t>カ</t>
    </rPh>
    <rPh sb="10" eb="11">
      <t>モノ</t>
    </rPh>
    <phoneticPr fontId="1"/>
  </si>
  <si>
    <t>移送サービス（介護・福祉ﾀｸｼｰ等）</t>
    <rPh sb="0" eb="2">
      <t>イソウ</t>
    </rPh>
    <rPh sb="7" eb="9">
      <t>カイゴ</t>
    </rPh>
    <rPh sb="10" eb="12">
      <t>フクシ</t>
    </rPh>
    <rPh sb="16" eb="17">
      <t>トウ</t>
    </rPh>
    <phoneticPr fontId="1"/>
  </si>
  <si>
    <t>見守り、声かけ</t>
    <rPh sb="0" eb="2">
      <t>ミマモ</t>
    </rPh>
    <rPh sb="4" eb="5">
      <t>コエ</t>
    </rPh>
    <phoneticPr fontId="1"/>
  </si>
  <si>
    <t>サロンなどの定期的な通いの場</t>
    <rPh sb="6" eb="9">
      <t>テイキテキ</t>
    </rPh>
    <rPh sb="10" eb="11">
      <t>カヨ</t>
    </rPh>
    <rPh sb="13" eb="14">
      <t>バ</t>
    </rPh>
    <phoneticPr fontId="1"/>
  </si>
  <si>
    <t>特にない</t>
    <rPh sb="0" eb="1">
      <t>トク</t>
    </rPh>
    <phoneticPr fontId="1"/>
  </si>
  <si>
    <t>Q4-1 より適切と思われる具体的なｻｰﾋﾞｽ</t>
    <phoneticPr fontId="1"/>
  </si>
  <si>
    <t>訪問診療</t>
    <rPh sb="0" eb="4">
      <t>ホウモンシンリョウ</t>
    </rPh>
    <phoneticPr fontId="1"/>
  </si>
  <si>
    <t>居宅療養管理指導</t>
    <rPh sb="0" eb="8">
      <t>キョタクリョウヨウカンリシドウ</t>
    </rPh>
    <phoneticPr fontId="1"/>
  </si>
  <si>
    <t>Q4-2 入所･入居の緊急度</t>
    <phoneticPr fontId="1"/>
  </si>
  <si>
    <t>Q4-3 入所･入居できていない理由</t>
    <phoneticPr fontId="1"/>
  </si>
  <si>
    <t>Q4-4 特養に入所できていない理由</t>
    <phoneticPr fontId="1"/>
  </si>
  <si>
    <t>○</t>
    <phoneticPr fontId="1"/>
  </si>
  <si>
    <t xml:space="preserve">在宅生活改善調査　利用者票 </t>
    <rPh sb="0" eb="2">
      <t>ザイタク</t>
    </rPh>
    <rPh sb="2" eb="4">
      <t>セイカツ</t>
    </rPh>
    <rPh sb="4" eb="6">
      <t>カイゼン</t>
    </rPh>
    <rPh sb="9" eb="12">
      <t>リヨウシャ</t>
    </rPh>
    <rPh sb="12" eb="13">
      <t>ヒョウ</t>
    </rPh>
    <phoneticPr fontId="1"/>
  </si>
  <si>
    <t>1日中の排泄</t>
    <phoneticPr fontId="1"/>
  </si>
  <si>
    <t>2夜間の排泄</t>
  </si>
  <si>
    <t>4入浴・洗身</t>
  </si>
  <si>
    <t>6衣服の着脱</t>
  </si>
  <si>
    <t>7屋内の移乗・移動</t>
  </si>
  <si>
    <t>8外出の付き添い、送迎等</t>
  </si>
  <si>
    <t>9服薬</t>
  </si>
  <si>
    <t>10認知症の症状への対応</t>
  </si>
  <si>
    <t>12食事の準備（調理等）</t>
  </si>
  <si>
    <t>15その他</t>
  </si>
  <si>
    <t>3食事の介助（食べる時）</t>
    <phoneticPr fontId="1"/>
  </si>
  <si>
    <t>14金銭管理や生活面に
　　必要な諸手続き</t>
    <phoneticPr fontId="1"/>
  </si>
  <si>
    <t>13その他の家事
　　（掃除、洗濯、買い物等）</t>
    <phoneticPr fontId="1"/>
  </si>
  <si>
    <t>11医療面での対応
　　（経管栄養、ストーマ等）</t>
    <phoneticPr fontId="1"/>
  </si>
  <si>
    <r>
      <rPr>
        <b/>
        <sz val="12"/>
        <color rgb="FFFF0000"/>
        <rFont val="Meiryo UI"/>
        <family val="3"/>
        <charset val="128"/>
      </rPr>
      <t>問4-1で「19.」（※特養）を選択した場合に回答</t>
    </r>
    <r>
      <rPr>
        <b/>
        <sz val="12"/>
        <color theme="1"/>
        <rFont val="Meiryo UI"/>
        <family val="3"/>
        <charset val="128"/>
      </rPr>
      <t xml:space="preserve">
（１～５のうち、1つ選択）</t>
    </r>
    <phoneticPr fontId="1"/>
  </si>
  <si>
    <t>1該当なし</t>
  </si>
  <si>
    <t>2必要な生活支援の発生・増大</t>
  </si>
  <si>
    <t>3必要な身体介護の増大</t>
  </si>
  <si>
    <t>4認知症の症状の悪化</t>
  </si>
  <si>
    <t>6その他、本人の状態等の悪化</t>
  </si>
  <si>
    <t>7本人の状態等の改善</t>
  </si>
  <si>
    <t>3生活不安が大きいから</t>
  </si>
  <si>
    <t>4居住環境が不便だから</t>
  </si>
  <si>
    <t>6費用負担が重いから</t>
  </si>
  <si>
    <t>5費用負担が重いから</t>
  </si>
  <si>
    <t>5医療的ｹｱ・医療処置の
　必要性の高まり</t>
    <phoneticPr fontId="1"/>
  </si>
  <si>
    <t>2本人が、一部の居宅サービス
　の利用を望まないから</t>
    <phoneticPr fontId="1"/>
  </si>
  <si>
    <t>5本人が介護者の負担の軽減を
　望むから</t>
    <phoneticPr fontId="1"/>
  </si>
  <si>
    <t>7その他、本人の意向等が
　あるから</t>
    <phoneticPr fontId="1"/>
  </si>
  <si>
    <t>2介護者の介護に係る不安・
　負担量の増大</t>
    <phoneticPr fontId="1"/>
  </si>
  <si>
    <t>3介護者が、一部の居宅サー
　ビスの利用を望まないから</t>
    <phoneticPr fontId="1"/>
  </si>
  <si>
    <t>4家族等の介護等技術では
　対応が困難</t>
    <phoneticPr fontId="1"/>
  </si>
  <si>
    <t>6家族等の就労継続が困難に
　なり始めたから</t>
    <phoneticPr fontId="1"/>
  </si>
  <si>
    <t>7本人と家族等の関係性に
　課題があるから</t>
    <phoneticPr fontId="1"/>
  </si>
  <si>
    <t>8その他、家族等介護者の
　意向等があるから</t>
    <phoneticPr fontId="1"/>
  </si>
  <si>
    <t>5身だしなみ
　（洗顔・歯磨き等）</t>
    <phoneticPr fontId="1"/>
  </si>
  <si>
    <t>1配食</t>
  </si>
  <si>
    <t>2調理</t>
  </si>
  <si>
    <t>3掃除・洗濯</t>
  </si>
  <si>
    <t>4買い物（宅配は含まない）</t>
  </si>
  <si>
    <t>5ゴミ出し</t>
  </si>
  <si>
    <t>6外出同行（通院、買い物など）</t>
  </si>
  <si>
    <t>8見守り、声かけ</t>
  </si>
  <si>
    <t>11特にない</t>
  </si>
  <si>
    <t>2訪問介護、訪問入浴</t>
  </si>
  <si>
    <t>3夜間対応型訪問介護</t>
  </si>
  <si>
    <t>4訪問看護</t>
  </si>
  <si>
    <t>5訪問リハ</t>
  </si>
  <si>
    <t>7定期巡回サービス</t>
  </si>
  <si>
    <t>8小規模多機能</t>
  </si>
  <si>
    <t>9看護小規模多機能</t>
  </si>
  <si>
    <t>10訪問診療</t>
  </si>
  <si>
    <t>11居宅療養管理指導</t>
  </si>
  <si>
    <t>12住宅型有料</t>
  </si>
  <si>
    <t>13サ高住（特定施設除く）</t>
  </si>
  <si>
    <t>14軽費老人ホーム</t>
  </si>
  <si>
    <t>15グループホーム　</t>
  </si>
  <si>
    <t>16特定施設</t>
  </si>
  <si>
    <t>17介護老人保健施設</t>
  </si>
  <si>
    <t>6通所介護、通所リハ、
　認知症対応型通所</t>
    <phoneticPr fontId="1"/>
  </si>
  <si>
    <t>20「1」～「19」では、
　　　改善は難しいと思う</t>
    <phoneticPr fontId="1"/>
  </si>
  <si>
    <t>＜在宅サービス＞</t>
    <phoneticPr fontId="1"/>
  </si>
  <si>
    <t>＜住まい・施設等＞</t>
    <phoneticPr fontId="1"/>
  </si>
  <si>
    <r>
      <rPr>
        <b/>
        <u/>
        <sz val="18"/>
        <rFont val="Meiryo UI"/>
        <family val="3"/>
        <charset val="128"/>
      </rPr>
      <t>特養に入所できていない理由</t>
    </r>
    <r>
      <rPr>
        <b/>
        <sz val="18"/>
        <rFont val="Meiryo UI"/>
        <family val="3"/>
        <charset val="128"/>
      </rPr>
      <t>をお答えください</t>
    </r>
    <rPh sb="0" eb="2">
      <t>トクヨウ</t>
    </rPh>
    <rPh sb="3" eb="5">
      <t>ニュウショ</t>
    </rPh>
    <rPh sb="11" eb="13">
      <t>リユウ</t>
    </rPh>
    <rPh sb="15" eb="16">
      <t>コタ</t>
    </rPh>
    <phoneticPr fontId="1"/>
  </si>
  <si>
    <r>
      <t>「自宅等」、「サ高住」、「住宅型有料」、「軽費老人ホーム」にお住まいの方のうち</t>
    </r>
    <r>
      <rPr>
        <b/>
        <u/>
        <sz val="13"/>
        <rFont val="Meiryo UI"/>
        <family val="3"/>
        <charset val="128"/>
      </rPr>
      <t>「現在のサービス利用では、生活の維持が難しくなっている利用者」</t>
    </r>
    <r>
      <rPr>
        <u/>
        <sz val="13"/>
        <rFont val="Meiryo UI"/>
        <family val="3"/>
        <charset val="128"/>
      </rPr>
      <t>もしくは</t>
    </r>
    <r>
      <rPr>
        <b/>
        <u/>
        <sz val="13"/>
        <rFont val="Meiryo UI"/>
        <family val="3"/>
        <charset val="128"/>
      </rPr>
      <t>「家族等介護者の就労継続が難しくなっている利用者」</t>
    </r>
    <r>
      <rPr>
        <sz val="13"/>
        <rFont val="Meiryo UI"/>
        <family val="3"/>
        <charset val="128"/>
      </rPr>
      <t>が対象です。
例えば</t>
    </r>
    <r>
      <rPr>
        <b/>
        <u/>
        <sz val="13"/>
        <rFont val="Meiryo UI"/>
        <family val="3"/>
        <charset val="128"/>
      </rPr>
      <t>「頻回な身体介護が必要となったため、現在の訪問介護の利用では対応が困難であり、定期巡回サービスの利用がより適切と思う利用者」</t>
    </r>
    <r>
      <rPr>
        <sz val="13"/>
        <rFont val="Meiryo UI"/>
        <family val="3"/>
        <charset val="128"/>
      </rPr>
      <t>、</t>
    </r>
    <r>
      <rPr>
        <b/>
        <u/>
        <sz val="13"/>
        <rFont val="Meiryo UI"/>
        <family val="3"/>
        <charset val="128"/>
      </rPr>
      <t>「認知症に伴う周辺症状の悪化により、介護者の負担が重くなったため、グループホームへの入居がより適切と思う方」</t>
    </r>
    <r>
      <rPr>
        <sz val="13"/>
        <rFont val="Meiryo UI"/>
        <family val="3"/>
        <charset val="128"/>
      </rPr>
      <t>が対象です。</t>
    </r>
    <rPh sb="3" eb="4">
      <t>トウ</t>
    </rPh>
    <rPh sb="8" eb="10">
      <t>コウジュウ</t>
    </rPh>
    <rPh sb="13" eb="16">
      <t>ジュウタクガタ</t>
    </rPh>
    <rPh sb="16" eb="18">
      <t>ユウリョウ</t>
    </rPh>
    <rPh sb="21" eb="25">
      <t>ケイヒロウジン</t>
    </rPh>
    <rPh sb="75" eb="81">
      <t>カゾクトウカイゴシャ</t>
    </rPh>
    <rPh sb="82" eb="86">
      <t>シュウロウケイゾク</t>
    </rPh>
    <rPh sb="87" eb="88">
      <t>ムズカ</t>
    </rPh>
    <rPh sb="95" eb="98">
      <t>リヨウシャ</t>
    </rPh>
    <rPh sb="100" eb="102">
      <t>タイショウ</t>
    </rPh>
    <rPh sb="135" eb="137">
      <t>リヨウ</t>
    </rPh>
    <rPh sb="142" eb="144">
      <t>コンナン</t>
    </rPh>
    <rPh sb="167" eb="170">
      <t>リヨウシャ</t>
    </rPh>
    <rPh sb="177" eb="178">
      <t>トモナ</t>
    </rPh>
    <rPh sb="179" eb="181">
      <t>シュウヘン</t>
    </rPh>
    <rPh sb="181" eb="183">
      <t>ショウジョウ</t>
    </rPh>
    <phoneticPr fontId="1"/>
  </si>
  <si>
    <t>19特別養護老人ホーム</t>
    <phoneticPr fontId="1"/>
  </si>
  <si>
    <r>
      <t xml:space="preserve">1. </t>
    </r>
    <r>
      <rPr>
        <u/>
        <sz val="14"/>
        <rFont val="Meiryo UI"/>
        <family val="3"/>
        <charset val="128"/>
      </rPr>
      <t>緊急性が高い</t>
    </r>
    <r>
      <rPr>
        <sz val="14"/>
        <rFont val="Meiryo UI"/>
        <family val="3"/>
        <charset val="128"/>
      </rPr>
      <t xml:space="preserve">
2. 入所が望ましいが、</t>
    </r>
    <r>
      <rPr>
        <u/>
        <sz val="14"/>
        <rFont val="Meiryo UI"/>
        <family val="3"/>
        <charset val="128"/>
      </rPr>
      <t xml:space="preserve">しばらくは
</t>
    </r>
    <r>
      <rPr>
        <sz val="14"/>
        <rFont val="Meiryo UI"/>
        <family val="3"/>
        <charset val="128"/>
      </rPr>
      <t>　　</t>
    </r>
    <r>
      <rPr>
        <u/>
        <sz val="14"/>
        <rFont val="Meiryo UI"/>
        <family val="3"/>
        <charset val="128"/>
      </rPr>
      <t>他のサービスでも大丈夫</t>
    </r>
    <r>
      <rPr>
        <sz val="14"/>
        <rFont val="Meiryo UI"/>
        <family val="3"/>
        <charset val="128"/>
      </rPr>
      <t xml:space="preserve">
3. その他
</t>
    </r>
    <phoneticPr fontId="1"/>
  </si>
  <si>
    <r>
      <t>1. まだ、申込をしていない
2. 申込済みだが、</t>
    </r>
    <r>
      <rPr>
        <u/>
        <sz val="14"/>
        <rFont val="Meiryo UI"/>
        <family val="3"/>
        <charset val="128"/>
      </rPr>
      <t>空きがない</t>
    </r>
    <r>
      <rPr>
        <sz val="14"/>
        <rFont val="Meiryo UI"/>
        <family val="3"/>
        <charset val="128"/>
      </rPr>
      <t xml:space="preserve">
3. 申込済みで空きはあるが、
　　</t>
    </r>
    <r>
      <rPr>
        <u/>
        <sz val="14"/>
        <rFont val="Meiryo UI"/>
        <family val="3"/>
        <charset val="128"/>
      </rPr>
      <t xml:space="preserve">希望の住まい・施設等に空き
</t>
    </r>
    <r>
      <rPr>
        <sz val="14"/>
        <rFont val="Meiryo UI"/>
        <family val="3"/>
        <charset val="128"/>
      </rPr>
      <t>　　</t>
    </r>
    <r>
      <rPr>
        <u/>
        <sz val="14"/>
        <rFont val="Meiryo UI"/>
        <family val="3"/>
        <charset val="128"/>
      </rPr>
      <t>がない</t>
    </r>
    <r>
      <rPr>
        <sz val="14"/>
        <rFont val="Meiryo UI"/>
        <family val="3"/>
        <charset val="128"/>
      </rPr>
      <t xml:space="preserve">
4. 申込済みだが、</t>
    </r>
    <r>
      <rPr>
        <u/>
        <sz val="14"/>
        <rFont val="Meiryo UI"/>
        <family val="3"/>
        <charset val="128"/>
      </rPr>
      <t xml:space="preserve">医療処置が
</t>
    </r>
    <r>
      <rPr>
        <sz val="14"/>
        <rFont val="Meiryo UI"/>
        <family val="3"/>
        <charset val="128"/>
      </rPr>
      <t>　　</t>
    </r>
    <r>
      <rPr>
        <u/>
        <sz val="14"/>
        <rFont val="Meiryo UI"/>
        <family val="3"/>
        <charset val="128"/>
      </rPr>
      <t>ある</t>
    </r>
    <r>
      <rPr>
        <sz val="14"/>
        <rFont val="Meiryo UI"/>
        <family val="3"/>
        <charset val="128"/>
      </rPr>
      <t xml:space="preserve">ことを理由に入所・入居
　　できない
5. その他
</t>
    </r>
    <phoneticPr fontId="1"/>
  </si>
  <si>
    <r>
      <t>1. まだ、申込をしていない
2. 申込済みだが、</t>
    </r>
    <r>
      <rPr>
        <u/>
        <sz val="14"/>
        <rFont val="Meiryo UI"/>
        <family val="3"/>
        <charset val="128"/>
      </rPr>
      <t>空きがない</t>
    </r>
    <r>
      <rPr>
        <sz val="14"/>
        <rFont val="Meiryo UI"/>
        <family val="3"/>
        <charset val="128"/>
      </rPr>
      <t xml:space="preserve">
3. 申込済みで空きはあるが、
　　</t>
    </r>
    <r>
      <rPr>
        <u/>
        <sz val="14"/>
        <rFont val="Meiryo UI"/>
        <family val="3"/>
        <charset val="128"/>
      </rPr>
      <t>希望の施設に空きがない</t>
    </r>
    <r>
      <rPr>
        <sz val="14"/>
        <rFont val="Meiryo UI"/>
        <family val="3"/>
        <charset val="128"/>
      </rPr>
      <t xml:space="preserve">
4. 申込済みだが、</t>
    </r>
    <r>
      <rPr>
        <u/>
        <sz val="14"/>
        <rFont val="Meiryo UI"/>
        <family val="3"/>
        <charset val="128"/>
      </rPr>
      <t xml:space="preserve">医療処置が
</t>
    </r>
    <r>
      <rPr>
        <sz val="14"/>
        <rFont val="Meiryo UI"/>
        <family val="3"/>
        <charset val="128"/>
      </rPr>
      <t>　　</t>
    </r>
    <r>
      <rPr>
        <u/>
        <sz val="14"/>
        <rFont val="Meiryo UI"/>
        <family val="3"/>
        <charset val="128"/>
      </rPr>
      <t>ある</t>
    </r>
    <r>
      <rPr>
        <sz val="14"/>
        <rFont val="Meiryo UI"/>
        <family val="3"/>
        <charset val="128"/>
      </rPr>
      <t xml:space="preserve">ことを理由に
　　入所・入居できない
5. その他
</t>
    </r>
    <phoneticPr fontId="1"/>
  </si>
  <si>
    <r>
      <t>問４．</t>
    </r>
    <r>
      <rPr>
        <b/>
        <sz val="16"/>
        <rFont val="Meiryo UI"/>
        <family val="3"/>
        <charset val="128"/>
      </rPr>
      <t>「現在のサービス利用では、生活の維持が難しくなっている」もしくは「家族等介護者の就労継続が難しくなっている」状況を改善するための、サービス利用の変更等について、お伺いします。</t>
    </r>
    <rPh sb="0" eb="1">
      <t>トイ</t>
    </rPh>
    <phoneticPr fontId="1"/>
  </si>
  <si>
    <t>【問4-1で「12.」～「19.」を選択の場合は回答】</t>
    <rPh sb="24" eb="26">
      <t>カイトウ</t>
    </rPh>
    <phoneticPr fontId="1"/>
  </si>
  <si>
    <t>【問4-1で「12.」～「18.」（※特養以外）を選択の場合は回答】</t>
    <rPh sb="31" eb="33">
      <t>カイトウ</t>
    </rPh>
    <phoneticPr fontId="1"/>
  </si>
  <si>
    <t>【問4-1で「19.」（※特養）を選択の場合は回答】</t>
    <rPh sb="23" eb="25">
      <t>カイトウ</t>
    </rPh>
    <phoneticPr fontId="1"/>
  </si>
  <si>
    <r>
      <rPr>
        <b/>
        <u/>
        <sz val="18"/>
        <rFont val="Meiryo UI"/>
        <family val="3"/>
        <charset val="128"/>
      </rPr>
      <t>本来であればより適切と思われる、具体的なサービス</t>
    </r>
    <r>
      <rPr>
        <b/>
        <sz val="18"/>
        <rFont val="Meiryo UI"/>
        <family val="3"/>
        <charset val="128"/>
      </rPr>
      <t>をお答えください。</t>
    </r>
    <r>
      <rPr>
        <sz val="18"/>
        <rFont val="Meiryo UI"/>
        <family val="3"/>
        <charset val="128"/>
      </rPr>
      <t>（</t>
    </r>
    <r>
      <rPr>
        <u/>
        <sz val="18"/>
        <rFont val="Meiryo UI"/>
        <family val="3"/>
        <charset val="128"/>
      </rPr>
      <t>複数</t>
    </r>
    <r>
      <rPr>
        <sz val="18"/>
        <rFont val="Meiryo UI"/>
        <family val="3"/>
        <charset val="128"/>
      </rPr>
      <t>選択可）</t>
    </r>
    <rPh sb="0" eb="2">
      <t>ホンライ</t>
    </rPh>
    <rPh sb="8" eb="10">
      <t>テキセツ</t>
    </rPh>
    <rPh sb="11" eb="12">
      <t>オモ</t>
    </rPh>
    <rPh sb="16" eb="18">
      <t>グタイ</t>
    </rPh>
    <rPh sb="18" eb="19">
      <t>テキ</t>
    </rPh>
    <rPh sb="26" eb="27">
      <t>コタ</t>
    </rPh>
    <phoneticPr fontId="1"/>
  </si>
  <si>
    <r>
      <t>本人の生活の維持、もしくは家族等介護者の就労継続のために、充実が必要な「</t>
    </r>
    <r>
      <rPr>
        <b/>
        <u/>
        <sz val="18"/>
        <rFont val="Meiryo UI"/>
        <family val="3"/>
        <charset val="128"/>
      </rPr>
      <t>生活支援</t>
    </r>
    <r>
      <rPr>
        <b/>
        <sz val="18"/>
        <rFont val="Meiryo UI"/>
        <family val="3"/>
        <charset val="128"/>
      </rPr>
      <t>」をお答えください。</t>
    </r>
    <r>
      <rPr>
        <sz val="18"/>
        <rFont val="Meiryo UI"/>
        <family val="3"/>
        <charset val="128"/>
      </rPr>
      <t>（</t>
    </r>
    <r>
      <rPr>
        <u/>
        <sz val="18"/>
        <rFont val="Meiryo UI"/>
        <family val="3"/>
        <charset val="128"/>
      </rPr>
      <t>複数</t>
    </r>
    <r>
      <rPr>
        <sz val="18"/>
        <rFont val="Meiryo UI"/>
        <family val="3"/>
        <charset val="128"/>
      </rPr>
      <t>選択可）</t>
    </r>
    <rPh sb="0" eb="2">
      <t>ホンニン</t>
    </rPh>
    <rPh sb="3" eb="5">
      <t>セイカツ</t>
    </rPh>
    <rPh sb="6" eb="8">
      <t>イジ</t>
    </rPh>
    <rPh sb="13" eb="15">
      <t>カゾク</t>
    </rPh>
    <rPh sb="15" eb="16">
      <t>ナド</t>
    </rPh>
    <rPh sb="16" eb="19">
      <t>カイゴシャ</t>
    </rPh>
    <rPh sb="20" eb="22">
      <t>シュウロウ</t>
    </rPh>
    <rPh sb="22" eb="24">
      <t>ケイゾク</t>
    </rPh>
    <rPh sb="29" eb="31">
      <t>ジュウジツ</t>
    </rPh>
    <rPh sb="32" eb="34">
      <t>ヒツヨウ</t>
    </rPh>
    <rPh sb="36" eb="38">
      <t>セイカツ</t>
    </rPh>
    <rPh sb="38" eb="40">
      <t>シエン</t>
    </rPh>
    <rPh sb="43" eb="44">
      <t>コタ</t>
    </rPh>
    <phoneticPr fontId="1"/>
  </si>
  <si>
    <r>
      <rPr>
        <b/>
        <u/>
        <sz val="16"/>
        <rFont val="Meiryo UI"/>
        <family val="3"/>
        <charset val="128"/>
      </rPr>
      <t>現在のサービス利用では、本人の生活の維持、もしくは家族等介護者の就労継続が難しくなっている理由</t>
    </r>
    <r>
      <rPr>
        <b/>
        <sz val="16"/>
        <rFont val="Meiryo UI"/>
        <family val="3"/>
        <charset val="128"/>
      </rPr>
      <t>についてお答えください</t>
    </r>
    <phoneticPr fontId="1"/>
  </si>
  <si>
    <r>
      <t xml:space="preserve">主な家族等介護者の方の現在の勤務形態
</t>
    </r>
    <r>
      <rPr>
        <sz val="11"/>
        <rFont val="Meiryo UI"/>
        <family val="3"/>
        <charset val="128"/>
      </rPr>
      <t xml:space="preserve"> </t>
    </r>
    <phoneticPr fontId="1"/>
  </si>
  <si>
    <r>
      <t xml:space="preserve">主な家族等介護者の方の年代
</t>
    </r>
    <r>
      <rPr>
        <sz val="12"/>
        <rFont val="Meiryo UI"/>
        <family val="3"/>
        <charset val="128"/>
      </rPr>
      <t xml:space="preserve">
</t>
    </r>
    <phoneticPr fontId="1"/>
  </si>
  <si>
    <t xml:space="preserve">要支援・要介護度
</t>
    <rPh sb="0" eb="3">
      <t>ヨウシエン</t>
    </rPh>
    <rPh sb="4" eb="7">
      <t>ヨウカイゴ</t>
    </rPh>
    <rPh sb="7" eb="8">
      <t>ド</t>
    </rPh>
    <phoneticPr fontId="1"/>
  </si>
  <si>
    <t xml:space="preserve">現在の居所
</t>
    <rPh sb="0" eb="2">
      <t>ゲンザイ</t>
    </rPh>
    <rPh sb="3" eb="5">
      <t>キョショ</t>
    </rPh>
    <phoneticPr fontId="1"/>
  </si>
  <si>
    <t xml:space="preserve">世帯類型
</t>
    <rPh sb="2" eb="4">
      <t>ルイケイ</t>
    </rPh>
    <phoneticPr fontId="1"/>
  </si>
  <si>
    <r>
      <t>利用者</t>
    </r>
    <r>
      <rPr>
        <b/>
        <u/>
        <sz val="18"/>
        <rFont val="Meiryo UI"/>
        <family val="3"/>
        <charset val="128"/>
      </rPr>
      <t>の入所・入居の緊急度</t>
    </r>
    <r>
      <rPr>
        <b/>
        <sz val="18"/>
        <rFont val="Meiryo UI"/>
        <family val="3"/>
        <charset val="128"/>
      </rPr>
      <t>をお答えください</t>
    </r>
    <phoneticPr fontId="1"/>
  </si>
  <si>
    <r>
      <rPr>
        <b/>
        <u/>
        <sz val="18"/>
        <rFont val="Meiryo UI"/>
        <family val="3"/>
        <charset val="128"/>
      </rPr>
      <t>入所・入居できていない理</t>
    </r>
    <r>
      <rPr>
        <b/>
        <sz val="18"/>
        <rFont val="Meiryo UI"/>
        <family val="3"/>
        <charset val="128"/>
      </rPr>
      <t xml:space="preserve">由をお答えください
</t>
    </r>
    <rPh sb="0" eb="2">
      <t>ニュウショ</t>
    </rPh>
    <rPh sb="3" eb="5">
      <t>ニュウキョ</t>
    </rPh>
    <rPh sb="11" eb="13">
      <t>リユウ</t>
    </rPh>
    <rPh sb="15" eb="16">
      <t>コタ</t>
    </rPh>
    <phoneticPr fontId="1"/>
  </si>
  <si>
    <r>
      <t xml:space="preserve">（３） </t>
    </r>
    <r>
      <rPr>
        <b/>
        <u/>
        <sz val="18"/>
        <rFont val="Meiryo UI"/>
        <family val="3"/>
        <charset val="128"/>
      </rPr>
      <t>主に家族等介護者の意向・負担等</t>
    </r>
    <r>
      <rPr>
        <b/>
        <sz val="18"/>
        <rFont val="Meiryo UI"/>
        <family val="3"/>
        <charset val="128"/>
      </rPr>
      <t>に属する理由</t>
    </r>
    <r>
      <rPr>
        <sz val="18"/>
        <rFont val="Meiryo UI"/>
        <family val="3"/>
        <charset val="128"/>
      </rPr>
      <t>（</t>
    </r>
    <r>
      <rPr>
        <u/>
        <sz val="18"/>
        <rFont val="Meiryo UI"/>
        <family val="3"/>
        <charset val="128"/>
      </rPr>
      <t>複数</t>
    </r>
    <r>
      <rPr>
        <sz val="18"/>
        <rFont val="Meiryo UI"/>
        <family val="3"/>
        <charset val="128"/>
      </rPr>
      <t>選択可）</t>
    </r>
    <phoneticPr fontId="1"/>
  </si>
  <si>
    <r>
      <t xml:space="preserve">（２） </t>
    </r>
    <r>
      <rPr>
        <b/>
        <u/>
        <sz val="18"/>
        <rFont val="Meiryo UI"/>
        <family val="3"/>
        <charset val="128"/>
      </rPr>
      <t>主に本人の意向等</t>
    </r>
    <r>
      <rPr>
        <b/>
        <sz val="18"/>
        <rFont val="Meiryo UI"/>
        <family val="3"/>
        <charset val="128"/>
      </rPr>
      <t>に
　属する理由</t>
    </r>
    <r>
      <rPr>
        <sz val="18"/>
        <rFont val="Meiryo UI"/>
        <family val="3"/>
        <charset val="128"/>
      </rPr>
      <t>（</t>
    </r>
    <r>
      <rPr>
        <u/>
        <sz val="18"/>
        <rFont val="Meiryo UI"/>
        <family val="3"/>
        <charset val="128"/>
      </rPr>
      <t>複数</t>
    </r>
    <r>
      <rPr>
        <sz val="18"/>
        <rFont val="Meiryo UI"/>
        <family val="3"/>
        <charset val="128"/>
      </rPr>
      <t>選択可）</t>
    </r>
    <phoneticPr fontId="1"/>
  </si>
  <si>
    <r>
      <t xml:space="preserve">（１） </t>
    </r>
    <r>
      <rPr>
        <b/>
        <u/>
        <sz val="18"/>
        <rFont val="Meiryo UI"/>
        <family val="3"/>
        <charset val="128"/>
      </rPr>
      <t>本人の状態</t>
    </r>
    <r>
      <rPr>
        <b/>
        <sz val="18"/>
        <rFont val="Meiryo UI"/>
        <family val="3"/>
        <charset val="128"/>
      </rPr>
      <t>等に
　属する理由</t>
    </r>
    <r>
      <rPr>
        <sz val="18"/>
        <rFont val="Meiryo UI"/>
        <family val="3"/>
        <charset val="128"/>
      </rPr>
      <t>（</t>
    </r>
    <r>
      <rPr>
        <u/>
        <sz val="18"/>
        <rFont val="Meiryo UI"/>
        <family val="3"/>
        <charset val="128"/>
      </rPr>
      <t>複数</t>
    </r>
    <r>
      <rPr>
        <sz val="18"/>
        <rFont val="Meiryo UI"/>
        <family val="3"/>
        <charset val="128"/>
      </rPr>
      <t>選択可）</t>
    </r>
    <phoneticPr fontId="1"/>
  </si>
  <si>
    <t>問1-5</t>
    <rPh sb="0" eb="1">
      <t>トイ</t>
    </rPh>
    <phoneticPr fontId="1"/>
  </si>
  <si>
    <t>（１～２のうち、1つ選択）</t>
    <phoneticPr fontId="1"/>
  </si>
  <si>
    <t>「現在のサービス利用では、生活の維持が難しくなっている利用者」に該当しますか。</t>
  </si>
  <si>
    <t>「家族等介護者の就労継続が難しくなっている利用者」に該当しますか。</t>
    <phoneticPr fontId="1"/>
  </si>
  <si>
    <t>1. はい
2. いいえ</t>
    <phoneticPr fontId="1"/>
  </si>
  <si>
    <t>Q1-1 生活の維持</t>
    <rPh sb="5" eb="7">
      <t>セイカツ</t>
    </rPh>
    <rPh sb="8" eb="10">
      <t>イジ</t>
    </rPh>
    <phoneticPr fontId="1"/>
  </si>
  <si>
    <t>Q1-2 就労継続</t>
    <rPh sb="5" eb="9">
      <t>シュウロウケイゾク</t>
    </rPh>
    <phoneticPr fontId="1"/>
  </si>
  <si>
    <t>Q1-3 世帯類型</t>
    <phoneticPr fontId="1"/>
  </si>
  <si>
    <t>Q1-４ 現在の居所</t>
    <phoneticPr fontId="1"/>
  </si>
  <si>
    <t>Q1-５ 要支援･要介護度</t>
    <phoneticPr fontId="1"/>
  </si>
  <si>
    <t>問3-1</t>
    <phoneticPr fontId="1"/>
  </si>
  <si>
    <t>問3-3</t>
    <phoneticPr fontId="1"/>
  </si>
  <si>
    <t>問1-1・問1-2</t>
    <rPh sb="0" eb="1">
      <t>トイ</t>
    </rPh>
    <rPh sb="5" eb="6">
      <t>トイ</t>
    </rPh>
    <phoneticPr fontId="1"/>
  </si>
  <si>
    <t>Q2-3 介護者の負担になっている介護</t>
    <rPh sb="5" eb="8">
      <t>カイゴシャ</t>
    </rPh>
    <rPh sb="9" eb="11">
      <t>フタン</t>
    </rPh>
    <rPh sb="17" eb="19">
      <t>カイゴ</t>
    </rPh>
    <phoneticPr fontId="1"/>
  </si>
  <si>
    <t>18介護医療院</t>
    <phoneticPr fontId="1"/>
  </si>
  <si>
    <t>「1」～「19」では、改善は難しいと思う</t>
    <phoneticPr fontId="1"/>
  </si>
  <si>
    <t>集計用</t>
    <rPh sb="0" eb="3">
      <t>シュウケイヨウ</t>
    </rPh>
    <phoneticPr fontId="1"/>
  </si>
  <si>
    <r>
      <rPr>
        <b/>
        <sz val="10"/>
        <color rgb="FFFF0000"/>
        <rFont val="Meiryo UI"/>
        <family val="3"/>
        <charset val="128"/>
      </rPr>
      <t>問2-1で1～9を選択した場合に回答</t>
    </r>
    <r>
      <rPr>
        <b/>
        <sz val="12"/>
        <color theme="1"/>
        <rFont val="Meiryo UI"/>
        <family val="3"/>
        <charset val="128"/>
      </rPr>
      <t xml:space="preserve">
（１～5のうち、1つ選択）</t>
    </r>
    <rPh sb="0" eb="1">
      <t>トイ</t>
    </rPh>
    <rPh sb="9" eb="11">
      <t>センタク</t>
    </rPh>
    <rPh sb="13" eb="15">
      <t>バアイ</t>
    </rPh>
    <rPh sb="16" eb="18">
      <t>カイトウ</t>
    </rPh>
    <phoneticPr fontId="1"/>
  </si>
  <si>
    <r>
      <rPr>
        <b/>
        <sz val="12"/>
        <color rgb="FFFF0000"/>
        <rFont val="Meiryo UI"/>
        <family val="3"/>
        <charset val="128"/>
      </rPr>
      <t>問2-1で１～９を選択した場合に回答</t>
    </r>
    <r>
      <rPr>
        <b/>
        <sz val="12"/>
        <rFont val="Meiryo UI"/>
        <family val="3"/>
        <charset val="128"/>
      </rPr>
      <t xml:space="preserve">
（１～17のうち、あてはまるもの</t>
    </r>
    <r>
      <rPr>
        <b/>
        <u/>
        <sz val="12"/>
        <rFont val="Meiryo UI"/>
        <family val="3"/>
        <charset val="128"/>
      </rPr>
      <t>3つまで</t>
    </r>
    <r>
      <rPr>
        <b/>
        <sz val="12"/>
        <rFont val="Meiryo UI"/>
        <family val="3"/>
        <charset val="128"/>
      </rPr>
      <t>に〇）</t>
    </r>
    <phoneticPr fontId="1"/>
  </si>
  <si>
    <r>
      <t>（１～７のうち、あてはまるもの</t>
    </r>
    <r>
      <rPr>
        <b/>
        <sz val="14"/>
        <rFont val="Meiryo UI"/>
        <family val="3"/>
        <charset val="128"/>
      </rPr>
      <t>すべてに</t>
    </r>
    <r>
      <rPr>
        <b/>
        <sz val="12"/>
        <rFont val="Meiryo UI"/>
        <family val="3"/>
        <charset val="128"/>
      </rPr>
      <t>〇）</t>
    </r>
    <phoneticPr fontId="1"/>
  </si>
  <si>
    <r>
      <t>（１～８のうち、あてはまるもの</t>
    </r>
    <r>
      <rPr>
        <b/>
        <sz val="14"/>
        <rFont val="Meiryo UI"/>
        <family val="3"/>
        <charset val="128"/>
      </rPr>
      <t>すべてに</t>
    </r>
    <r>
      <rPr>
        <b/>
        <sz val="12"/>
        <rFont val="Meiryo UI"/>
        <family val="3"/>
        <charset val="128"/>
      </rPr>
      <t>〇）</t>
    </r>
    <phoneticPr fontId="1"/>
  </si>
  <si>
    <r>
      <t>（１～11のうち、あてはまるもの</t>
    </r>
    <r>
      <rPr>
        <b/>
        <sz val="14"/>
        <rFont val="Meiryo UI"/>
        <family val="3"/>
        <charset val="128"/>
      </rPr>
      <t>すべてに</t>
    </r>
    <r>
      <rPr>
        <b/>
        <sz val="12"/>
        <rFont val="Meiryo UI"/>
        <family val="3"/>
        <charset val="128"/>
      </rPr>
      <t>〇）</t>
    </r>
    <phoneticPr fontId="1"/>
  </si>
  <si>
    <r>
      <t>（１～20のうち、あてはまるもの</t>
    </r>
    <r>
      <rPr>
        <b/>
        <sz val="14"/>
        <rFont val="Meiryo UI"/>
        <family val="3"/>
        <charset val="128"/>
      </rPr>
      <t>すべてに</t>
    </r>
    <r>
      <rPr>
        <b/>
        <sz val="12"/>
        <rFont val="Meiryo UI"/>
        <family val="3"/>
        <charset val="128"/>
      </rPr>
      <t>〇）</t>
    </r>
    <phoneticPr fontId="1"/>
  </si>
  <si>
    <t>Q2-3合計</t>
    <rPh sb="4" eb="6">
      <t>ゴウケイ</t>
    </rPh>
    <phoneticPr fontId="1"/>
  </si>
  <si>
    <t>Q3-1合計</t>
    <rPh sb="4" eb="6">
      <t>ゴウケイ</t>
    </rPh>
    <phoneticPr fontId="1"/>
  </si>
  <si>
    <t>Q3-2合計</t>
    <rPh sb="4" eb="6">
      <t>ゴウケイ</t>
    </rPh>
    <phoneticPr fontId="1"/>
  </si>
  <si>
    <t>Q3-3合計</t>
    <rPh sb="4" eb="6">
      <t>ゴウケイ</t>
    </rPh>
    <phoneticPr fontId="1"/>
  </si>
  <si>
    <t>Q3-4合計</t>
    <rPh sb="4" eb="6">
      <t>ゴウケイ</t>
    </rPh>
    <phoneticPr fontId="1"/>
  </si>
  <si>
    <t>Q4-1合計</t>
    <rPh sb="4" eb="6">
      <t>ゴウケイ</t>
    </rPh>
    <phoneticPr fontId="1"/>
  </si>
  <si>
    <t>Q4-1（12～19：施設系）の合計</t>
    <rPh sb="11" eb="14">
      <t>シセツケイ</t>
    </rPh>
    <rPh sb="16" eb="18">
      <t>ゴウケイ</t>
    </rPh>
    <phoneticPr fontId="1"/>
  </si>
  <si>
    <t>Q4-1（12～18：施設系特養以外）の合計</t>
    <rPh sb="11" eb="14">
      <t>シセツケイ</t>
    </rPh>
    <rPh sb="14" eb="16">
      <t>トクヨウ</t>
    </rPh>
    <rPh sb="16" eb="18">
      <t>イガイ</t>
    </rPh>
    <rPh sb="20" eb="22">
      <t>ゴウケイ</t>
    </rPh>
    <phoneticPr fontId="1"/>
  </si>
  <si>
    <r>
      <t>1. 20歳未満
2. 20代、3. 30代、
4. 40代、5. 50代、
6. 60代、7. 70代、
8. 80歳以上
9. わからない
10. （別居している家族も含め）家族等介護者はいない
⇒「10.」の場合、</t>
    </r>
    <r>
      <rPr>
        <b/>
        <u/>
        <sz val="14"/>
        <rFont val="Meiryo UI"/>
        <family val="3"/>
        <charset val="128"/>
      </rPr>
      <t>【問3-1】に進んでください
※同居・別居にかかわらず主な家族等介護者についてお答えください。
※施設職員等は対象ではありません。</t>
    </r>
    <rPh sb="77" eb="79">
      <t>ベッキョ</t>
    </rPh>
    <rPh sb="83" eb="85">
      <t>カゾク</t>
    </rPh>
    <rPh sb="86" eb="87">
      <t>フク</t>
    </rPh>
    <rPh sb="107" eb="109">
      <t>バアイ</t>
    </rPh>
    <phoneticPr fontId="1"/>
  </si>
  <si>
    <r>
      <t xml:space="preserve">1. フルタイムで働いている
2. パートタイムで働いている
3. 勤務形態は不明だが、
　　働いている
4. 働いていない
5. 主な介護者に確認しないと、
　　わからない
</t>
    </r>
    <r>
      <rPr>
        <sz val="12"/>
        <rFont val="Meiryo UI"/>
        <family val="3"/>
        <charset val="128"/>
      </rPr>
      <t xml:space="preserve">※「パートタイム」とは、「1週間の所定労働時間が、同一の事業所に雇用される通常の労働者に比べて短い方」が該当します。
いわゆる「アルバイト」、「嘱託」、「契約社員」等の方を含みます。
自営業・フリーランス等の場合も、就労時間・日数等から「フルタイム」・「パートタイム」のいずれかを選択してください。
</t>
    </r>
    <r>
      <rPr>
        <sz val="14"/>
        <rFont val="Meiryo UI"/>
        <family val="3"/>
        <charset val="128"/>
      </rPr>
      <t xml:space="preserve">
</t>
    </r>
    <phoneticPr fontId="1"/>
  </si>
  <si>
    <t>1. 自宅等
2. 住宅型有料
3. サ高住
4. 軽費老人
　　ホーム</t>
    <rPh sb="5" eb="6">
      <t>トウ</t>
    </rPh>
    <rPh sb="25" eb="27">
      <t>ケイヒ</t>
    </rPh>
    <rPh sb="27" eb="29">
      <t>ロウジン</t>
    </rPh>
    <phoneticPr fontId="1"/>
  </si>
  <si>
    <t>1. 独居
2. 夫婦のみ
3. 単身の子供と
　 の同居
4. その他の同居</t>
    <rPh sb="17" eb="19">
      <t>タンシン</t>
    </rPh>
    <rPh sb="20" eb="22">
      <t>コドモ</t>
    </rPh>
    <rPh sb="27" eb="29">
      <t>ドウキョ</t>
    </rPh>
    <phoneticPr fontId="1"/>
  </si>
  <si>
    <t>9サロンなどの定期的な通いの場</t>
    <phoneticPr fontId="1"/>
  </si>
  <si>
    <t>10その他</t>
    <phoneticPr fontId="1"/>
  </si>
  <si>
    <r>
      <t>7移送サービス</t>
    </r>
    <r>
      <rPr>
        <sz val="12"/>
        <rFont val="＠Meiryo UI"/>
        <family val="3"/>
        <charset val="128"/>
      </rPr>
      <t>（介護・福祉タクシー等）</t>
    </r>
    <phoneticPr fontId="1"/>
  </si>
  <si>
    <r>
      <t>1</t>
    </r>
    <r>
      <rPr>
        <sz val="14"/>
        <rFont val="＠Meiryo UI"/>
        <family val="3"/>
        <charset val="128"/>
      </rPr>
      <t>ショートステイ</t>
    </r>
    <phoneticPr fontId="1"/>
  </si>
  <si>
    <t>17主な介護者に確認しないと、
　　わからない</t>
    <phoneticPr fontId="1"/>
  </si>
  <si>
    <t>問３．現在のサービス利用では、本人の生活の維持、もしくは家族等介護者の就労継続が難しくなっている理由等について、お伺いします。</t>
    <rPh sb="0" eb="1">
      <t>トイ</t>
    </rPh>
    <rPh sb="50" eb="51">
      <t>トウ</t>
    </rPh>
    <phoneticPr fontId="1"/>
  </si>
  <si>
    <t>介護医療院</t>
    <phoneticPr fontId="1"/>
  </si>
  <si>
    <r>
      <t xml:space="preserve">今後の在宅生活の継続、または家族等介護者の就労継続に向けて、特に
</t>
    </r>
    <r>
      <rPr>
        <b/>
        <u/>
        <sz val="18"/>
        <rFont val="Meiryo UI"/>
        <family val="3"/>
        <charset val="128"/>
      </rPr>
      <t>家族等介護者の負担になっている介護</t>
    </r>
    <r>
      <rPr>
        <b/>
        <sz val="18"/>
        <rFont val="Meiryo UI"/>
        <family val="3"/>
        <charset val="128"/>
      </rPr>
      <t xml:space="preserve">
</t>
    </r>
    <r>
      <rPr>
        <sz val="18"/>
        <rFont val="Meiryo UI"/>
        <family val="3"/>
        <charset val="128"/>
      </rPr>
      <t>（</t>
    </r>
    <r>
      <rPr>
        <u/>
        <sz val="18"/>
        <rFont val="Meiryo UI"/>
        <family val="3"/>
        <charset val="128"/>
      </rPr>
      <t>3つまで</t>
    </r>
    <r>
      <rPr>
        <sz val="18"/>
        <rFont val="Meiryo UI"/>
        <family val="3"/>
        <charset val="128"/>
      </rPr>
      <t>選択可）</t>
    </r>
    <phoneticPr fontId="1"/>
  </si>
  <si>
    <t>16特にない</t>
    <phoneticPr fontId="1"/>
  </si>
  <si>
    <t>16人目</t>
    <rPh sb="2" eb="3">
      <t>ニン</t>
    </rPh>
    <rPh sb="3" eb="4">
      <t>メ</t>
    </rPh>
    <phoneticPr fontId="1"/>
  </si>
  <si>
    <t>17人目</t>
    <rPh sb="2" eb="3">
      <t>ニン</t>
    </rPh>
    <phoneticPr fontId="1"/>
  </si>
  <si>
    <t>18人目</t>
    <rPh sb="2" eb="3">
      <t>ニン</t>
    </rPh>
    <rPh sb="3" eb="4">
      <t>メ</t>
    </rPh>
    <phoneticPr fontId="1"/>
  </si>
  <si>
    <t>19人目</t>
    <rPh sb="2" eb="3">
      <t>ニン</t>
    </rPh>
    <phoneticPr fontId="1"/>
  </si>
  <si>
    <t>20人目</t>
    <rPh sb="2" eb="3">
      <t>ニン</t>
    </rPh>
    <rPh sb="3" eb="4">
      <t>メ</t>
    </rPh>
    <phoneticPr fontId="1"/>
  </si>
  <si>
    <t>21人目</t>
    <rPh sb="2" eb="3">
      <t>ニン</t>
    </rPh>
    <phoneticPr fontId="1"/>
  </si>
  <si>
    <t>22人目</t>
    <rPh sb="2" eb="3">
      <t>ニン</t>
    </rPh>
    <rPh sb="3" eb="4">
      <t>メ</t>
    </rPh>
    <phoneticPr fontId="1"/>
  </si>
  <si>
    <t>23人目</t>
    <rPh sb="2" eb="3">
      <t>ニン</t>
    </rPh>
    <phoneticPr fontId="1"/>
  </si>
  <si>
    <t>24人目</t>
    <rPh sb="2" eb="3">
      <t>ニン</t>
    </rPh>
    <rPh sb="3" eb="4">
      <t>メ</t>
    </rPh>
    <phoneticPr fontId="1"/>
  </si>
  <si>
    <t>25人目</t>
    <rPh sb="2" eb="3">
      <t>ニン</t>
    </rPh>
    <phoneticPr fontId="1"/>
  </si>
  <si>
    <t>26人目</t>
    <rPh sb="2" eb="3">
      <t>ニン</t>
    </rPh>
    <rPh sb="3" eb="4">
      <t>メ</t>
    </rPh>
    <phoneticPr fontId="1"/>
  </si>
  <si>
    <t>27人目</t>
    <rPh sb="2" eb="3">
      <t>ニン</t>
    </rPh>
    <phoneticPr fontId="1"/>
  </si>
  <si>
    <t>28人目</t>
    <rPh sb="2" eb="3">
      <t>ニン</t>
    </rPh>
    <rPh sb="3" eb="4">
      <t>メ</t>
    </rPh>
    <phoneticPr fontId="1"/>
  </si>
  <si>
    <t>29人目</t>
    <rPh sb="2" eb="3">
      <t>ニン</t>
    </rPh>
    <phoneticPr fontId="1"/>
  </si>
  <si>
    <t>30人目</t>
    <rPh sb="2" eb="3">
      <t>ニン</t>
    </rPh>
    <rPh sb="3" eb="4">
      <t>メ</t>
    </rPh>
    <phoneticPr fontId="1"/>
  </si>
  <si>
    <t xml:space="preserve"> は、回答エラーのため、修正してください。エラー内容は、CF列～CN列を参照ください。</t>
  </si>
  <si>
    <t xml:space="preserve"> は、回答・選択不要部分です。</t>
    <phoneticPr fontId="1"/>
  </si>
  <si>
    <t>自動表示</t>
    <rPh sb="0" eb="4">
      <t>ジドウヒョウジ</t>
    </rPh>
    <phoneticPr fontId="1"/>
  </si>
  <si>
    <t>利用者の
所在市町村</t>
    <rPh sb="0" eb="3">
      <t>リヨウシャ</t>
    </rPh>
    <rPh sb="5" eb="7">
      <t>ショザイ</t>
    </rPh>
    <rPh sb="7" eb="10">
      <t>シチョウソン</t>
    </rPh>
    <phoneticPr fontId="1"/>
  </si>
  <si>
    <t>（所在する市町村を記入）</t>
    <rPh sb="1" eb="3">
      <t>ショザイ</t>
    </rPh>
    <rPh sb="5" eb="8">
      <t>シチョウソン</t>
    </rPh>
    <rPh sb="9" eb="11">
      <t>キニュウ</t>
    </rPh>
    <phoneticPr fontId="1"/>
  </si>
  <si>
    <r>
      <t xml:space="preserve">利用者が所在する市区町村をご記入ください。
</t>
    </r>
    <r>
      <rPr>
        <sz val="12"/>
        <rFont val="Meiryo UI"/>
        <family val="3"/>
        <charset val="128"/>
      </rPr>
      <t>※政令市の場合は区名までご記入ください
※例：福岡市中央区</t>
    </r>
    <phoneticPr fontId="1"/>
  </si>
  <si>
    <t xml:space="preserve"> の中に、令和７年４月１日現在の状況について回答してください。</t>
    <rPh sb="5" eb="7">
      <t>レイワ</t>
    </rPh>
    <phoneticPr fontId="1"/>
  </si>
  <si>
    <t>FA</t>
    <phoneticPr fontId="1"/>
  </si>
  <si>
    <t>Q1_0 所在市町村</t>
    <rPh sb="5" eb="7">
      <t>ショザイ</t>
    </rPh>
    <rPh sb="7" eb="10">
      <t>シチョウソン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</si>
</sst>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8"/>
      <name val="Meiryo UI"/>
      <family val="3"/>
      <charset val="128"/>
    </font>
    <font>
      <sz val="12"/>
      <name val="Meiryo UI"/>
      <family val="3"/>
      <charset val="128"/>
    </font>
    <font>
      <b/>
      <sz val="12"/>
      <name val="Meiryo UI"/>
      <family val="3"/>
      <charset val="128"/>
    </font>
    <font>
      <b/>
      <sz val="14"/>
      <name val="Meiryo UI"/>
      <family val="3"/>
      <charset val="128"/>
    </font>
    <font>
      <sz val="12"/>
      <color theme="1"/>
      <name val="ＭＳ Ｐゴシック"/>
      <family val="2"/>
      <scheme val="minor"/>
    </font>
    <font>
      <sz val="14"/>
      <color theme="1"/>
      <name val="ＭＳ Ｐゴシック"/>
      <family val="2"/>
      <scheme val="minor"/>
    </font>
    <font>
      <b/>
      <sz val="12"/>
      <color rgb="FFFF0000"/>
      <name val="Meiryo UI"/>
      <family val="3"/>
      <charset val="128"/>
    </font>
    <font>
      <b/>
      <sz val="12"/>
      <color theme="1"/>
      <name val="Meiryo UI"/>
      <family val="3"/>
      <charset val="128"/>
    </font>
    <font>
      <sz val="18"/>
      <name val="Meiryo UI"/>
      <family val="3"/>
      <charset val="128"/>
    </font>
    <font>
      <sz val="16"/>
      <color theme="1"/>
      <name val="ＭＳ Ｐゴシック"/>
      <family val="2"/>
      <scheme val="minor"/>
    </font>
    <font>
      <b/>
      <sz val="20"/>
      <name val="Meiryo UI"/>
      <family val="3"/>
      <charset val="128"/>
    </font>
    <font>
      <sz val="20"/>
      <color theme="1"/>
      <name val="ＭＳ Ｐゴシック"/>
      <family val="2"/>
      <scheme val="minor"/>
    </font>
    <font>
      <b/>
      <u/>
      <sz val="18"/>
      <name val="Meiryo UI"/>
      <family val="3"/>
      <charset val="128"/>
    </font>
    <font>
      <u/>
      <sz val="18"/>
      <name val="Meiryo UI"/>
      <family val="3"/>
      <charset val="128"/>
    </font>
    <font>
      <b/>
      <sz val="16"/>
      <color theme="3"/>
      <name val="Meiryo UI"/>
      <family val="3"/>
      <charset val="128"/>
    </font>
    <font>
      <b/>
      <sz val="18"/>
      <color rgb="FFC00000"/>
      <name val="ＭＳ Ｐゴシック"/>
      <family val="3"/>
      <charset val="128"/>
      <scheme val="minor"/>
    </font>
    <font>
      <b/>
      <sz val="16"/>
      <color theme="1"/>
      <name val="Meiryo UI"/>
      <family val="3"/>
      <charset val="128"/>
    </font>
    <font>
      <sz val="11"/>
      <color rgb="FF000000"/>
      <name val="ＭＳ Ｐゴシック"/>
      <family val="3"/>
      <charset val="128"/>
      <scheme val="minor"/>
    </font>
    <font>
      <u/>
      <sz val="11"/>
      <color theme="10"/>
      <name val="ＭＳ Ｐゴシック"/>
      <family val="2"/>
      <scheme val="minor"/>
    </font>
    <font>
      <b/>
      <sz val="20"/>
      <color rgb="FFC00000"/>
      <name val="ＭＳ Ｐゴシック"/>
      <family val="3"/>
      <charset val="128"/>
      <scheme val="minor"/>
    </font>
    <font>
      <b/>
      <sz val="22"/>
      <color rgb="FFC00000"/>
      <name val="ＭＳ Ｐゴシック"/>
      <family val="3"/>
      <charset val="128"/>
      <scheme val="minor"/>
    </font>
    <font>
      <sz val="11"/>
      <color theme="0"/>
      <name val="ＭＳ Ｐゴシック"/>
      <family val="2"/>
      <scheme val="minor"/>
    </font>
    <font>
      <sz val="11"/>
      <color theme="0"/>
      <name val="ＭＳ Ｐゴシック"/>
      <family val="3"/>
      <charset val="128"/>
      <scheme val="minor"/>
    </font>
    <font>
      <sz val="18"/>
      <color theme="0"/>
      <name val="ＭＳ Ｐゴシック"/>
      <family val="3"/>
      <charset val="128"/>
      <scheme val="minor"/>
    </font>
    <font>
      <sz val="13"/>
      <name val="Meiryo UI"/>
      <family val="3"/>
      <charset val="128"/>
    </font>
    <font>
      <b/>
      <u/>
      <sz val="13"/>
      <name val="Meiryo UI"/>
      <family val="3"/>
      <charset val="128"/>
    </font>
    <font>
      <sz val="13"/>
      <color theme="1"/>
      <name val="ＭＳ Ｐゴシック"/>
      <family val="2"/>
      <scheme val="minor"/>
    </font>
    <font>
      <sz val="11"/>
      <name val="Meiryo UI"/>
      <family val="3"/>
      <charset val="128"/>
    </font>
    <font>
      <sz val="14"/>
      <name val="Meiryo UI"/>
      <family val="3"/>
      <charset val="128"/>
    </font>
    <font>
      <u/>
      <sz val="14"/>
      <name val="Meiryo UI"/>
      <family val="3"/>
      <charset val="128"/>
    </font>
    <font>
      <b/>
      <sz val="11"/>
      <name val="ＭＳ Ｐゴシック"/>
      <family val="3"/>
      <charset val="128"/>
      <scheme val="minor"/>
    </font>
    <font>
      <sz val="18"/>
      <color theme="1"/>
      <name val="ＭＳ Ｐゴシック"/>
      <family val="2"/>
      <scheme val="minor"/>
    </font>
    <font>
      <b/>
      <sz val="11"/>
      <color theme="1"/>
      <name val="Meiryo UI"/>
      <family val="3"/>
      <charset val="128"/>
    </font>
    <font>
      <b/>
      <u/>
      <sz val="14"/>
      <name val="Meiryo UI"/>
      <family val="3"/>
      <charset val="128"/>
    </font>
    <font>
      <sz val="10"/>
      <color theme="1"/>
      <name val="ＭＳ Ｐゴシック"/>
      <family val="3"/>
      <charset val="128"/>
      <scheme val="minor"/>
    </font>
    <font>
      <sz val="6"/>
      <name val="ＭＳ Ｐゴシック"/>
      <family val="2"/>
      <charset val="128"/>
      <scheme val="minor"/>
    </font>
    <font>
      <sz val="10"/>
      <color rgb="FFFF0000"/>
      <name val="ＭＳ Ｐゴシック"/>
      <family val="3"/>
      <charset val="128"/>
      <scheme val="minor"/>
    </font>
    <font>
      <sz val="10"/>
      <name val="ＭＳ Ｐゴシック"/>
      <family val="3"/>
      <charset val="128"/>
      <scheme val="minor"/>
    </font>
    <font>
      <u/>
      <sz val="13"/>
      <name val="Meiryo UI"/>
      <family val="3"/>
      <charset val="128"/>
    </font>
    <font>
      <sz val="14"/>
      <name val="ＭＳ Ｐゴシック"/>
      <family val="3"/>
      <charset val="128"/>
      <scheme val="minor"/>
    </font>
    <font>
      <b/>
      <u/>
      <sz val="16"/>
      <name val="Meiryo UI"/>
      <family val="3"/>
      <charset val="128"/>
    </font>
    <font>
      <b/>
      <sz val="16"/>
      <name val="Meiryo UI"/>
      <family val="3"/>
      <charset val="128"/>
    </font>
    <font>
      <b/>
      <sz val="10"/>
      <color rgb="FFFF0000"/>
      <name val="Meiryo UI"/>
      <family val="3"/>
      <charset val="128"/>
    </font>
    <font>
      <b/>
      <u/>
      <sz val="12"/>
      <name val="Meiryo UI"/>
      <family val="3"/>
      <charset val="128"/>
    </font>
    <font>
      <sz val="14"/>
      <name val="＠Meiryo UI"/>
      <family val="3"/>
      <charset val="128"/>
    </font>
    <font>
      <sz val="12"/>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1" tint="0.34998626667073579"/>
        <bgColor indexed="64"/>
      </patternFill>
    </fill>
    <fill>
      <patternFill patternType="solid">
        <fgColor rgb="FFCCFFFF"/>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CCECFF"/>
        <bgColor indexed="64"/>
      </patternFill>
    </fill>
    <fill>
      <patternFill patternType="solid">
        <fgColor theme="4"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
      <left style="thick">
        <color indexed="64"/>
      </left>
      <right style="thick">
        <color indexed="64"/>
      </right>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ck">
        <color indexed="64"/>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bottom style="medium">
        <color indexed="64"/>
      </bottom>
      <diagonal/>
    </border>
    <border>
      <left style="thick">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style="thin">
        <color indexed="64"/>
      </top>
      <bottom style="thick">
        <color indexed="64"/>
      </bottom>
      <diagonal/>
    </border>
    <border>
      <left style="thick">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ck">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ck">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ck">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ck">
        <color indexed="64"/>
      </bottom>
      <diagonal/>
    </border>
    <border>
      <left style="dotted">
        <color indexed="64"/>
      </left>
      <right style="dotted">
        <color indexed="64"/>
      </right>
      <top/>
      <bottom/>
      <diagonal/>
    </border>
    <border>
      <left style="thick">
        <color indexed="64"/>
      </left>
      <right style="dotted">
        <color indexed="64"/>
      </right>
      <top style="thick">
        <color indexed="64"/>
      </top>
      <bottom style="thin">
        <color indexed="64"/>
      </bottom>
      <diagonal/>
    </border>
  </borders>
  <cellStyleXfs count="3">
    <xf numFmtId="0" fontId="0" fillId="0" borderId="0"/>
    <xf numFmtId="0" fontId="2" fillId="0" borderId="0"/>
    <xf numFmtId="0" fontId="21" fillId="0" borderId="0" applyNumberFormat="0" applyFill="0" applyBorder="0" applyAlignment="0" applyProtection="0"/>
  </cellStyleXfs>
  <cellXfs count="194">
    <xf numFmtId="0" fontId="0" fillId="0" borderId="0" xfId="0"/>
    <xf numFmtId="0" fontId="0" fillId="0" borderId="0" xfId="0" applyAlignment="1">
      <alignment horizontal="center" vertical="center"/>
    </xf>
    <xf numFmtId="0" fontId="0" fillId="0" borderId="0" xfId="0" applyAlignment="1">
      <alignment vertical="top"/>
    </xf>
    <xf numFmtId="0" fontId="0" fillId="0" borderId="0" xfId="0" applyBorder="1"/>
    <xf numFmtId="0" fontId="7" fillId="0" borderId="0" xfId="0" applyFont="1" applyAlignment="1">
      <alignment vertical="top"/>
    </xf>
    <xf numFmtId="0" fontId="8" fillId="0" borderId="0" xfId="0" applyFont="1"/>
    <xf numFmtId="0" fontId="12" fillId="0" borderId="0" xfId="0" applyFont="1" applyAlignment="1">
      <alignment vertical="top"/>
    </xf>
    <xf numFmtId="0" fontId="20" fillId="0" borderId="0" xfId="0" applyFont="1"/>
    <xf numFmtId="0" fontId="24" fillId="0" borderId="0" xfId="0" applyFont="1" applyAlignment="1">
      <alignment horizontal="center"/>
    </xf>
    <xf numFmtId="0" fontId="25" fillId="0" borderId="0" xfId="0" applyFont="1"/>
    <xf numFmtId="0" fontId="26" fillId="0" borderId="0" xfId="0" applyFont="1" applyAlignment="1">
      <alignment horizontal="center"/>
    </xf>
    <xf numFmtId="0" fontId="26" fillId="0" borderId="0" xfId="0" applyFont="1" applyAlignment="1">
      <alignment horizontal="center" vertical="center"/>
    </xf>
    <xf numFmtId="0" fontId="27" fillId="0" borderId="0" xfId="0" applyFont="1" applyBorder="1" applyAlignment="1">
      <alignment horizontal="left" vertical="top" wrapText="1"/>
    </xf>
    <xf numFmtId="0" fontId="29" fillId="0" borderId="0" xfId="0" applyFont="1"/>
    <xf numFmtId="0" fontId="13" fillId="0" borderId="0" xfId="0" applyFont="1" applyFill="1" applyBorder="1" applyAlignment="1">
      <alignment vertical="center"/>
    </xf>
    <xf numFmtId="0" fontId="27" fillId="0" borderId="0" xfId="0" applyFont="1" applyBorder="1" applyAlignment="1">
      <alignment vertical="top" wrapText="1"/>
    </xf>
    <xf numFmtId="0" fontId="0" fillId="0" borderId="8" xfId="0" applyBorder="1" applyAlignment="1">
      <alignment horizontal="center" vertical="center"/>
    </xf>
    <xf numFmtId="0" fontId="12" fillId="0" borderId="8" xfId="0" applyFont="1" applyBorder="1" applyAlignment="1">
      <alignment vertical="top"/>
    </xf>
    <xf numFmtId="0" fontId="0" fillId="0" borderId="8" xfId="0" applyBorder="1" applyAlignment="1">
      <alignment vertical="top"/>
    </xf>
    <xf numFmtId="49" fontId="6" fillId="3" borderId="9"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0" fontId="4" fillId="4" borderId="12" xfId="0" applyFont="1" applyFill="1" applyBorder="1" applyAlignment="1">
      <alignment horizontal="center" vertical="center"/>
    </xf>
    <xf numFmtId="49" fontId="6" fillId="3" borderId="17" xfId="0" applyNumberFormat="1" applyFont="1" applyFill="1" applyBorder="1" applyAlignment="1">
      <alignment horizontal="center" vertical="center"/>
    </xf>
    <xf numFmtId="0" fontId="4" fillId="4" borderId="19" xfId="0" applyFont="1" applyFill="1" applyBorder="1" applyAlignment="1">
      <alignment horizontal="center" vertical="center"/>
    </xf>
    <xf numFmtId="0" fontId="24" fillId="0" borderId="0" xfId="0" applyFont="1"/>
    <xf numFmtId="0" fontId="31" fillId="4" borderId="12" xfId="0" applyFont="1" applyFill="1" applyBorder="1" applyAlignment="1">
      <alignment horizontal="left" vertical="top" wrapText="1"/>
    </xf>
    <xf numFmtId="0" fontId="31" fillId="4" borderId="19" xfId="0" applyFont="1" applyFill="1" applyBorder="1" applyAlignment="1">
      <alignment horizontal="left" vertical="top" wrapText="1"/>
    </xf>
    <xf numFmtId="0" fontId="29" fillId="2" borderId="0" xfId="0" applyFont="1" applyFill="1"/>
    <xf numFmtId="0" fontId="27" fillId="2" borderId="0" xfId="0" applyFont="1" applyFill="1" applyBorder="1" applyAlignment="1">
      <alignment horizontal="left" vertical="top" wrapText="1"/>
    </xf>
    <xf numFmtId="0" fontId="27" fillId="2" borderId="0" xfId="0" applyFont="1" applyFill="1" applyBorder="1" applyAlignment="1">
      <alignment vertical="top" wrapText="1"/>
    </xf>
    <xf numFmtId="0" fontId="33" fillId="9" borderId="23" xfId="0" applyFont="1" applyFill="1" applyBorder="1" applyAlignment="1" applyProtection="1">
      <alignment vertical="center" shrinkToFit="1"/>
      <protection locked="0"/>
    </xf>
    <xf numFmtId="0" fontId="27" fillId="0" borderId="0" xfId="0" applyFont="1" applyBorder="1" applyAlignment="1">
      <alignment horizontal="center" vertical="center" wrapText="1"/>
    </xf>
    <xf numFmtId="0" fontId="4" fillId="0" borderId="0" xfId="0" applyFont="1" applyBorder="1" applyAlignment="1">
      <alignment horizontal="left" vertical="center"/>
    </xf>
    <xf numFmtId="0" fontId="27" fillId="10" borderId="24" xfId="0" applyFont="1" applyFill="1" applyBorder="1" applyAlignment="1">
      <alignment vertical="top" wrapText="1"/>
    </xf>
    <xf numFmtId="0" fontId="14" fillId="0" borderId="8" xfId="0" applyFont="1" applyBorder="1"/>
    <xf numFmtId="0" fontId="14" fillId="0" borderId="0" xfId="0" applyFont="1"/>
    <xf numFmtId="0" fontId="34" fillId="0" borderId="8" xfId="0" applyFont="1" applyBorder="1" applyAlignment="1">
      <alignment horizontal="left" vertical="center"/>
    </xf>
    <xf numFmtId="0" fontId="3" fillId="4" borderId="11" xfId="0" applyFont="1" applyFill="1" applyBorder="1" applyAlignment="1">
      <alignment horizontal="left" vertical="center"/>
    </xf>
    <xf numFmtId="0" fontId="3" fillId="4" borderId="16" xfId="0" applyFont="1" applyFill="1" applyBorder="1" applyAlignment="1">
      <alignment horizontal="left" vertical="center"/>
    </xf>
    <xf numFmtId="0" fontId="3" fillId="4" borderId="8" xfId="0" applyFont="1" applyFill="1" applyBorder="1" applyAlignment="1">
      <alignment horizontal="left" vertical="center"/>
    </xf>
    <xf numFmtId="0" fontId="34" fillId="0" borderId="0" xfId="0" applyFont="1" applyAlignment="1">
      <alignment horizontal="left" vertical="center"/>
    </xf>
    <xf numFmtId="0" fontId="9" fillId="4" borderId="16" xfId="0" applyFont="1" applyFill="1" applyBorder="1" applyAlignment="1">
      <alignment horizontal="left" vertical="top" wrapText="1"/>
    </xf>
    <xf numFmtId="0" fontId="17" fillId="9" borderId="12" xfId="0" applyFont="1" applyFill="1" applyBorder="1" applyAlignment="1" applyProtection="1">
      <alignment horizontal="center" vertical="center"/>
      <protection locked="0"/>
    </xf>
    <xf numFmtId="0" fontId="17" fillId="9" borderId="19" xfId="0" applyFont="1" applyFill="1" applyBorder="1" applyAlignment="1" applyProtection="1">
      <alignment horizontal="center" vertical="center"/>
      <protection locked="0"/>
    </xf>
    <xf numFmtId="0" fontId="17" fillId="9" borderId="14" xfId="0" applyFont="1" applyFill="1" applyBorder="1" applyAlignment="1" applyProtection="1">
      <alignment horizontal="center" vertical="center"/>
      <protection locked="0"/>
    </xf>
    <xf numFmtId="0" fontId="17" fillId="9" borderId="20" xfId="0" applyFont="1" applyFill="1" applyBorder="1" applyAlignment="1" applyProtection="1">
      <alignment horizontal="center" vertical="center"/>
      <protection locked="0"/>
    </xf>
    <xf numFmtId="0" fontId="17" fillId="9" borderId="18" xfId="0" applyFont="1" applyFill="1" applyBorder="1" applyAlignment="1" applyProtection="1">
      <alignment horizontal="center" vertical="center"/>
      <protection locked="0"/>
    </xf>
    <xf numFmtId="0" fontId="21" fillId="6" borderId="1" xfId="2" applyFill="1" applyBorder="1" applyAlignment="1">
      <alignment horizontal="center" vertical="center"/>
    </xf>
    <xf numFmtId="0" fontId="3" fillId="4" borderId="8" xfId="0" applyFont="1" applyFill="1" applyBorder="1" applyAlignment="1">
      <alignment horizontal="left" vertical="center"/>
    </xf>
    <xf numFmtId="0" fontId="27" fillId="0" borderId="0" xfId="0" applyFont="1" applyBorder="1" applyAlignment="1">
      <alignment horizontal="left" vertical="top" wrapText="1"/>
    </xf>
    <xf numFmtId="0" fontId="13" fillId="0" borderId="0" xfId="0" applyFont="1" applyAlignment="1">
      <alignment vertical="center"/>
    </xf>
    <xf numFmtId="0" fontId="27" fillId="0" borderId="0" xfId="0" applyFont="1" applyAlignment="1">
      <alignment horizontal="left" vertical="top" wrapText="1"/>
    </xf>
    <xf numFmtId="0" fontId="27" fillId="0" borderId="0" xfId="0" applyFont="1" applyAlignment="1">
      <alignment vertical="top" wrapText="1"/>
    </xf>
    <xf numFmtId="0" fontId="27" fillId="2" borderId="0" xfId="0" applyFont="1" applyFill="1" applyAlignment="1">
      <alignment horizontal="left" vertical="top" wrapText="1"/>
    </xf>
    <xf numFmtId="0" fontId="27" fillId="2" borderId="0" xfId="0" applyFont="1" applyFill="1" applyAlignment="1">
      <alignment vertical="top" wrapText="1"/>
    </xf>
    <xf numFmtId="0" fontId="31" fillId="4" borderId="16" xfId="0" applyFont="1" applyFill="1" applyBorder="1" applyAlignment="1">
      <alignment horizontal="left" vertical="top" wrapText="1"/>
    </xf>
    <xf numFmtId="0" fontId="17" fillId="9" borderId="13" xfId="0" applyFont="1" applyFill="1" applyBorder="1" applyAlignment="1" applyProtection="1">
      <alignment horizontal="center" vertical="center"/>
      <protection locked="0"/>
    </xf>
    <xf numFmtId="0" fontId="17" fillId="9" borderId="16" xfId="0" applyFont="1" applyFill="1" applyBorder="1" applyAlignment="1" applyProtection="1">
      <alignment horizontal="center" vertical="center"/>
      <protection locked="0"/>
    </xf>
    <xf numFmtId="0" fontId="37" fillId="0" borderId="0" xfId="0" applyFont="1" applyAlignment="1">
      <alignment horizontal="center" vertical="center"/>
    </xf>
    <xf numFmtId="0" fontId="37" fillId="0" borderId="0" xfId="0" applyFont="1" applyAlignment="1">
      <alignment horizontal="right" vertical="center"/>
    </xf>
    <xf numFmtId="0" fontId="37" fillId="0" borderId="1" xfId="0" applyFont="1" applyBorder="1" applyAlignment="1" applyProtection="1">
      <alignment vertical="center" wrapText="1"/>
      <protection locked="0"/>
    </xf>
    <xf numFmtId="0" fontId="39" fillId="0" borderId="1" xfId="0" applyFont="1" applyBorder="1" applyAlignment="1" applyProtection="1">
      <alignment vertical="center" wrapText="1"/>
      <protection locked="0"/>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0" fillId="11" borderId="0" xfId="0" applyFill="1"/>
    <xf numFmtId="0" fontId="0" fillId="2" borderId="0" xfId="0" applyFill="1"/>
    <xf numFmtId="0" fontId="17" fillId="9" borderId="31" xfId="0" applyFont="1" applyFill="1" applyBorder="1" applyAlignment="1" applyProtection="1">
      <alignment horizontal="center" vertical="center"/>
      <protection locked="0"/>
    </xf>
    <xf numFmtId="0" fontId="0" fillId="0" borderId="29" xfId="0" applyBorder="1"/>
    <xf numFmtId="0" fontId="5" fillId="5" borderId="42" xfId="0" applyFont="1" applyFill="1" applyBorder="1" applyAlignment="1">
      <alignment horizontal="center" vertical="center"/>
    </xf>
    <xf numFmtId="0" fontId="5" fillId="5" borderId="43" xfId="0" applyFont="1" applyFill="1" applyBorder="1" applyAlignment="1">
      <alignment horizontal="center" vertical="center"/>
    </xf>
    <xf numFmtId="0" fontId="17" fillId="9" borderId="44" xfId="0" applyFont="1" applyFill="1" applyBorder="1" applyAlignment="1" applyProtection="1">
      <alignment horizontal="center" vertical="center"/>
      <protection locked="0"/>
    </xf>
    <xf numFmtId="0" fontId="17" fillId="9" borderId="45" xfId="0" applyFont="1" applyFill="1" applyBorder="1" applyAlignment="1" applyProtection="1">
      <alignment horizontal="center" vertical="center"/>
      <protection locked="0"/>
    </xf>
    <xf numFmtId="0" fontId="17" fillId="9" borderId="46" xfId="0" applyFont="1" applyFill="1" applyBorder="1" applyAlignment="1" applyProtection="1">
      <alignment horizontal="center" vertical="center"/>
      <protection locked="0"/>
    </xf>
    <xf numFmtId="0" fontId="17" fillId="9" borderId="41" xfId="0" applyFont="1" applyFill="1" applyBorder="1" applyAlignment="1" applyProtection="1">
      <alignment horizontal="center" vertical="center"/>
      <protection locked="0"/>
    </xf>
    <xf numFmtId="0" fontId="17" fillId="9" borderId="43" xfId="0" applyFont="1" applyFill="1" applyBorder="1" applyAlignment="1" applyProtection="1">
      <alignment horizontal="center" vertical="center"/>
      <protection locked="0"/>
    </xf>
    <xf numFmtId="0" fontId="17" fillId="9" borderId="47" xfId="0" applyFont="1" applyFill="1" applyBorder="1" applyAlignment="1" applyProtection="1">
      <alignment horizontal="center" vertical="center"/>
      <protection locked="0"/>
    </xf>
    <xf numFmtId="0" fontId="5" fillId="5" borderId="47" xfId="0" applyFont="1" applyFill="1" applyBorder="1" applyAlignment="1">
      <alignment horizontal="center" vertical="center"/>
    </xf>
    <xf numFmtId="0" fontId="31" fillId="4" borderId="8" xfId="0" applyFont="1" applyFill="1" applyBorder="1" applyAlignment="1">
      <alignment horizontal="left" vertical="top" wrapText="1"/>
    </xf>
    <xf numFmtId="0" fontId="31" fillId="4" borderId="13" xfId="0" applyFont="1" applyFill="1" applyBorder="1" applyAlignment="1">
      <alignment horizontal="left" vertical="top" wrapText="1"/>
    </xf>
    <xf numFmtId="0" fontId="30" fillId="4" borderId="12" xfId="0" applyFont="1" applyFill="1" applyBorder="1" applyAlignment="1">
      <alignment horizontal="left" vertical="top" wrapText="1"/>
    </xf>
    <xf numFmtId="0" fontId="42" fillId="4" borderId="51" xfId="0" applyFont="1" applyFill="1" applyBorder="1" applyAlignment="1">
      <alignment vertical="top" textRotation="255" wrapText="1"/>
    </xf>
    <xf numFmtId="0" fontId="42" fillId="4" borderId="45" xfId="0" applyFont="1" applyFill="1" applyBorder="1" applyAlignment="1">
      <alignment vertical="top" textRotation="255" wrapText="1"/>
    </xf>
    <xf numFmtId="0" fontId="42" fillId="4" borderId="46" xfId="0" applyFont="1" applyFill="1" applyBorder="1" applyAlignment="1">
      <alignment vertical="top" textRotation="255" wrapText="1"/>
    </xf>
    <xf numFmtId="0" fontId="31" fillId="4" borderId="45" xfId="0" applyFont="1" applyFill="1" applyBorder="1" applyAlignment="1">
      <alignment vertical="top" wrapText="1"/>
    </xf>
    <xf numFmtId="0" fontId="31" fillId="4" borderId="46" xfId="0" applyFont="1" applyFill="1" applyBorder="1" applyAlignment="1">
      <alignment vertical="top" wrapText="1"/>
    </xf>
    <xf numFmtId="0" fontId="31" fillId="4" borderId="51" xfId="0" applyFont="1" applyFill="1" applyBorder="1" applyAlignment="1">
      <alignment vertical="top" wrapText="1"/>
    </xf>
    <xf numFmtId="0" fontId="5" fillId="5" borderId="53" xfId="0" applyFont="1" applyFill="1" applyBorder="1" applyAlignment="1">
      <alignment horizontal="center" vertical="center"/>
    </xf>
    <xf numFmtId="0" fontId="17" fillId="9" borderId="51" xfId="0" applyFont="1" applyFill="1" applyBorder="1" applyAlignment="1" applyProtection="1">
      <alignment horizontal="center" vertical="center"/>
      <protection locked="0"/>
    </xf>
    <xf numFmtId="0" fontId="17" fillId="9" borderId="52" xfId="0" applyFont="1" applyFill="1" applyBorder="1" applyAlignment="1" applyProtection="1">
      <alignment horizontal="center" vertical="center"/>
      <protection locked="0"/>
    </xf>
    <xf numFmtId="0" fontId="17" fillId="9" borderId="39" xfId="0" applyFont="1" applyFill="1" applyBorder="1" applyAlignment="1" applyProtection="1">
      <alignment horizontal="center" vertical="center"/>
      <protection locked="0"/>
    </xf>
    <xf numFmtId="0" fontId="17" fillId="9" borderId="40" xfId="0" applyFont="1" applyFill="1" applyBorder="1" applyAlignment="1" applyProtection="1">
      <alignment horizontal="center" vertical="center"/>
      <protection locked="0"/>
    </xf>
    <xf numFmtId="0" fontId="17" fillId="9" borderId="54" xfId="0" applyFont="1" applyFill="1" applyBorder="1" applyAlignment="1" applyProtection="1">
      <alignment horizontal="center" vertical="center"/>
      <protection locked="0"/>
    </xf>
    <xf numFmtId="0" fontId="17" fillId="9" borderId="42" xfId="0" applyFont="1" applyFill="1" applyBorder="1" applyAlignment="1" applyProtection="1">
      <alignment horizontal="center" vertical="center"/>
      <protection locked="0"/>
    </xf>
    <xf numFmtId="0" fontId="17" fillId="9" borderId="53" xfId="0" applyFont="1" applyFill="1" applyBorder="1" applyAlignment="1" applyProtection="1">
      <alignment horizontal="center" vertical="center"/>
      <protection locked="0"/>
    </xf>
    <xf numFmtId="0" fontId="5" fillId="5" borderId="55" xfId="0" applyFont="1" applyFill="1" applyBorder="1" applyAlignment="1">
      <alignment horizontal="center" vertical="center"/>
    </xf>
    <xf numFmtId="0" fontId="17" fillId="12" borderId="56" xfId="0" applyFont="1" applyFill="1" applyBorder="1" applyAlignment="1" applyProtection="1">
      <alignment horizontal="center" vertical="center"/>
      <protection locked="0"/>
    </xf>
    <xf numFmtId="0" fontId="17" fillId="12" borderId="45" xfId="0" applyFont="1" applyFill="1" applyBorder="1" applyAlignment="1" applyProtection="1">
      <alignment horizontal="center" vertical="center"/>
      <protection locked="0"/>
    </xf>
    <xf numFmtId="0" fontId="17" fillId="12" borderId="46" xfId="0" applyFont="1" applyFill="1" applyBorder="1" applyAlignment="1" applyProtection="1">
      <alignment horizontal="center" vertical="center"/>
      <protection locked="0"/>
    </xf>
    <xf numFmtId="0" fontId="17" fillId="12" borderId="57" xfId="0" applyFont="1" applyFill="1" applyBorder="1" applyAlignment="1" applyProtection="1">
      <alignment horizontal="center" vertical="center"/>
      <protection locked="0"/>
    </xf>
    <xf numFmtId="0" fontId="17" fillId="12" borderId="40" xfId="0" applyFont="1" applyFill="1" applyBorder="1" applyAlignment="1" applyProtection="1">
      <alignment horizontal="center" vertical="center"/>
      <protection locked="0"/>
    </xf>
    <xf numFmtId="0" fontId="17" fillId="12" borderId="55" xfId="0" applyFont="1" applyFill="1" applyBorder="1" applyAlignment="1" applyProtection="1">
      <alignment horizontal="center" vertical="center"/>
      <protection locked="0"/>
    </xf>
    <xf numFmtId="0" fontId="17" fillId="12" borderId="43" xfId="0" applyFont="1" applyFill="1" applyBorder="1" applyAlignment="1" applyProtection="1">
      <alignment horizontal="center" vertical="center"/>
      <protection locked="0"/>
    </xf>
    <xf numFmtId="0" fontId="5" fillId="5" borderId="58" xfId="0" applyFont="1" applyFill="1" applyBorder="1" applyAlignment="1">
      <alignment horizontal="center" vertical="center"/>
    </xf>
    <xf numFmtId="0" fontId="31" fillId="4" borderId="48" xfId="0" applyFont="1" applyFill="1" applyBorder="1" applyAlignment="1">
      <alignment vertical="top" textRotation="255" wrapText="1"/>
    </xf>
    <xf numFmtId="0" fontId="31" fillId="4" borderId="49" xfId="0" applyFont="1" applyFill="1" applyBorder="1" applyAlignment="1">
      <alignment vertical="top" textRotation="255" wrapText="1"/>
    </xf>
    <xf numFmtId="0" fontId="31" fillId="4" borderId="50" xfId="0" applyFont="1" applyFill="1" applyBorder="1" applyAlignment="1">
      <alignment vertical="top" textRotation="255" wrapText="1"/>
    </xf>
    <xf numFmtId="0" fontId="22" fillId="0" borderId="4" xfId="0" applyFont="1" applyBorder="1" applyAlignment="1">
      <alignment horizontal="left" wrapText="1"/>
    </xf>
    <xf numFmtId="0" fontId="0" fillId="0" borderId="4" xfId="0" applyBorder="1" applyAlignment="1">
      <alignment vertical="top"/>
    </xf>
    <xf numFmtId="0" fontId="39" fillId="13" borderId="1" xfId="0" applyFont="1" applyFill="1" applyBorder="1" applyAlignment="1">
      <alignment horizontal="center" vertical="center" wrapText="1"/>
    </xf>
    <xf numFmtId="0" fontId="39" fillId="13" borderId="1" xfId="0" applyFont="1" applyFill="1" applyBorder="1" applyAlignment="1" applyProtection="1">
      <alignment horizontal="center" vertical="center" wrapText="1"/>
      <protection locked="0"/>
    </xf>
    <xf numFmtId="0" fontId="0" fillId="13" borderId="0" xfId="0" applyFill="1"/>
    <xf numFmtId="0" fontId="17" fillId="9" borderId="59" xfId="0" applyFont="1" applyFill="1" applyBorder="1" applyAlignment="1" applyProtection="1">
      <alignment horizontal="center" vertical="center"/>
      <protection locked="0"/>
    </xf>
    <xf numFmtId="0" fontId="17" fillId="9" borderId="49" xfId="0" applyFont="1" applyFill="1" applyBorder="1" applyAlignment="1" applyProtection="1">
      <alignment horizontal="center" vertical="center"/>
      <protection locked="0"/>
    </xf>
    <xf numFmtId="0" fontId="40" fillId="0" borderId="1" xfId="0" applyFont="1" applyBorder="1" applyAlignment="1" applyProtection="1">
      <alignment vertical="center" wrapText="1"/>
      <protection locked="0"/>
    </xf>
    <xf numFmtId="0" fontId="17" fillId="9" borderId="60" xfId="0" applyFont="1" applyFill="1" applyBorder="1" applyAlignment="1" applyProtection="1">
      <alignment horizontal="center" vertical="center"/>
      <protection locked="0"/>
    </xf>
    <xf numFmtId="0" fontId="17" fillId="9" borderId="21" xfId="0" applyFont="1" applyFill="1" applyBorder="1" applyAlignment="1" applyProtection="1">
      <alignment horizontal="center" vertical="center"/>
      <protection locked="0"/>
    </xf>
    <xf numFmtId="0" fontId="17" fillId="9" borderId="50" xfId="0" applyFont="1" applyFill="1" applyBorder="1" applyAlignment="1" applyProtection="1">
      <alignment horizontal="center" vertical="center"/>
      <protection locked="0"/>
    </xf>
    <xf numFmtId="0" fontId="17" fillId="9" borderId="58" xfId="0" applyFont="1" applyFill="1" applyBorder="1" applyAlignment="1" applyProtection="1">
      <alignment horizontal="center" vertical="center"/>
      <protection locked="0"/>
    </xf>
    <xf numFmtId="0" fontId="27" fillId="0" borderId="0" xfId="0" applyFont="1" applyAlignment="1">
      <alignment vertical="top"/>
    </xf>
    <xf numFmtId="0" fontId="4" fillId="0" borderId="0" xfId="0" applyFont="1" applyBorder="1" applyAlignment="1" applyProtection="1">
      <alignment horizontal="left" vertical="center"/>
      <protection locked="0"/>
    </xf>
    <xf numFmtId="0" fontId="31" fillId="4" borderId="13" xfId="0" applyFont="1" applyFill="1" applyBorder="1" applyAlignment="1" applyProtection="1">
      <alignment horizontal="left" vertical="top" wrapText="1"/>
      <protection locked="0"/>
    </xf>
    <xf numFmtId="0" fontId="27" fillId="8" borderId="25" xfId="0" applyFont="1" applyFill="1" applyBorder="1" applyAlignment="1">
      <alignment horizontal="center" vertical="top" wrapText="1"/>
    </xf>
    <xf numFmtId="0" fontId="27" fillId="8" borderId="5" xfId="0" applyFont="1" applyFill="1" applyBorder="1" applyAlignment="1">
      <alignment horizontal="center" vertical="top" wrapText="1"/>
    </xf>
    <xf numFmtId="0" fontId="27" fillId="8" borderId="6" xfId="0" applyFont="1" applyFill="1" applyBorder="1" applyAlignment="1">
      <alignment horizontal="center" vertical="top" wrapText="1"/>
    </xf>
    <xf numFmtId="0" fontId="19" fillId="7" borderId="1" xfId="0" applyFont="1" applyFill="1" applyBorder="1" applyAlignment="1">
      <alignment horizontal="center" vertical="center"/>
    </xf>
    <xf numFmtId="0" fontId="22" fillId="0" borderId="0" xfId="0" applyFont="1" applyBorder="1" applyAlignment="1">
      <alignment horizontal="left" wrapText="1"/>
    </xf>
    <xf numFmtId="0" fontId="10" fillId="5" borderId="14"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6" fillId="4" borderId="1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6" xfId="0" applyFont="1" applyFill="1" applyBorder="1" applyAlignment="1">
      <alignment horizontal="left" vertical="top"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4" borderId="13" xfId="0" applyFont="1" applyFill="1" applyBorder="1" applyAlignment="1">
      <alignment vertical="top" wrapText="1"/>
    </xf>
    <xf numFmtId="0" fontId="3" fillId="4" borderId="12" xfId="0" applyFont="1" applyFill="1" applyBorder="1" applyAlignment="1">
      <alignment vertical="top" wrapText="1"/>
    </xf>
    <xf numFmtId="0" fontId="5" fillId="5" borderId="3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31" fillId="4" borderId="13" xfId="0" applyFont="1" applyFill="1" applyBorder="1" applyAlignment="1">
      <alignment horizontal="left" vertical="top" wrapText="1"/>
    </xf>
    <xf numFmtId="0" fontId="31" fillId="4" borderId="12" xfId="0" applyFont="1" applyFill="1" applyBorder="1" applyAlignment="1">
      <alignment horizontal="left" vertical="top" wrapText="1"/>
    </xf>
    <xf numFmtId="0" fontId="31" fillId="4" borderId="49" xfId="0" applyFont="1" applyFill="1" applyBorder="1" applyAlignment="1">
      <alignment horizontal="center" vertical="top" textRotation="255" wrapText="1"/>
    </xf>
    <xf numFmtId="0" fontId="31" fillId="4" borderId="45" xfId="0" applyFont="1" applyFill="1" applyBorder="1" applyAlignment="1">
      <alignment horizontal="center" vertical="top" textRotation="255" wrapText="1"/>
    </xf>
    <xf numFmtId="0" fontId="31" fillId="4" borderId="50" xfId="0" applyFont="1" applyFill="1" applyBorder="1" applyAlignment="1">
      <alignment horizontal="center" vertical="top" textRotation="255" wrapText="1"/>
    </xf>
    <xf numFmtId="0" fontId="31" fillId="4" borderId="46" xfId="0" applyFont="1" applyFill="1" applyBorder="1" applyAlignment="1">
      <alignment horizontal="center" vertical="top" textRotation="255" wrapText="1"/>
    </xf>
    <xf numFmtId="0" fontId="27" fillId="0" borderId="0" xfId="0" applyFont="1" applyBorder="1" applyAlignment="1">
      <alignment horizontal="left" vertical="top" wrapText="1"/>
    </xf>
    <xf numFmtId="0" fontId="3" fillId="4" borderId="13"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35" xfId="0" applyFont="1" applyFill="1" applyBorder="1" applyAlignment="1">
      <alignment horizontal="left" vertical="center" wrapText="1"/>
    </xf>
    <xf numFmtId="0" fontId="3" fillId="4" borderId="36" xfId="0" applyFont="1" applyFill="1" applyBorder="1" applyAlignment="1">
      <alignment horizontal="left" vertical="center" wrapText="1"/>
    </xf>
    <xf numFmtId="0" fontId="35" fillId="5" borderId="14" xfId="0" applyFont="1" applyFill="1" applyBorder="1" applyAlignment="1">
      <alignment horizontal="center" vertical="center" wrapText="1"/>
    </xf>
    <xf numFmtId="0" fontId="35" fillId="5" borderId="15" xfId="0" applyFont="1" applyFill="1" applyBorder="1" applyAlignment="1">
      <alignment horizontal="center" vertical="center" wrapText="1"/>
    </xf>
    <xf numFmtId="0" fontId="31" fillId="4" borderId="31" xfId="0" applyFont="1" applyFill="1" applyBorder="1" applyAlignment="1">
      <alignment horizontal="center" vertical="distributed" wrapText="1"/>
    </xf>
    <xf numFmtId="0" fontId="31" fillId="4" borderId="4" xfId="0" applyFont="1" applyFill="1" applyBorder="1" applyAlignment="1">
      <alignment horizontal="center" vertical="distributed" wrapText="1"/>
    </xf>
    <xf numFmtId="0" fontId="31" fillId="4" borderId="44" xfId="0" applyFont="1" applyFill="1" applyBorder="1" applyAlignment="1">
      <alignment horizontal="center" vertical="distributed" wrapText="1"/>
    </xf>
    <xf numFmtId="0" fontId="31" fillId="4" borderId="52" xfId="0" applyFont="1" applyFill="1" applyBorder="1" applyAlignment="1">
      <alignment horizontal="center" vertical="distributed" wrapText="1"/>
    </xf>
    <xf numFmtId="0" fontId="31" fillId="4" borderId="19" xfId="0" applyFont="1" applyFill="1" applyBorder="1" applyAlignment="1">
      <alignment horizontal="center" vertical="distributed" wrapText="1"/>
    </xf>
    <xf numFmtId="0" fontId="5" fillId="5" borderId="7"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3" fillId="4" borderId="21" xfId="0" applyFont="1" applyFill="1" applyBorder="1" applyAlignment="1">
      <alignment vertical="top" wrapText="1"/>
    </xf>
    <xf numFmtId="0" fontId="3" fillId="4" borderId="19" xfId="0" applyFont="1" applyFill="1" applyBorder="1" applyAlignment="1">
      <alignment vertical="top" wrapText="1"/>
    </xf>
    <xf numFmtId="0" fontId="10" fillId="5" borderId="20"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3" fillId="4" borderId="13" xfId="0" applyFont="1" applyFill="1" applyBorder="1" applyAlignment="1">
      <alignment horizontal="left" vertical="top" wrapText="1"/>
    </xf>
    <xf numFmtId="0" fontId="3" fillId="4" borderId="12" xfId="0" applyFont="1" applyFill="1" applyBorder="1" applyAlignment="1">
      <alignment horizontal="left" vertical="top" wrapText="1"/>
    </xf>
    <xf numFmtId="0" fontId="5" fillId="5" borderId="3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3" fillId="4" borderId="32" xfId="0" applyFont="1" applyFill="1" applyBorder="1" applyAlignment="1">
      <alignment vertical="top" wrapText="1"/>
    </xf>
    <xf numFmtId="0" fontId="3" fillId="4" borderId="3" xfId="0" applyFont="1" applyFill="1" applyBorder="1" applyAlignment="1">
      <alignment vertical="top" wrapText="1"/>
    </xf>
    <xf numFmtId="0" fontId="3" fillId="4" borderId="31" xfId="0" applyFont="1" applyFill="1" applyBorder="1" applyAlignment="1">
      <alignment vertical="top" wrapText="1"/>
    </xf>
    <xf numFmtId="0" fontId="3" fillId="4" borderId="4" xfId="0" applyFont="1" applyFill="1" applyBorder="1" applyAlignment="1">
      <alignment vertical="top" wrapText="1"/>
    </xf>
    <xf numFmtId="0" fontId="3" fillId="4" borderId="28" xfId="0" applyFont="1" applyFill="1" applyBorder="1" applyAlignment="1">
      <alignment horizontal="left" vertical="center"/>
    </xf>
    <xf numFmtId="0" fontId="3" fillId="4" borderId="29" xfId="0" applyFont="1" applyFill="1" applyBorder="1" applyAlignment="1">
      <alignment horizontal="left" vertical="center"/>
    </xf>
    <xf numFmtId="0" fontId="3" fillId="4" borderId="30" xfId="0" applyFont="1" applyFill="1" applyBorder="1" applyAlignment="1">
      <alignment horizontal="left" vertical="center"/>
    </xf>
    <xf numFmtId="0" fontId="4" fillId="4" borderId="3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9" xfId="0" applyFont="1" applyFill="1" applyBorder="1" applyAlignment="1">
      <alignment horizontal="center" vertical="center"/>
    </xf>
    <xf numFmtId="0" fontId="3" fillId="4" borderId="0" xfId="0" applyFont="1" applyFill="1" applyAlignment="1">
      <alignment horizontal="left" vertical="center"/>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13" fillId="0" borderId="0" xfId="0" applyFont="1" applyFill="1" applyBorder="1" applyAlignment="1">
      <alignment horizontal="left" vertical="center"/>
    </xf>
    <xf numFmtId="0" fontId="0" fillId="0" borderId="8" xfId="0" applyBorder="1" applyAlignment="1">
      <alignment horizontal="center" vertical="top"/>
    </xf>
    <xf numFmtId="0" fontId="0" fillId="0" borderId="38" xfId="0" applyBorder="1" applyAlignment="1">
      <alignment horizontal="center" vertical="top"/>
    </xf>
    <xf numFmtId="0" fontId="3" fillId="4" borderId="35" xfId="0" applyFont="1" applyFill="1" applyBorder="1" applyAlignment="1">
      <alignment horizontal="left" vertical="center"/>
    </xf>
    <xf numFmtId="0" fontId="3" fillId="4" borderId="36" xfId="0" applyFont="1" applyFill="1" applyBorder="1" applyAlignment="1">
      <alignment horizontal="left" vertical="center"/>
    </xf>
    <xf numFmtId="0" fontId="3" fillId="4" borderId="26" xfId="0" applyFont="1" applyFill="1" applyBorder="1" applyAlignment="1">
      <alignment horizontal="left" vertical="center"/>
    </xf>
    <xf numFmtId="0" fontId="44" fillId="4" borderId="37" xfId="0" applyFont="1" applyFill="1" applyBorder="1" applyAlignment="1">
      <alignment vertical="top" wrapText="1"/>
    </xf>
    <xf numFmtId="0" fontId="44" fillId="4" borderId="2" xfId="0" applyFont="1" applyFill="1" applyBorder="1" applyAlignment="1">
      <alignment vertical="top" wrapText="1"/>
    </xf>
    <xf numFmtId="0" fontId="44" fillId="4" borderId="20" xfId="0" applyFont="1" applyFill="1" applyBorder="1" applyAlignment="1">
      <alignment vertical="top" wrapText="1"/>
    </xf>
    <xf numFmtId="0" fontId="3" fillId="4" borderId="37" xfId="0" applyFont="1" applyFill="1" applyBorder="1" applyAlignment="1">
      <alignment vertical="top" wrapText="1"/>
    </xf>
    <xf numFmtId="0" fontId="3" fillId="4" borderId="2" xfId="0" applyFont="1" applyFill="1" applyBorder="1" applyAlignment="1">
      <alignment vertical="top" wrapText="1"/>
    </xf>
    <xf numFmtId="0" fontId="3" fillId="4" borderId="20" xfId="0" applyFont="1" applyFill="1" applyBorder="1" applyAlignment="1">
      <alignment vertical="top" wrapText="1"/>
    </xf>
    <xf numFmtId="0" fontId="9" fillId="4" borderId="31" xfId="0" applyFont="1" applyFill="1" applyBorder="1" applyAlignment="1">
      <alignment horizontal="left" vertical="center" wrapText="1"/>
    </xf>
    <xf numFmtId="0" fontId="4" fillId="4" borderId="4" xfId="0" applyFont="1" applyFill="1" applyBorder="1" applyAlignment="1">
      <alignment horizontal="left" vertical="center" wrapText="1"/>
    </xf>
  </cellXfs>
  <cellStyles count="3">
    <cellStyle name="ハイパーリンク" xfId="2" builtinId="8"/>
    <cellStyle name="標準" xfId="0" builtinId="0"/>
    <cellStyle name="標準 2" xfId="1"/>
  </cellStyles>
  <dxfs count="18">
    <dxf>
      <font>
        <color rgb="FF9C0006"/>
      </font>
      <fill>
        <patternFill>
          <bgColor rgb="FFFFC7CE"/>
        </patternFill>
      </fill>
    </dxf>
    <dxf>
      <fill>
        <patternFill>
          <bgColor theme="5" tint="0.59996337778862885"/>
        </patternFill>
      </fill>
    </dxf>
    <dxf>
      <fill>
        <patternFill>
          <bgColor theme="1" tint="0.34998626667073579"/>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Medium9"/>
  <colors>
    <mruColors>
      <color rgb="FFCCECFF"/>
      <color rgb="FFCCFFFF"/>
      <color rgb="FFFFFBFF"/>
      <color rgb="FFFFFFE5"/>
      <color rgb="FFFFE7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59</xdr:col>
      <xdr:colOff>79737</xdr:colOff>
      <xdr:row>8</xdr:row>
      <xdr:rowOff>14152</xdr:rowOff>
    </xdr:from>
    <xdr:to>
      <xdr:col>76</xdr:col>
      <xdr:colOff>413657</xdr:colOff>
      <xdr:row>8</xdr:row>
      <xdr:rowOff>696686</xdr:rowOff>
    </xdr:to>
    <xdr:sp macro="" textlink="">
      <xdr:nvSpPr>
        <xdr:cNvPr id="3" name="四角形: 角を丸くする 2">
          <a:extLst>
            <a:ext uri="{FF2B5EF4-FFF2-40B4-BE49-F238E27FC236}">
              <a16:creationId xmlns:a16="http://schemas.microsoft.com/office/drawing/2014/main" xmlns="" id="{E9107B05-5B2C-472C-85E6-B9F47098DDB5}"/>
            </a:ext>
          </a:extLst>
        </xdr:cNvPr>
        <xdr:cNvSpPr/>
      </xdr:nvSpPr>
      <xdr:spPr>
        <a:xfrm>
          <a:off x="37406851" y="2800895"/>
          <a:ext cx="8106320" cy="682534"/>
        </a:xfrm>
        <a:prstGeom prst="roundRect">
          <a:avLst/>
        </a:prstGeom>
        <a:solidFill>
          <a:sysClr val="window" lastClr="FFFFFF"/>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20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実際にサービスがあるかないかに関わらず、利用者・家族等介護者にとって適切と思うサービスを選択してください。</a:t>
          </a:r>
        </a:p>
        <a:p>
          <a:pPr algn="l">
            <a:lnSpc>
              <a:spcPts val="1200"/>
            </a:lnSpc>
          </a:pPr>
          <a:r>
            <a:rPr kumimoji="1" lang="ja-JP" altLang="en-US" sz="1200">
              <a:solidFill>
                <a:sysClr val="windowText" lastClr="000000"/>
              </a:solidFill>
              <a:latin typeface="Meiryo UI" panose="020B0604030504040204" pitchFamily="50" charset="-128"/>
              <a:ea typeface="Meiryo UI" panose="020B0604030504040204" pitchFamily="50" charset="-128"/>
            </a:rPr>
            <a:t>どちらでも良い場合は、</a:t>
          </a:r>
          <a:r>
            <a:rPr kumimoji="1" lang="en-US" altLang="ja-JP" sz="1200">
              <a:solidFill>
                <a:sysClr val="windowText" lastClr="000000"/>
              </a:solidFill>
              <a:latin typeface="Meiryo UI" panose="020B0604030504040204" pitchFamily="50" charset="-128"/>
              <a:ea typeface="Meiryo UI" panose="020B0604030504040204" pitchFamily="50" charset="-128"/>
            </a:rPr>
            <a:t>&lt;</a:t>
          </a:r>
          <a:r>
            <a:rPr kumimoji="1" lang="ja-JP" altLang="en-US" sz="1200">
              <a:solidFill>
                <a:sysClr val="windowText" lastClr="000000"/>
              </a:solidFill>
              <a:latin typeface="Meiryo UI" panose="020B0604030504040204" pitchFamily="50" charset="-128"/>
              <a:ea typeface="Meiryo UI" panose="020B0604030504040204" pitchFamily="50" charset="-128"/>
            </a:rPr>
            <a:t>在宅サービス</a:t>
          </a:r>
          <a:r>
            <a:rPr kumimoji="1" lang="en-US" altLang="ja-JP" sz="1200">
              <a:solidFill>
                <a:sysClr val="windowText" lastClr="000000"/>
              </a:solidFill>
              <a:latin typeface="Meiryo UI" panose="020B0604030504040204" pitchFamily="50" charset="-128"/>
              <a:ea typeface="Meiryo UI" panose="020B0604030504040204" pitchFamily="50" charset="-128"/>
            </a:rPr>
            <a:t>&gt;</a:t>
          </a:r>
          <a:r>
            <a:rPr kumimoji="1" lang="ja-JP" altLang="en-US" sz="1200">
              <a:solidFill>
                <a:sysClr val="windowText" lastClr="000000"/>
              </a:solidFill>
              <a:latin typeface="Meiryo UI" panose="020B0604030504040204" pitchFamily="50" charset="-128"/>
              <a:ea typeface="Meiryo UI" panose="020B0604030504040204" pitchFamily="50" charset="-128"/>
            </a:rPr>
            <a:t>＜住まい・施設等＞の両方から複数選択することも可能です。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V68"/>
  <sheetViews>
    <sheetView showGridLines="0" tabSelected="1" view="pageBreakPreview" zoomScale="70" zoomScaleNormal="37" zoomScaleSheetLayoutView="70" zoomScalePageLayoutView="55" workbookViewId="0">
      <pane xSplit="1" ySplit="13" topLeftCell="B14" activePane="bottomRight" state="frozen"/>
      <selection pane="topRight" activeCell="B1" sqref="B1"/>
      <selection pane="bottomLeft" activeCell="A14" sqref="A14"/>
      <selection pane="bottomRight" activeCell="D8" sqref="D8:D9"/>
    </sheetView>
  </sheetViews>
  <sheetFormatPr defaultColWidth="3.875" defaultRowHeight="13.5"/>
  <cols>
    <col min="1" max="1" width="10" customWidth="1"/>
    <col min="2" max="2" width="17" hidden="1" customWidth="1"/>
    <col min="3" max="6" width="20.75" customWidth="1"/>
    <col min="7" max="7" width="21.875" customWidth="1"/>
    <col min="8" max="8" width="27.625" customWidth="1"/>
    <col min="9" max="9" width="37.25" customWidth="1"/>
    <col min="10" max="40" width="6.625" customWidth="1"/>
    <col min="41" max="48" width="8.375" customWidth="1"/>
    <col min="49" max="79" width="6.625" customWidth="1"/>
    <col min="80" max="82" width="37.125" customWidth="1"/>
    <col min="84" max="84" width="63.75" customWidth="1"/>
    <col min="85" max="85" width="67.125" customWidth="1"/>
    <col min="86" max="88" width="63.75" customWidth="1"/>
    <col min="89" max="93" width="52.625" customWidth="1"/>
    <col min="94" max="94" width="55.625" customWidth="1"/>
    <col min="95" max="96" width="70.625" customWidth="1"/>
    <col min="97" max="97" width="100.625" customWidth="1"/>
    <col min="98" max="100" width="70.625" customWidth="1"/>
  </cols>
  <sheetData>
    <row r="1" spans="1:100" s="3" customFormat="1" ht="25.9" customHeight="1">
      <c r="B1" s="180" t="s">
        <v>121</v>
      </c>
      <c r="C1" s="180"/>
      <c r="D1" s="180"/>
      <c r="E1" s="180"/>
      <c r="F1" s="180"/>
      <c r="G1" s="180"/>
      <c r="H1" s="180"/>
      <c r="I1" s="180"/>
      <c r="J1" s="14"/>
      <c r="K1" s="14"/>
      <c r="L1" s="14"/>
      <c r="M1" s="14"/>
      <c r="N1" s="14"/>
      <c r="O1" s="14"/>
      <c r="P1" s="14"/>
      <c r="Q1" s="14"/>
      <c r="R1" s="14"/>
      <c r="S1" s="14"/>
      <c r="T1" s="14"/>
      <c r="U1" s="14"/>
      <c r="V1" s="14"/>
      <c r="W1" s="14"/>
      <c r="X1" s="14"/>
      <c r="Y1" s="14"/>
      <c r="Z1" s="14"/>
      <c r="AA1" s="50"/>
      <c r="AB1" s="50"/>
      <c r="AC1" s="50"/>
      <c r="AD1" s="50"/>
      <c r="AE1" s="50"/>
      <c r="AF1" s="50"/>
      <c r="AG1" s="50"/>
      <c r="AH1" s="50"/>
      <c r="AI1" s="50"/>
      <c r="AJ1" s="50"/>
      <c r="AK1" s="50"/>
      <c r="AL1"/>
      <c r="AM1"/>
      <c r="AN1" s="50"/>
      <c r="AO1" s="50"/>
      <c r="AP1" s="50"/>
      <c r="AQ1" s="50"/>
      <c r="AR1" s="50"/>
      <c r="AS1" s="50"/>
      <c r="AT1" s="50"/>
      <c r="AU1" s="50"/>
      <c r="AV1" s="50"/>
      <c r="AW1" s="50"/>
      <c r="AX1" s="50"/>
      <c r="AY1" s="50"/>
      <c r="AZ1" s="50"/>
      <c r="BA1" s="50"/>
      <c r="BB1" s="50"/>
      <c r="BC1" s="50"/>
      <c r="BD1" s="50"/>
      <c r="BE1" s="50"/>
      <c r="BF1" s="50"/>
      <c r="BG1" s="50"/>
      <c r="BH1" s="14"/>
      <c r="BI1" s="14"/>
      <c r="BJ1" s="14"/>
      <c r="BK1" s="14"/>
      <c r="CA1" s="14"/>
      <c r="CB1" s="14"/>
      <c r="CC1" s="14"/>
      <c r="CD1" s="14"/>
    </row>
    <row r="2" spans="1:100" s="13" customFormat="1" ht="48" customHeight="1" thickBot="1">
      <c r="B2" s="144" t="s">
        <v>186</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5"/>
      <c r="CC2" s="15"/>
      <c r="CD2" s="15"/>
    </row>
    <row r="3" spans="1:100" s="13" customFormat="1" ht="22.9" customHeight="1" thickBot="1">
      <c r="C3" s="30"/>
      <c r="D3" s="119" t="s">
        <v>273</v>
      </c>
      <c r="G3" s="33"/>
      <c r="H3" s="32" t="s">
        <v>267</v>
      </c>
      <c r="I3" s="31"/>
      <c r="J3" s="31"/>
      <c r="K3" s="31"/>
      <c r="L3" s="31"/>
      <c r="M3" s="121"/>
      <c r="N3" s="122"/>
      <c r="O3" s="123"/>
      <c r="P3" s="32" t="s">
        <v>268</v>
      </c>
      <c r="Q3" s="118"/>
      <c r="R3" s="118"/>
      <c r="S3" s="118"/>
      <c r="T3" s="118"/>
      <c r="U3" s="118"/>
      <c r="V3" s="118"/>
      <c r="W3" s="118"/>
      <c r="X3" s="49"/>
      <c r="Y3" s="49"/>
      <c r="Z3" s="49"/>
      <c r="AD3" s="51"/>
      <c r="AE3" s="51"/>
      <c r="AF3" s="51"/>
      <c r="AG3" s="51"/>
      <c r="AH3" s="51"/>
      <c r="AI3" s="51"/>
      <c r="AJ3" s="51"/>
      <c r="AM3" s="51"/>
      <c r="AN3" s="51"/>
      <c r="AO3" s="51"/>
      <c r="AP3" s="51"/>
      <c r="AR3" s="51"/>
      <c r="AS3" s="51"/>
      <c r="AT3" s="51"/>
      <c r="AU3" s="51"/>
      <c r="AV3" s="51"/>
      <c r="AW3" s="52"/>
      <c r="AX3" s="52"/>
      <c r="AY3" s="52"/>
      <c r="AZ3" s="52"/>
      <c r="BA3" s="52"/>
      <c r="BB3" s="52"/>
      <c r="BC3" s="52"/>
      <c r="BD3" s="52"/>
      <c r="BE3" s="52"/>
      <c r="BF3" s="52"/>
      <c r="BG3" s="52"/>
      <c r="BH3" s="12"/>
      <c r="BI3" s="12"/>
      <c r="BJ3" s="12"/>
      <c r="BM3" s="52"/>
      <c r="BN3" s="52"/>
      <c r="BO3" s="52"/>
      <c r="BP3" s="52"/>
      <c r="BQ3" s="52"/>
      <c r="BR3" s="52"/>
      <c r="BS3" s="52"/>
      <c r="BT3" s="52"/>
      <c r="BU3" s="52"/>
      <c r="BV3" s="52"/>
      <c r="BW3" s="52"/>
      <c r="BX3" s="52"/>
      <c r="BY3" s="52"/>
      <c r="BZ3" s="52"/>
      <c r="CA3" s="52"/>
      <c r="CB3" s="15"/>
      <c r="CC3" s="15"/>
      <c r="CD3" s="15"/>
    </row>
    <row r="4" spans="1:100" s="27" customFormat="1" ht="8.65" customHeight="1" thickBot="1">
      <c r="B4" s="28"/>
      <c r="C4" s="28"/>
      <c r="D4" s="28"/>
      <c r="E4" s="28"/>
      <c r="F4" s="28"/>
      <c r="G4" s="28"/>
      <c r="H4" s="28"/>
      <c r="I4" s="28"/>
      <c r="J4" s="28"/>
      <c r="K4" s="28"/>
      <c r="L4" s="28"/>
      <c r="M4" s="28"/>
      <c r="N4" s="28"/>
      <c r="O4" s="28"/>
      <c r="P4" s="28"/>
      <c r="Q4" s="28"/>
      <c r="R4" s="28"/>
      <c r="S4" s="28"/>
      <c r="T4" s="28"/>
      <c r="U4" s="28"/>
      <c r="V4" s="28"/>
      <c r="W4" s="28"/>
      <c r="X4" s="28"/>
      <c r="Y4" s="28"/>
      <c r="Z4" s="28"/>
      <c r="AA4" s="53"/>
      <c r="AB4" s="53"/>
      <c r="AC4" s="53"/>
      <c r="AD4" s="53"/>
      <c r="AE4" s="53"/>
      <c r="AF4" s="53"/>
      <c r="AG4" s="53"/>
      <c r="AH4" s="53"/>
      <c r="AI4" s="53"/>
      <c r="AJ4" s="53"/>
      <c r="AK4" s="53"/>
      <c r="AL4" s="53"/>
      <c r="AM4" s="53"/>
      <c r="AN4" s="53"/>
      <c r="AO4" s="53"/>
      <c r="AP4" s="53"/>
      <c r="AQ4" s="53"/>
      <c r="AR4" s="53"/>
      <c r="AS4" s="53"/>
      <c r="AT4" s="53"/>
      <c r="AU4" s="53"/>
      <c r="AV4" s="53"/>
      <c r="AW4" s="54"/>
      <c r="AX4" s="54"/>
      <c r="AY4" s="54"/>
      <c r="AZ4" s="54"/>
      <c r="BA4" s="54"/>
      <c r="BB4" s="54"/>
      <c r="BC4" s="54"/>
      <c r="BD4" s="54"/>
      <c r="BE4" s="54"/>
      <c r="BF4" s="54"/>
      <c r="BG4" s="54"/>
      <c r="BH4" s="28"/>
      <c r="BI4" s="28"/>
      <c r="BJ4" s="28"/>
      <c r="BK4" s="28"/>
      <c r="BL4" s="28"/>
      <c r="BM4" s="28"/>
      <c r="BN4" s="28"/>
      <c r="BO4" s="28"/>
      <c r="BP4" s="28"/>
      <c r="BQ4" s="28"/>
      <c r="BR4" s="28"/>
      <c r="BS4" s="28"/>
      <c r="BT4" s="28"/>
      <c r="BU4" s="28"/>
      <c r="BV4" s="28"/>
      <c r="BW4" s="28"/>
      <c r="BX4" s="28"/>
      <c r="BY4" s="28"/>
      <c r="BZ4" s="28"/>
      <c r="CA4" s="28"/>
      <c r="CB4" s="29"/>
      <c r="CC4" s="29"/>
      <c r="CD4" s="29"/>
    </row>
    <row r="5" spans="1:100" s="35" customFormat="1" ht="27" customHeight="1" thickTop="1" thickBot="1">
      <c r="A5" s="34"/>
      <c r="B5" s="147" t="s">
        <v>27</v>
      </c>
      <c r="C5" s="148"/>
      <c r="D5" s="148"/>
      <c r="E5" s="148"/>
      <c r="F5" s="148"/>
      <c r="G5" s="148"/>
      <c r="H5" s="183" t="s">
        <v>30</v>
      </c>
      <c r="I5" s="184"/>
      <c r="J5" s="184"/>
      <c r="K5" s="184"/>
      <c r="L5" s="184"/>
      <c r="M5" s="184"/>
      <c r="N5" s="184"/>
      <c r="O5" s="184"/>
      <c r="P5" s="184"/>
      <c r="Q5" s="184"/>
      <c r="R5" s="184"/>
      <c r="S5" s="184"/>
      <c r="T5" s="184"/>
      <c r="U5" s="184"/>
      <c r="V5" s="184"/>
      <c r="W5" s="184"/>
      <c r="X5" s="184"/>
      <c r="Y5" s="184"/>
      <c r="Z5" s="185"/>
      <c r="AA5" s="183" t="s">
        <v>248</v>
      </c>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5"/>
      <c r="BH5" s="183" t="s">
        <v>191</v>
      </c>
      <c r="BI5" s="184"/>
      <c r="BJ5" s="184"/>
      <c r="BK5" s="184"/>
      <c r="BL5" s="184"/>
      <c r="BM5" s="184"/>
      <c r="BN5" s="184"/>
      <c r="BO5" s="184"/>
      <c r="BP5" s="184"/>
      <c r="BQ5" s="184"/>
      <c r="BR5" s="184"/>
      <c r="BS5" s="184"/>
      <c r="BT5" s="184"/>
      <c r="BU5" s="184"/>
      <c r="BV5" s="184"/>
      <c r="BW5" s="184"/>
      <c r="BX5" s="184"/>
      <c r="BY5" s="184"/>
      <c r="BZ5" s="184"/>
      <c r="CA5" s="184"/>
      <c r="CB5" s="184"/>
      <c r="CC5" s="184"/>
      <c r="CD5" s="185"/>
    </row>
    <row r="6" spans="1:100" s="40" customFormat="1" ht="22.15" customHeight="1" thickTop="1">
      <c r="A6" s="36"/>
      <c r="B6" s="37" t="s">
        <v>26</v>
      </c>
      <c r="C6" s="38" t="s">
        <v>0</v>
      </c>
      <c r="D6" s="38" t="s">
        <v>1</v>
      </c>
      <c r="E6" s="38" t="s">
        <v>2</v>
      </c>
      <c r="F6" s="38" t="s">
        <v>28</v>
      </c>
      <c r="G6" s="39" t="s">
        <v>208</v>
      </c>
      <c r="H6" s="38" t="s">
        <v>3</v>
      </c>
      <c r="I6" s="48" t="s">
        <v>29</v>
      </c>
      <c r="J6" s="171" t="s">
        <v>4</v>
      </c>
      <c r="K6" s="172"/>
      <c r="L6" s="172"/>
      <c r="M6" s="172"/>
      <c r="N6" s="172"/>
      <c r="O6" s="172"/>
      <c r="P6" s="172"/>
      <c r="Q6" s="172"/>
      <c r="R6" s="172"/>
      <c r="S6" s="172"/>
      <c r="T6" s="172"/>
      <c r="U6" s="172"/>
      <c r="V6" s="172"/>
      <c r="W6" s="172"/>
      <c r="X6" s="172"/>
      <c r="Y6" s="172"/>
      <c r="Z6" s="173"/>
      <c r="AA6" s="171" t="s">
        <v>5</v>
      </c>
      <c r="AB6" s="172"/>
      <c r="AC6" s="172"/>
      <c r="AD6" s="172"/>
      <c r="AE6" s="172"/>
      <c r="AF6" s="172"/>
      <c r="AG6" s="173"/>
      <c r="AH6" s="171" t="s">
        <v>32</v>
      </c>
      <c r="AI6" s="172"/>
      <c r="AJ6" s="172"/>
      <c r="AK6" s="172"/>
      <c r="AL6" s="172"/>
      <c r="AM6" s="172"/>
      <c r="AN6" s="173"/>
      <c r="AO6" s="177" t="s">
        <v>6</v>
      </c>
      <c r="AP6" s="177"/>
      <c r="AQ6" s="177"/>
      <c r="AR6" s="177"/>
      <c r="AS6" s="177"/>
      <c r="AT6" s="177"/>
      <c r="AU6" s="177"/>
      <c r="AV6" s="177"/>
      <c r="AW6" s="178" t="s">
        <v>33</v>
      </c>
      <c r="AX6" s="179"/>
      <c r="AY6" s="179"/>
      <c r="AZ6" s="179"/>
      <c r="BA6" s="179"/>
      <c r="BB6" s="179"/>
      <c r="BC6" s="179"/>
      <c r="BD6" s="179"/>
      <c r="BE6" s="179"/>
      <c r="BF6" s="179"/>
      <c r="BG6" s="179"/>
      <c r="BH6" s="171" t="s">
        <v>34</v>
      </c>
      <c r="BI6" s="172"/>
      <c r="BJ6" s="172"/>
      <c r="BK6" s="172"/>
      <c r="BL6" s="172"/>
      <c r="BM6" s="172"/>
      <c r="BN6" s="172"/>
      <c r="BO6" s="172"/>
      <c r="BP6" s="172"/>
      <c r="BQ6" s="172"/>
      <c r="BR6" s="172"/>
      <c r="BS6" s="172"/>
      <c r="BT6" s="172"/>
      <c r="BU6" s="172"/>
      <c r="BV6" s="172"/>
      <c r="BW6" s="172"/>
      <c r="BX6" s="172"/>
      <c r="BY6" s="172"/>
      <c r="BZ6" s="172"/>
      <c r="CA6" s="173"/>
      <c r="CB6" s="38" t="s">
        <v>35</v>
      </c>
      <c r="CC6" s="38" t="s">
        <v>36</v>
      </c>
      <c r="CD6" s="38" t="s">
        <v>37</v>
      </c>
    </row>
    <row r="7" spans="1:100" s="1" customFormat="1" ht="34.15" customHeight="1">
      <c r="A7" s="16"/>
      <c r="B7" s="21"/>
      <c r="C7" s="21"/>
      <c r="D7" s="21"/>
      <c r="E7" s="21"/>
      <c r="F7" s="21"/>
      <c r="G7" s="23"/>
      <c r="H7" s="21"/>
      <c r="I7" s="21"/>
      <c r="J7" s="174"/>
      <c r="K7" s="175"/>
      <c r="L7" s="175"/>
      <c r="M7" s="175"/>
      <c r="N7" s="175"/>
      <c r="O7" s="175"/>
      <c r="P7" s="175"/>
      <c r="Q7" s="175"/>
      <c r="R7" s="175"/>
      <c r="S7" s="175"/>
      <c r="T7" s="175"/>
      <c r="U7" s="175"/>
      <c r="V7" s="175"/>
      <c r="W7" s="175"/>
      <c r="X7" s="175"/>
      <c r="Y7" s="175"/>
      <c r="Z7" s="176"/>
      <c r="AA7" s="174"/>
      <c r="AB7" s="175"/>
      <c r="AC7" s="175"/>
      <c r="AD7" s="175"/>
      <c r="AE7" s="175"/>
      <c r="AF7" s="175"/>
      <c r="AG7" s="176"/>
      <c r="AH7" s="174"/>
      <c r="AI7" s="175"/>
      <c r="AJ7" s="175"/>
      <c r="AK7" s="175"/>
      <c r="AL7" s="175"/>
      <c r="AM7" s="175"/>
      <c r="AN7" s="176"/>
      <c r="AO7" s="175"/>
      <c r="AP7" s="175"/>
      <c r="AQ7" s="175"/>
      <c r="AR7" s="175"/>
      <c r="AS7" s="175"/>
      <c r="AT7" s="175"/>
      <c r="AU7" s="175"/>
      <c r="AV7" s="175"/>
      <c r="AW7" s="192"/>
      <c r="AX7" s="193"/>
      <c r="AY7" s="193"/>
      <c r="AZ7" s="193"/>
      <c r="BA7" s="193"/>
      <c r="BB7" s="193"/>
      <c r="BC7" s="193"/>
      <c r="BD7" s="193"/>
      <c r="BE7" s="193"/>
      <c r="BF7" s="193"/>
      <c r="BG7" s="193"/>
      <c r="BH7" s="174"/>
      <c r="BI7" s="175"/>
      <c r="BJ7" s="175"/>
      <c r="BK7" s="175"/>
      <c r="BL7" s="175"/>
      <c r="BM7" s="175"/>
      <c r="BN7" s="175"/>
      <c r="BO7" s="175"/>
      <c r="BP7" s="175"/>
      <c r="BQ7" s="175"/>
      <c r="BR7" s="175"/>
      <c r="BS7" s="175"/>
      <c r="BT7" s="175"/>
      <c r="BU7" s="175"/>
      <c r="BV7" s="175"/>
      <c r="BW7" s="175"/>
      <c r="BX7" s="175"/>
      <c r="BY7" s="175"/>
      <c r="BZ7" s="175"/>
      <c r="CA7" s="176"/>
      <c r="CB7" s="41" t="s">
        <v>192</v>
      </c>
      <c r="CC7" s="41" t="s">
        <v>193</v>
      </c>
      <c r="CD7" s="41" t="s">
        <v>194</v>
      </c>
    </row>
    <row r="8" spans="1:100" s="6" customFormat="1" ht="30" customHeight="1">
      <c r="A8" s="17"/>
      <c r="B8" s="145" t="s">
        <v>270</v>
      </c>
      <c r="C8" s="128" t="s">
        <v>210</v>
      </c>
      <c r="D8" s="128" t="s">
        <v>211</v>
      </c>
      <c r="E8" s="133" t="s">
        <v>202</v>
      </c>
      <c r="F8" s="133" t="s">
        <v>201</v>
      </c>
      <c r="G8" s="158" t="s">
        <v>200</v>
      </c>
      <c r="H8" s="162" t="s">
        <v>199</v>
      </c>
      <c r="I8" s="162" t="s">
        <v>198</v>
      </c>
      <c r="J8" s="167" t="s">
        <v>250</v>
      </c>
      <c r="K8" s="168"/>
      <c r="L8" s="168"/>
      <c r="M8" s="168"/>
      <c r="N8" s="168"/>
      <c r="O8" s="168"/>
      <c r="P8" s="168"/>
      <c r="Q8" s="168"/>
      <c r="R8" s="168"/>
      <c r="S8" s="168"/>
      <c r="T8" s="168"/>
      <c r="U8" s="168"/>
      <c r="V8" s="168"/>
      <c r="W8" s="168"/>
      <c r="X8" s="168"/>
      <c r="Y8" s="168"/>
      <c r="Z8" s="158"/>
      <c r="AA8" s="186" t="s">
        <v>197</v>
      </c>
      <c r="AB8" s="187"/>
      <c r="AC8" s="187"/>
      <c r="AD8" s="187"/>
      <c r="AE8" s="187"/>
      <c r="AF8" s="187"/>
      <c r="AG8" s="187"/>
      <c r="AH8" s="187"/>
      <c r="AI8" s="187"/>
      <c r="AJ8" s="187"/>
      <c r="AK8" s="187"/>
      <c r="AL8" s="187"/>
      <c r="AM8" s="187"/>
      <c r="AN8" s="187"/>
      <c r="AO8" s="187"/>
      <c r="AP8" s="187"/>
      <c r="AQ8" s="187"/>
      <c r="AR8" s="187"/>
      <c r="AS8" s="187"/>
      <c r="AT8" s="187"/>
      <c r="AU8" s="187"/>
      <c r="AV8" s="188"/>
      <c r="AW8" s="167" t="s">
        <v>196</v>
      </c>
      <c r="AX8" s="168"/>
      <c r="AY8" s="168"/>
      <c r="AZ8" s="168"/>
      <c r="BA8" s="168"/>
      <c r="BB8" s="168"/>
      <c r="BC8" s="168"/>
      <c r="BD8" s="168"/>
      <c r="BE8" s="168"/>
      <c r="BF8" s="168"/>
      <c r="BG8" s="168"/>
      <c r="BH8" s="167" t="s">
        <v>195</v>
      </c>
      <c r="BI8" s="168"/>
      <c r="BJ8" s="168"/>
      <c r="BK8" s="168"/>
      <c r="BL8" s="168"/>
      <c r="BM8" s="168"/>
      <c r="BN8" s="168"/>
      <c r="BO8" s="168"/>
      <c r="BP8" s="168"/>
      <c r="BQ8" s="168"/>
      <c r="BR8" s="168"/>
      <c r="BS8" s="168"/>
      <c r="BT8" s="168"/>
      <c r="BU8" s="168"/>
      <c r="BV8" s="168"/>
      <c r="BW8" s="168"/>
      <c r="BX8" s="168"/>
      <c r="BY8" s="168"/>
      <c r="BZ8" s="168"/>
      <c r="CA8" s="158"/>
      <c r="CB8" s="133" t="s">
        <v>203</v>
      </c>
      <c r="CC8" s="133" t="s">
        <v>204</v>
      </c>
      <c r="CD8" s="133" t="s">
        <v>185</v>
      </c>
      <c r="CP8" s="7"/>
    </row>
    <row r="9" spans="1:100" s="2" customFormat="1" ht="69.599999999999994" customHeight="1">
      <c r="A9" s="18"/>
      <c r="B9" s="146"/>
      <c r="C9" s="129"/>
      <c r="D9" s="130"/>
      <c r="E9" s="134"/>
      <c r="F9" s="134"/>
      <c r="G9" s="159"/>
      <c r="H9" s="163"/>
      <c r="I9" s="163"/>
      <c r="J9" s="169"/>
      <c r="K9" s="170"/>
      <c r="L9" s="170"/>
      <c r="M9" s="170"/>
      <c r="N9" s="170"/>
      <c r="O9" s="170"/>
      <c r="P9" s="170"/>
      <c r="Q9" s="170"/>
      <c r="R9" s="170"/>
      <c r="S9" s="170"/>
      <c r="T9" s="170"/>
      <c r="U9" s="170"/>
      <c r="V9" s="170"/>
      <c r="W9" s="170"/>
      <c r="X9" s="170"/>
      <c r="Y9" s="170"/>
      <c r="Z9" s="159"/>
      <c r="AA9" s="189" t="s">
        <v>207</v>
      </c>
      <c r="AB9" s="190"/>
      <c r="AC9" s="190"/>
      <c r="AD9" s="190"/>
      <c r="AE9" s="190"/>
      <c r="AF9" s="190"/>
      <c r="AG9" s="191"/>
      <c r="AH9" s="189" t="s">
        <v>206</v>
      </c>
      <c r="AI9" s="190"/>
      <c r="AJ9" s="190"/>
      <c r="AK9" s="190"/>
      <c r="AL9" s="190"/>
      <c r="AM9" s="190"/>
      <c r="AN9" s="191"/>
      <c r="AO9" s="189" t="s">
        <v>205</v>
      </c>
      <c r="AP9" s="190"/>
      <c r="AQ9" s="190"/>
      <c r="AR9" s="190"/>
      <c r="AS9" s="190"/>
      <c r="AT9" s="190"/>
      <c r="AU9" s="190"/>
      <c r="AV9" s="191"/>
      <c r="AW9" s="169"/>
      <c r="AX9" s="170"/>
      <c r="AY9" s="170"/>
      <c r="AZ9" s="170"/>
      <c r="BA9" s="170"/>
      <c r="BB9" s="170"/>
      <c r="BC9" s="170"/>
      <c r="BD9" s="170"/>
      <c r="BE9" s="170"/>
      <c r="BF9" s="170"/>
      <c r="BG9" s="170"/>
      <c r="BH9" s="169"/>
      <c r="BI9" s="170"/>
      <c r="BJ9" s="170"/>
      <c r="BK9" s="170"/>
      <c r="BL9" s="170"/>
      <c r="BM9" s="170"/>
      <c r="BN9" s="170"/>
      <c r="BO9" s="170"/>
      <c r="BP9" s="170"/>
      <c r="BQ9" s="170"/>
      <c r="BR9" s="170"/>
      <c r="BS9" s="170"/>
      <c r="BT9" s="170"/>
      <c r="BU9" s="170"/>
      <c r="BV9" s="170"/>
      <c r="BW9" s="170"/>
      <c r="BX9" s="170"/>
      <c r="BY9" s="170"/>
      <c r="BZ9" s="170"/>
      <c r="CA9" s="159"/>
      <c r="CB9" s="134"/>
      <c r="CC9" s="134"/>
      <c r="CD9" s="134"/>
    </row>
    <row r="10" spans="1:100" s="2" customFormat="1" ht="309.60000000000002" customHeight="1">
      <c r="A10" s="18"/>
      <c r="B10" s="120" t="s">
        <v>272</v>
      </c>
      <c r="C10" s="55" t="s">
        <v>212</v>
      </c>
      <c r="D10" s="78" t="s">
        <v>212</v>
      </c>
      <c r="E10" s="55" t="s">
        <v>242</v>
      </c>
      <c r="F10" s="55" t="s">
        <v>241</v>
      </c>
      <c r="G10" s="77" t="s">
        <v>22</v>
      </c>
      <c r="H10" s="138" t="s">
        <v>239</v>
      </c>
      <c r="I10" s="78" t="s">
        <v>240</v>
      </c>
      <c r="J10" s="103" t="s">
        <v>122</v>
      </c>
      <c r="K10" s="104" t="s">
        <v>123</v>
      </c>
      <c r="L10" s="104" t="s">
        <v>132</v>
      </c>
      <c r="M10" s="104" t="s">
        <v>124</v>
      </c>
      <c r="N10" s="104" t="s">
        <v>157</v>
      </c>
      <c r="O10" s="104" t="s">
        <v>125</v>
      </c>
      <c r="P10" s="104" t="s">
        <v>126</v>
      </c>
      <c r="Q10" s="104" t="s">
        <v>127</v>
      </c>
      <c r="R10" s="104" t="s">
        <v>128</v>
      </c>
      <c r="S10" s="104" t="s">
        <v>129</v>
      </c>
      <c r="T10" s="104" t="s">
        <v>135</v>
      </c>
      <c r="U10" s="104" t="s">
        <v>130</v>
      </c>
      <c r="V10" s="104" t="s">
        <v>134</v>
      </c>
      <c r="W10" s="104" t="s">
        <v>133</v>
      </c>
      <c r="X10" s="104" t="s">
        <v>131</v>
      </c>
      <c r="Y10" s="104" t="s">
        <v>251</v>
      </c>
      <c r="Z10" s="142" t="s">
        <v>247</v>
      </c>
      <c r="AA10" s="103" t="s">
        <v>137</v>
      </c>
      <c r="AB10" s="104" t="s">
        <v>138</v>
      </c>
      <c r="AC10" s="104" t="s">
        <v>139</v>
      </c>
      <c r="AD10" s="104" t="s">
        <v>140</v>
      </c>
      <c r="AE10" s="104" t="s">
        <v>147</v>
      </c>
      <c r="AF10" s="104" t="s">
        <v>141</v>
      </c>
      <c r="AG10" s="105" t="s">
        <v>142</v>
      </c>
      <c r="AH10" s="103" t="s">
        <v>137</v>
      </c>
      <c r="AI10" s="104" t="s">
        <v>148</v>
      </c>
      <c r="AJ10" s="104" t="s">
        <v>143</v>
      </c>
      <c r="AK10" s="104" t="s">
        <v>144</v>
      </c>
      <c r="AL10" s="104" t="s">
        <v>149</v>
      </c>
      <c r="AM10" s="104" t="s">
        <v>145</v>
      </c>
      <c r="AN10" s="105" t="s">
        <v>150</v>
      </c>
      <c r="AO10" s="103" t="s">
        <v>137</v>
      </c>
      <c r="AP10" s="104" t="s">
        <v>151</v>
      </c>
      <c r="AQ10" s="104" t="s">
        <v>152</v>
      </c>
      <c r="AR10" s="104" t="s">
        <v>153</v>
      </c>
      <c r="AS10" s="104" t="s">
        <v>146</v>
      </c>
      <c r="AT10" s="104" t="s">
        <v>154</v>
      </c>
      <c r="AU10" s="104" t="s">
        <v>155</v>
      </c>
      <c r="AV10" s="105" t="s">
        <v>156</v>
      </c>
      <c r="AW10" s="103" t="s">
        <v>158</v>
      </c>
      <c r="AX10" s="104" t="s">
        <v>159</v>
      </c>
      <c r="AY10" s="104" t="s">
        <v>160</v>
      </c>
      <c r="AZ10" s="104" t="s">
        <v>161</v>
      </c>
      <c r="BA10" s="104" t="s">
        <v>162</v>
      </c>
      <c r="BB10" s="104" t="s">
        <v>163</v>
      </c>
      <c r="BC10" s="140" t="s">
        <v>245</v>
      </c>
      <c r="BD10" s="104" t="s">
        <v>164</v>
      </c>
      <c r="BE10" s="104" t="s">
        <v>243</v>
      </c>
      <c r="BF10" s="104" t="s">
        <v>244</v>
      </c>
      <c r="BG10" s="105" t="s">
        <v>165</v>
      </c>
      <c r="BH10" s="103" t="s">
        <v>246</v>
      </c>
      <c r="BI10" s="104" t="s">
        <v>166</v>
      </c>
      <c r="BJ10" s="104" t="s">
        <v>167</v>
      </c>
      <c r="BK10" s="104" t="s">
        <v>168</v>
      </c>
      <c r="BL10" s="104" t="s">
        <v>169</v>
      </c>
      <c r="BM10" s="104" t="s">
        <v>181</v>
      </c>
      <c r="BN10" s="104" t="s">
        <v>170</v>
      </c>
      <c r="BO10" s="104" t="s">
        <v>171</v>
      </c>
      <c r="BP10" s="104" t="s">
        <v>172</v>
      </c>
      <c r="BQ10" s="104" t="s">
        <v>173</v>
      </c>
      <c r="BR10" s="104" t="s">
        <v>174</v>
      </c>
      <c r="BS10" s="104" t="s">
        <v>175</v>
      </c>
      <c r="BT10" s="104" t="s">
        <v>176</v>
      </c>
      <c r="BU10" s="104" t="s">
        <v>177</v>
      </c>
      <c r="BV10" s="104" t="s">
        <v>178</v>
      </c>
      <c r="BW10" s="104" t="s">
        <v>179</v>
      </c>
      <c r="BX10" s="104" t="s">
        <v>180</v>
      </c>
      <c r="BY10" s="104" t="s">
        <v>222</v>
      </c>
      <c r="BZ10" s="104" t="s">
        <v>187</v>
      </c>
      <c r="CA10" s="105" t="s">
        <v>182</v>
      </c>
      <c r="CB10" s="55" t="s">
        <v>188</v>
      </c>
      <c r="CC10" s="55" t="s">
        <v>189</v>
      </c>
      <c r="CD10" s="55" t="s">
        <v>190</v>
      </c>
      <c r="CF10" s="125" t="s">
        <v>25</v>
      </c>
      <c r="CG10" s="125"/>
      <c r="CH10" s="125"/>
      <c r="CI10" s="125"/>
      <c r="CJ10" s="125"/>
      <c r="CK10" s="125"/>
      <c r="CL10" s="125"/>
    </row>
    <row r="11" spans="1:100" s="2" customFormat="1" ht="33" customHeight="1">
      <c r="A11" s="18"/>
      <c r="B11" s="79"/>
      <c r="C11" s="55"/>
      <c r="D11" s="79"/>
      <c r="E11" s="25"/>
      <c r="F11" s="25"/>
      <c r="G11" s="26"/>
      <c r="H11" s="139"/>
      <c r="I11" s="25"/>
      <c r="J11" s="80"/>
      <c r="K11" s="81"/>
      <c r="L11" s="81"/>
      <c r="M11" s="81"/>
      <c r="N11" s="81"/>
      <c r="O11" s="81"/>
      <c r="P11" s="81"/>
      <c r="Q11" s="81"/>
      <c r="R11" s="81"/>
      <c r="S11" s="81"/>
      <c r="T11" s="81"/>
      <c r="U11" s="81"/>
      <c r="V11" s="81"/>
      <c r="W11" s="81"/>
      <c r="X11" s="81"/>
      <c r="Y11" s="81"/>
      <c r="Z11" s="143"/>
      <c r="AA11" s="80"/>
      <c r="AB11" s="81"/>
      <c r="AC11" s="81"/>
      <c r="AD11" s="81"/>
      <c r="AE11" s="81"/>
      <c r="AF11" s="81"/>
      <c r="AG11" s="82"/>
      <c r="AH11" s="80"/>
      <c r="AI11" s="81"/>
      <c r="AJ11" s="81"/>
      <c r="AK11" s="81"/>
      <c r="AL11" s="81"/>
      <c r="AM11" s="81"/>
      <c r="AN11" s="82"/>
      <c r="AO11" s="80"/>
      <c r="AP11" s="81"/>
      <c r="AQ11" s="81"/>
      <c r="AR11" s="81"/>
      <c r="AS11" s="81"/>
      <c r="AT11" s="81"/>
      <c r="AU11" s="81"/>
      <c r="AV11" s="82"/>
      <c r="AW11" s="85"/>
      <c r="AX11" s="83"/>
      <c r="AY11" s="83"/>
      <c r="AZ11" s="83"/>
      <c r="BA11" s="83"/>
      <c r="BB11" s="83"/>
      <c r="BC11" s="141"/>
      <c r="BD11" s="83"/>
      <c r="BE11" s="83"/>
      <c r="BF11" s="83"/>
      <c r="BG11" s="84"/>
      <c r="BH11" s="151" t="s">
        <v>183</v>
      </c>
      <c r="BI11" s="152"/>
      <c r="BJ11" s="152"/>
      <c r="BK11" s="152"/>
      <c r="BL11" s="152"/>
      <c r="BM11" s="152"/>
      <c r="BN11" s="152"/>
      <c r="BO11" s="152"/>
      <c r="BP11" s="152"/>
      <c r="BQ11" s="152"/>
      <c r="BR11" s="153"/>
      <c r="BS11" s="154" t="s">
        <v>184</v>
      </c>
      <c r="BT11" s="152"/>
      <c r="BU11" s="152"/>
      <c r="BV11" s="152"/>
      <c r="BW11" s="152"/>
      <c r="BX11" s="152"/>
      <c r="BY11" s="152"/>
      <c r="BZ11" s="152"/>
      <c r="CA11" s="155"/>
      <c r="CB11" s="25"/>
      <c r="CC11" s="25"/>
      <c r="CD11" s="25"/>
      <c r="CF11" s="107"/>
      <c r="CG11" s="107"/>
      <c r="CH11" s="107"/>
      <c r="CI11" s="107"/>
      <c r="CJ11" s="107"/>
      <c r="CK11" s="106"/>
    </row>
    <row r="12" spans="1:100" s="4" customFormat="1" ht="30" customHeight="1">
      <c r="A12" s="181"/>
      <c r="B12" s="149" t="s">
        <v>271</v>
      </c>
      <c r="C12" s="126" t="s">
        <v>209</v>
      </c>
      <c r="D12" s="126" t="s">
        <v>209</v>
      </c>
      <c r="E12" s="126" t="s">
        <v>23</v>
      </c>
      <c r="F12" s="126" t="s">
        <v>23</v>
      </c>
      <c r="G12" s="160" t="s">
        <v>24</v>
      </c>
      <c r="H12" s="126" t="s">
        <v>31</v>
      </c>
      <c r="I12" s="126" t="s">
        <v>225</v>
      </c>
      <c r="J12" s="164" t="s">
        <v>226</v>
      </c>
      <c r="K12" s="165"/>
      <c r="L12" s="165"/>
      <c r="M12" s="165"/>
      <c r="N12" s="165"/>
      <c r="O12" s="165"/>
      <c r="P12" s="165"/>
      <c r="Q12" s="165"/>
      <c r="R12" s="165"/>
      <c r="S12" s="165"/>
      <c r="T12" s="165"/>
      <c r="U12" s="165"/>
      <c r="V12" s="165"/>
      <c r="W12" s="165"/>
      <c r="X12" s="165"/>
      <c r="Y12" s="165"/>
      <c r="Z12" s="166"/>
      <c r="AA12" s="135" t="s">
        <v>227</v>
      </c>
      <c r="AB12" s="136"/>
      <c r="AC12" s="136"/>
      <c r="AD12" s="136"/>
      <c r="AE12" s="136"/>
      <c r="AF12" s="136"/>
      <c r="AG12" s="137"/>
      <c r="AH12" s="135" t="s">
        <v>227</v>
      </c>
      <c r="AI12" s="136"/>
      <c r="AJ12" s="136"/>
      <c r="AK12" s="136"/>
      <c r="AL12" s="136"/>
      <c r="AM12" s="136"/>
      <c r="AN12" s="137"/>
      <c r="AO12" s="156" t="s">
        <v>228</v>
      </c>
      <c r="AP12" s="136"/>
      <c r="AQ12" s="136"/>
      <c r="AR12" s="136"/>
      <c r="AS12" s="136"/>
      <c r="AT12" s="136"/>
      <c r="AU12" s="136"/>
      <c r="AV12" s="157"/>
      <c r="AW12" s="131" t="s">
        <v>229</v>
      </c>
      <c r="AX12" s="132"/>
      <c r="AY12" s="132"/>
      <c r="AZ12" s="132"/>
      <c r="BA12" s="132"/>
      <c r="BB12" s="132"/>
      <c r="BC12" s="132"/>
      <c r="BD12" s="132"/>
      <c r="BE12" s="132"/>
      <c r="BF12" s="132"/>
      <c r="BG12" s="132"/>
      <c r="BH12" s="135" t="s">
        <v>230</v>
      </c>
      <c r="BI12" s="136"/>
      <c r="BJ12" s="136"/>
      <c r="BK12" s="136"/>
      <c r="BL12" s="136"/>
      <c r="BM12" s="136"/>
      <c r="BN12" s="157"/>
      <c r="BO12" s="157"/>
      <c r="BP12" s="157"/>
      <c r="BQ12" s="157"/>
      <c r="BR12" s="157"/>
      <c r="BS12" s="157"/>
      <c r="BT12" s="157"/>
      <c r="BU12" s="157"/>
      <c r="BV12" s="157"/>
      <c r="BW12" s="157"/>
      <c r="BX12" s="157"/>
      <c r="BY12" s="157"/>
      <c r="BZ12" s="157"/>
      <c r="CA12" s="137"/>
      <c r="CB12" s="126" t="s">
        <v>38</v>
      </c>
      <c r="CC12" s="126" t="s">
        <v>39</v>
      </c>
      <c r="CD12" s="126" t="s">
        <v>136</v>
      </c>
      <c r="CF12" s="124" t="s">
        <v>220</v>
      </c>
      <c r="CG12" s="124" t="s">
        <v>3</v>
      </c>
      <c r="CH12" s="124" t="s">
        <v>29</v>
      </c>
      <c r="CI12" s="124" t="s">
        <v>4</v>
      </c>
      <c r="CJ12" s="124" t="s">
        <v>4</v>
      </c>
      <c r="CK12" s="124" t="s">
        <v>218</v>
      </c>
      <c r="CL12" s="124" t="s">
        <v>32</v>
      </c>
      <c r="CM12" s="124" t="s">
        <v>219</v>
      </c>
      <c r="CN12" s="124" t="s">
        <v>33</v>
      </c>
      <c r="CO12" s="124" t="s">
        <v>34</v>
      </c>
      <c r="CP12" s="5"/>
      <c r="CQ12" s="5"/>
      <c r="CR12" s="5"/>
      <c r="CS12" s="5"/>
      <c r="CT12" s="5"/>
      <c r="CU12" s="5"/>
      <c r="CV12" s="5"/>
    </row>
    <row r="13" spans="1:100" ht="19.899999999999999" customHeight="1" thickBot="1">
      <c r="A13" s="182"/>
      <c r="B13" s="150"/>
      <c r="C13" s="127"/>
      <c r="D13" s="127"/>
      <c r="E13" s="127"/>
      <c r="F13" s="127"/>
      <c r="G13" s="161"/>
      <c r="H13" s="127"/>
      <c r="I13" s="127"/>
      <c r="J13" s="68">
        <v>1</v>
      </c>
      <c r="K13" s="69">
        <v>2</v>
      </c>
      <c r="L13" s="69">
        <v>3</v>
      </c>
      <c r="M13" s="69">
        <v>4</v>
      </c>
      <c r="N13" s="69">
        <v>5</v>
      </c>
      <c r="O13" s="69">
        <v>6</v>
      </c>
      <c r="P13" s="69">
        <v>7</v>
      </c>
      <c r="Q13" s="69">
        <v>8</v>
      </c>
      <c r="R13" s="69">
        <v>9</v>
      </c>
      <c r="S13" s="69">
        <v>10</v>
      </c>
      <c r="T13" s="69">
        <v>11</v>
      </c>
      <c r="U13" s="69">
        <v>12</v>
      </c>
      <c r="V13" s="69">
        <v>13</v>
      </c>
      <c r="W13" s="69">
        <v>14</v>
      </c>
      <c r="X13" s="69">
        <v>15</v>
      </c>
      <c r="Y13" s="69">
        <v>16</v>
      </c>
      <c r="Z13" s="76">
        <v>17</v>
      </c>
      <c r="AA13" s="68">
        <v>1</v>
      </c>
      <c r="AB13" s="69">
        <v>2</v>
      </c>
      <c r="AC13" s="69">
        <v>3</v>
      </c>
      <c r="AD13" s="69">
        <v>4</v>
      </c>
      <c r="AE13" s="69">
        <v>5</v>
      </c>
      <c r="AF13" s="69">
        <v>6</v>
      </c>
      <c r="AG13" s="76">
        <v>7</v>
      </c>
      <c r="AH13" s="102">
        <v>1</v>
      </c>
      <c r="AI13" s="69">
        <v>2</v>
      </c>
      <c r="AJ13" s="69">
        <v>3</v>
      </c>
      <c r="AK13" s="69">
        <v>4</v>
      </c>
      <c r="AL13" s="69">
        <v>5</v>
      </c>
      <c r="AM13" s="69">
        <v>6</v>
      </c>
      <c r="AN13" s="76">
        <v>7</v>
      </c>
      <c r="AO13" s="102">
        <v>1</v>
      </c>
      <c r="AP13" s="69">
        <v>2</v>
      </c>
      <c r="AQ13" s="69">
        <v>3</v>
      </c>
      <c r="AR13" s="69">
        <v>4</v>
      </c>
      <c r="AS13" s="69">
        <v>5</v>
      </c>
      <c r="AT13" s="69">
        <v>6</v>
      </c>
      <c r="AU13" s="69">
        <v>7</v>
      </c>
      <c r="AV13" s="76">
        <v>8</v>
      </c>
      <c r="AW13" s="68">
        <v>1</v>
      </c>
      <c r="AX13" s="69">
        <v>2</v>
      </c>
      <c r="AY13" s="69">
        <v>3</v>
      </c>
      <c r="AZ13" s="69">
        <v>4</v>
      </c>
      <c r="BA13" s="69">
        <v>5</v>
      </c>
      <c r="BB13" s="69">
        <v>6</v>
      </c>
      <c r="BC13" s="69">
        <v>7</v>
      </c>
      <c r="BD13" s="69">
        <v>8</v>
      </c>
      <c r="BE13" s="69">
        <v>9</v>
      </c>
      <c r="BF13" s="69">
        <v>10</v>
      </c>
      <c r="BG13" s="76">
        <v>11</v>
      </c>
      <c r="BH13" s="68">
        <v>1</v>
      </c>
      <c r="BI13" s="69">
        <v>2</v>
      </c>
      <c r="BJ13" s="69">
        <v>3</v>
      </c>
      <c r="BK13" s="69">
        <v>4</v>
      </c>
      <c r="BL13" s="69">
        <v>5</v>
      </c>
      <c r="BM13" s="69">
        <v>6</v>
      </c>
      <c r="BN13" s="69">
        <v>7</v>
      </c>
      <c r="BO13" s="69">
        <v>8</v>
      </c>
      <c r="BP13" s="69">
        <v>9</v>
      </c>
      <c r="BQ13" s="69">
        <v>10</v>
      </c>
      <c r="BR13" s="86">
        <v>11</v>
      </c>
      <c r="BS13" s="94">
        <v>12</v>
      </c>
      <c r="BT13" s="69">
        <v>13</v>
      </c>
      <c r="BU13" s="69">
        <v>14</v>
      </c>
      <c r="BV13" s="69">
        <v>15</v>
      </c>
      <c r="BW13" s="69">
        <v>16</v>
      </c>
      <c r="BX13" s="69">
        <v>17</v>
      </c>
      <c r="BY13" s="69">
        <v>18</v>
      </c>
      <c r="BZ13" s="69">
        <v>19</v>
      </c>
      <c r="CA13" s="76">
        <v>20</v>
      </c>
      <c r="CB13" s="127"/>
      <c r="CC13" s="127"/>
      <c r="CD13" s="127"/>
      <c r="CF13" s="124"/>
      <c r="CG13" s="124"/>
      <c r="CH13" s="124"/>
      <c r="CI13" s="124"/>
      <c r="CJ13" s="124"/>
      <c r="CK13" s="124"/>
      <c r="CL13" s="124"/>
      <c r="CM13" s="124"/>
      <c r="CN13" s="124"/>
      <c r="CO13" s="124"/>
      <c r="CP13" s="5"/>
      <c r="CQ13" s="5"/>
      <c r="CR13" s="5"/>
      <c r="CS13" s="5"/>
      <c r="CT13" s="5"/>
      <c r="CU13" s="5"/>
      <c r="CV13" s="5"/>
    </row>
    <row r="14" spans="1:100" s="5" customFormat="1" ht="30" customHeight="1" thickTop="1" thickBot="1">
      <c r="A14" s="19" t="s">
        <v>7</v>
      </c>
      <c r="B14" s="42"/>
      <c r="C14" s="42"/>
      <c r="D14" s="42"/>
      <c r="E14" s="42"/>
      <c r="F14" s="42"/>
      <c r="G14" s="43"/>
      <c r="H14" s="66"/>
      <c r="I14" s="66"/>
      <c r="J14" s="114"/>
      <c r="K14" s="71"/>
      <c r="L14" s="71"/>
      <c r="M14" s="71"/>
      <c r="N14" s="71"/>
      <c r="O14" s="71"/>
      <c r="P14" s="71"/>
      <c r="Q14" s="71"/>
      <c r="R14" s="71"/>
      <c r="S14" s="71"/>
      <c r="T14" s="71"/>
      <c r="U14" s="71"/>
      <c r="V14" s="71"/>
      <c r="W14" s="71"/>
      <c r="X14" s="71"/>
      <c r="Y14" s="71"/>
      <c r="Z14" s="72"/>
      <c r="AA14" s="87"/>
      <c r="AB14" s="71"/>
      <c r="AC14" s="71"/>
      <c r="AD14" s="71"/>
      <c r="AE14" s="71"/>
      <c r="AF14" s="71"/>
      <c r="AG14" s="72"/>
      <c r="AH14" s="70"/>
      <c r="AI14" s="71"/>
      <c r="AJ14" s="71"/>
      <c r="AK14" s="71"/>
      <c r="AL14" s="71"/>
      <c r="AM14" s="71"/>
      <c r="AN14" s="72"/>
      <c r="AO14" s="70"/>
      <c r="AP14" s="71"/>
      <c r="AQ14" s="71"/>
      <c r="AR14" s="71"/>
      <c r="AS14" s="71"/>
      <c r="AT14" s="71"/>
      <c r="AU14" s="71"/>
      <c r="AV14" s="72"/>
      <c r="AW14" s="87"/>
      <c r="AX14" s="71"/>
      <c r="AY14" s="71"/>
      <c r="AZ14" s="71"/>
      <c r="BA14" s="71"/>
      <c r="BB14" s="71"/>
      <c r="BC14" s="71"/>
      <c r="BD14" s="71"/>
      <c r="BE14" s="71"/>
      <c r="BF14" s="71"/>
      <c r="BG14" s="72"/>
      <c r="BH14" s="87"/>
      <c r="BI14" s="71"/>
      <c r="BJ14" s="71"/>
      <c r="BK14" s="71"/>
      <c r="BL14" s="71"/>
      <c r="BM14" s="71"/>
      <c r="BN14" s="71"/>
      <c r="BO14" s="71"/>
      <c r="BP14" s="71"/>
      <c r="BQ14" s="71"/>
      <c r="BR14" s="88"/>
      <c r="BS14" s="95"/>
      <c r="BT14" s="96"/>
      <c r="BU14" s="96"/>
      <c r="BV14" s="96"/>
      <c r="BW14" s="96"/>
      <c r="BX14" s="96"/>
      <c r="BY14" s="96"/>
      <c r="BZ14" s="96"/>
      <c r="CA14" s="97"/>
      <c r="CB14" s="57"/>
      <c r="CC14" s="57"/>
      <c r="CD14" s="57"/>
      <c r="CF14" s="47" t="str">
        <f>IF(AND(C14=2,D14=2),"問1-1、問1-2のどちらかに該当する利用者を回答の対象としてください。","")</f>
        <v/>
      </c>
      <c r="CG14" s="47" t="str">
        <f>IF(AND(D14=1,H14=10),"問1-2「1. はい」と問2-1 「10.家族等介護者はいない」は同時に選択できません","")</f>
        <v/>
      </c>
      <c r="CH14" s="47" t="str">
        <f>IF(AND(D14=1,I14=4),"問1-2「1. はい」と問2-2「4．働いていない」は同時に選択できません","")</f>
        <v/>
      </c>
      <c r="CI14" s="47" t="str">
        <f>IF(COUNTA(J14:Z14)&gt;3,"問2-3は３つまで選択してください","")</f>
        <v/>
      </c>
      <c r="CJ14" s="47" t="str">
        <f>IF(AND(Y14="○",COUNTA(J14:X14,Z14)&gt;0),"「16.特にない」と他の選択肢は同時に選べません","")</f>
        <v/>
      </c>
      <c r="CK14" s="47" t="str">
        <f>IF(AND(AA14="○",OR(AB14="○",AC14="○",AD14="○",AE14="○",AF14="○",AG14="○")),"「1．該当なし」と他の選択肢は同時に選択できません","")</f>
        <v/>
      </c>
      <c r="CL14" s="47" t="str">
        <f>IF(AND(AH14="○",OR(AI14="○",AJ14="○",AK14="○",AL14="○",AM14="○",AN14="○")),"「1．該当なし」と他の選択肢は同時に選択できません","")</f>
        <v/>
      </c>
      <c r="CM14" s="47" t="str">
        <f>IF(AND(AO14="○",OR(AP14="○",AQ14="○",AR14="○",AS14="○",AT14="○",AU14="○",AV14="○")),"「1．該当なし」と他の選択肢は同時に選択できません","")</f>
        <v/>
      </c>
      <c r="CN14" s="47" t="str">
        <f>IF(AND(BG14="○",OR(AW14="○",AX14="○",AY14="○",AZ14="○",BA14="○",BB14="○",BC14="○",BD14="○",BE14="○",BF14="○")),"「11．特にない」と他の選択肢は同時に選択できません","")</f>
        <v/>
      </c>
      <c r="CO14" s="47" t="str">
        <f>IF(AND(CA14="○",OR(BH14="○",BI14="○",BJ14="○",BK14="○",BL14="○",BM14="○",BN14="○",BO14="○",BP14="○",BQ14="○",BR14="○",BS14="○",BT14="○",BU14="○",BV14="○",BW14="○",BX14="○",BY14="○",BZ14="○")),"「20．」と他の選択肢は同時に選択できません","")</f>
        <v/>
      </c>
    </row>
    <row r="15" spans="1:100" s="5" customFormat="1" ht="30" customHeight="1" thickBot="1">
      <c r="A15" s="20" t="s">
        <v>8</v>
      </c>
      <c r="B15" s="44"/>
      <c r="C15" s="42"/>
      <c r="D15" s="42"/>
      <c r="E15" s="44"/>
      <c r="F15" s="44"/>
      <c r="G15" s="45"/>
      <c r="H15" s="66"/>
      <c r="I15" s="66"/>
      <c r="J15" s="89"/>
      <c r="K15" s="71"/>
      <c r="L15" s="71"/>
      <c r="M15" s="71"/>
      <c r="N15" s="71"/>
      <c r="O15" s="71"/>
      <c r="P15" s="71"/>
      <c r="Q15" s="71"/>
      <c r="R15" s="71"/>
      <c r="S15" s="71"/>
      <c r="T15" s="71"/>
      <c r="U15" s="71"/>
      <c r="V15" s="71"/>
      <c r="W15" s="71"/>
      <c r="X15" s="71"/>
      <c r="Y15" s="71"/>
      <c r="Z15" s="72"/>
      <c r="AA15" s="89"/>
      <c r="AB15" s="90"/>
      <c r="AC15" s="90"/>
      <c r="AD15" s="90"/>
      <c r="AE15" s="90"/>
      <c r="AF15" s="90"/>
      <c r="AG15" s="73"/>
      <c r="AH15" s="70"/>
      <c r="AI15" s="90"/>
      <c r="AJ15" s="90"/>
      <c r="AK15" s="90"/>
      <c r="AL15" s="90"/>
      <c r="AM15" s="90"/>
      <c r="AN15" s="73"/>
      <c r="AO15" s="70"/>
      <c r="AP15" s="90"/>
      <c r="AQ15" s="90"/>
      <c r="AR15" s="90"/>
      <c r="AS15" s="90"/>
      <c r="AT15" s="90"/>
      <c r="AU15" s="90"/>
      <c r="AV15" s="73"/>
      <c r="AW15" s="89"/>
      <c r="AX15" s="90"/>
      <c r="AY15" s="90"/>
      <c r="AZ15" s="90"/>
      <c r="BA15" s="90"/>
      <c r="BB15" s="90"/>
      <c r="BC15" s="90"/>
      <c r="BD15" s="90"/>
      <c r="BE15" s="90"/>
      <c r="BF15" s="90"/>
      <c r="BG15" s="72"/>
      <c r="BH15" s="89"/>
      <c r="BI15" s="90"/>
      <c r="BJ15" s="90"/>
      <c r="BK15" s="90"/>
      <c r="BL15" s="90"/>
      <c r="BM15" s="90"/>
      <c r="BN15" s="90"/>
      <c r="BO15" s="90"/>
      <c r="BP15" s="90"/>
      <c r="BQ15" s="90"/>
      <c r="BR15" s="91"/>
      <c r="BS15" s="98"/>
      <c r="BT15" s="99"/>
      <c r="BU15" s="99"/>
      <c r="BV15" s="99"/>
      <c r="BW15" s="99"/>
      <c r="BX15" s="99"/>
      <c r="BY15" s="99"/>
      <c r="BZ15" s="99"/>
      <c r="CA15" s="97"/>
      <c r="CB15" s="56"/>
      <c r="CC15" s="56"/>
      <c r="CD15" s="56"/>
      <c r="CF15" s="47" t="str">
        <f t="shared" ref="CF15:CF43" si="0">IF(AND(C15=2,D15=2),"問1-1、問1-2のどちらかに該当する利用者を回答の対象としてください。","")</f>
        <v/>
      </c>
      <c r="CG15" s="47" t="str">
        <f t="shared" ref="CG15:CG43" si="1">IF(AND(D15=1,H15=10),"問1-2「1. はい」と問2-1 「10.家族等介護者はいない」は同時に選択できません","")</f>
        <v/>
      </c>
      <c r="CH15" s="47" t="str">
        <f t="shared" ref="CH15:CH43" si="2">IF(AND(D15=1,I15=4),"問1-2「1. はい」と問2-2「4．働いていない」は同時に選択できません","")</f>
        <v/>
      </c>
      <c r="CI15" s="47" t="str">
        <f t="shared" ref="CI15:CI43" si="3">IF(COUNTA(J15:Z15)&gt;3,"問2-3は３つまで選択してください","")</f>
        <v/>
      </c>
      <c r="CJ15" s="47" t="str">
        <f t="shared" ref="CJ15:CJ43" si="4">IF(AND(Y15="○",COUNTA(J15:X15,Z15)&gt;0),"「16.特にない」と他の選択肢は同時に選べません","")</f>
        <v/>
      </c>
      <c r="CK15" s="47" t="str">
        <f t="shared" ref="CK15:CK43" si="5">IF(AND(AA15="○",OR(AB15="○",AC15="○",AD15="○",AE15="○",AF15="○",AG15="○")),"「1．該当なし」と他の選択肢は同時に選択できません","")</f>
        <v/>
      </c>
      <c r="CL15" s="47" t="str">
        <f t="shared" ref="CL15:CL43" si="6">IF(AND(AH15="○",OR(AI15="○",AJ15="○",AK15="○",AL15="○",AM15="○",AN15="○")),"「1．該当なし」と他の選択肢は同時に選択できません","")</f>
        <v/>
      </c>
      <c r="CM15" s="47" t="str">
        <f t="shared" ref="CM15:CM43" si="7">IF(AND(AO15="○",OR(AP15="○",AQ15="○",AR15="○",AS15="○",AT15="○",AU15="○",AV15="○")),"「1．該当なし」と他の選択肢は同時に選択できません","")</f>
        <v/>
      </c>
      <c r="CN15" s="47" t="str">
        <f t="shared" ref="CN15:CN43" si="8">IF(AND(BG15="○",OR(AW15="○",AX15="○",AY15="○",AZ15="○",BA15="○",BB15="○",BC15="○",BD15="○",BE15="○",BF15="○")),"「11．特にない」と他の選択肢は同時に選択できません","")</f>
        <v/>
      </c>
      <c r="CO15" s="47" t="str">
        <f t="shared" ref="CO15:CO43" si="9">IF(AND(CA15="○",OR(BH15="○",BI15="○",BJ15="○",BK15="○",BL15="○",BM15="○",BN15="○",BO15="○",BP15="○",BQ15="○",BR15="○",BS15="○",BT15="○",BU15="○",BV15="○",BW15="○",BX15="○",BY15="○",BZ15="○")),"「20．」と他の選択肢は同時に選択できません","")</f>
        <v/>
      </c>
    </row>
    <row r="16" spans="1:100" s="5" customFormat="1" ht="30" customHeight="1" thickBot="1">
      <c r="A16" s="19" t="s">
        <v>9</v>
      </c>
      <c r="B16" s="44"/>
      <c r="C16" s="42"/>
      <c r="D16" s="42"/>
      <c r="E16" s="44"/>
      <c r="F16" s="44"/>
      <c r="G16" s="45"/>
      <c r="H16" s="66"/>
      <c r="I16" s="66"/>
      <c r="J16" s="89"/>
      <c r="K16" s="71"/>
      <c r="L16" s="71"/>
      <c r="M16" s="71"/>
      <c r="N16" s="71"/>
      <c r="O16" s="71"/>
      <c r="P16" s="71"/>
      <c r="Q16" s="71"/>
      <c r="R16" s="71"/>
      <c r="S16" s="71"/>
      <c r="T16" s="71"/>
      <c r="U16" s="71"/>
      <c r="V16" s="71"/>
      <c r="W16" s="71"/>
      <c r="X16" s="71"/>
      <c r="Y16" s="71"/>
      <c r="Z16" s="72"/>
      <c r="AA16" s="70"/>
      <c r="AB16" s="90"/>
      <c r="AC16" s="90"/>
      <c r="AD16" s="90"/>
      <c r="AE16" s="90"/>
      <c r="AF16" s="90"/>
      <c r="AG16" s="73"/>
      <c r="AH16" s="70"/>
      <c r="AI16" s="90"/>
      <c r="AJ16" s="90"/>
      <c r="AK16" s="90"/>
      <c r="AL16" s="90"/>
      <c r="AM16" s="90"/>
      <c r="AN16" s="73"/>
      <c r="AO16" s="70"/>
      <c r="AP16" s="90"/>
      <c r="AQ16" s="90"/>
      <c r="AR16" s="90"/>
      <c r="AS16" s="90"/>
      <c r="AT16" s="90"/>
      <c r="AU16" s="90"/>
      <c r="AV16" s="73"/>
      <c r="AW16" s="89"/>
      <c r="AX16" s="90"/>
      <c r="AY16" s="90"/>
      <c r="AZ16" s="90"/>
      <c r="BA16" s="90"/>
      <c r="BB16" s="90"/>
      <c r="BC16" s="90"/>
      <c r="BD16" s="90"/>
      <c r="BE16" s="90"/>
      <c r="BF16" s="90"/>
      <c r="BG16" s="72"/>
      <c r="BH16" s="89"/>
      <c r="BI16" s="90"/>
      <c r="BJ16" s="90"/>
      <c r="BK16" s="90"/>
      <c r="BL16" s="90"/>
      <c r="BM16" s="90"/>
      <c r="BN16" s="90"/>
      <c r="BO16" s="90"/>
      <c r="BP16" s="90"/>
      <c r="BQ16" s="90"/>
      <c r="BR16" s="91"/>
      <c r="BS16" s="98"/>
      <c r="BT16" s="99"/>
      <c r="BU16" s="99"/>
      <c r="BV16" s="99"/>
      <c r="BW16" s="99"/>
      <c r="BX16" s="99"/>
      <c r="BY16" s="99"/>
      <c r="BZ16" s="99"/>
      <c r="CA16" s="97"/>
      <c r="CB16" s="44"/>
      <c r="CC16" s="44"/>
      <c r="CD16" s="44"/>
      <c r="CF16" s="47" t="str">
        <f t="shared" si="0"/>
        <v/>
      </c>
      <c r="CG16" s="47" t="str">
        <f t="shared" si="1"/>
        <v/>
      </c>
      <c r="CH16" s="47" t="str">
        <f t="shared" si="2"/>
        <v/>
      </c>
      <c r="CI16" s="47" t="str">
        <f t="shared" si="3"/>
        <v/>
      </c>
      <c r="CJ16" s="47" t="str">
        <f t="shared" si="4"/>
        <v/>
      </c>
      <c r="CK16" s="47" t="str">
        <f t="shared" si="5"/>
        <v/>
      </c>
      <c r="CL16" s="47" t="str">
        <f t="shared" si="6"/>
        <v/>
      </c>
      <c r="CM16" s="47" t="str">
        <f t="shared" si="7"/>
        <v/>
      </c>
      <c r="CN16" s="47" t="str">
        <f t="shared" si="8"/>
        <v/>
      </c>
      <c r="CO16" s="47" t="str">
        <f t="shared" si="9"/>
        <v/>
      </c>
    </row>
    <row r="17" spans="1:93" s="5" customFormat="1" ht="30" customHeight="1" thickBot="1">
      <c r="A17" s="19" t="s">
        <v>10</v>
      </c>
      <c r="B17" s="44"/>
      <c r="C17" s="42"/>
      <c r="D17" s="42"/>
      <c r="E17" s="44"/>
      <c r="F17" s="44"/>
      <c r="G17" s="45"/>
      <c r="H17" s="66"/>
      <c r="I17" s="44"/>
      <c r="J17" s="70"/>
      <c r="K17" s="71"/>
      <c r="L17" s="71"/>
      <c r="M17" s="71"/>
      <c r="N17" s="71"/>
      <c r="O17" s="71"/>
      <c r="P17" s="71"/>
      <c r="Q17" s="71"/>
      <c r="R17" s="71"/>
      <c r="S17" s="71"/>
      <c r="T17" s="71"/>
      <c r="U17" s="71"/>
      <c r="V17" s="71"/>
      <c r="W17" s="71"/>
      <c r="X17" s="71"/>
      <c r="Y17" s="71"/>
      <c r="Z17" s="72"/>
      <c r="AA17" s="70"/>
      <c r="AB17" s="90"/>
      <c r="AC17" s="90"/>
      <c r="AD17" s="90"/>
      <c r="AE17" s="90"/>
      <c r="AF17" s="90"/>
      <c r="AG17" s="73"/>
      <c r="AH17" s="70"/>
      <c r="AI17" s="90"/>
      <c r="AJ17" s="90"/>
      <c r="AK17" s="90"/>
      <c r="AL17" s="90"/>
      <c r="AM17" s="90"/>
      <c r="AN17" s="73"/>
      <c r="AO17" s="70"/>
      <c r="AP17" s="90"/>
      <c r="AQ17" s="90"/>
      <c r="AR17" s="90"/>
      <c r="AS17" s="90"/>
      <c r="AT17" s="90"/>
      <c r="AU17" s="90"/>
      <c r="AV17" s="73"/>
      <c r="AW17" s="89"/>
      <c r="AX17" s="90"/>
      <c r="AY17" s="90"/>
      <c r="AZ17" s="90"/>
      <c r="BA17" s="90"/>
      <c r="BB17" s="90"/>
      <c r="BC17" s="90"/>
      <c r="BD17" s="90"/>
      <c r="BE17" s="90"/>
      <c r="BF17" s="90"/>
      <c r="BG17" s="72"/>
      <c r="BH17" s="89"/>
      <c r="BI17" s="90"/>
      <c r="BJ17" s="90"/>
      <c r="BK17" s="90"/>
      <c r="BL17" s="90"/>
      <c r="BM17" s="90"/>
      <c r="BN17" s="90"/>
      <c r="BO17" s="90"/>
      <c r="BP17" s="90"/>
      <c r="BQ17" s="90"/>
      <c r="BR17" s="91"/>
      <c r="BS17" s="98"/>
      <c r="BT17" s="99"/>
      <c r="BU17" s="99"/>
      <c r="BV17" s="99"/>
      <c r="BW17" s="99"/>
      <c r="BX17" s="99"/>
      <c r="BY17" s="99"/>
      <c r="BZ17" s="99"/>
      <c r="CA17" s="97"/>
      <c r="CB17" s="57"/>
      <c r="CC17" s="57"/>
      <c r="CD17" s="57"/>
      <c r="CF17" s="47" t="str">
        <f t="shared" si="0"/>
        <v/>
      </c>
      <c r="CG17" s="47" t="str">
        <f t="shared" si="1"/>
        <v/>
      </c>
      <c r="CH17" s="47" t="str">
        <f t="shared" si="2"/>
        <v/>
      </c>
      <c r="CI17" s="47" t="str">
        <f t="shared" si="3"/>
        <v/>
      </c>
      <c r="CJ17" s="47" t="str">
        <f t="shared" si="4"/>
        <v/>
      </c>
      <c r="CK17" s="47" t="str">
        <f t="shared" si="5"/>
        <v/>
      </c>
      <c r="CL17" s="47" t="str">
        <f t="shared" si="6"/>
        <v/>
      </c>
      <c r="CM17" s="47" t="str">
        <f t="shared" si="7"/>
        <v/>
      </c>
      <c r="CN17" s="47" t="str">
        <f t="shared" si="8"/>
        <v/>
      </c>
      <c r="CO17" s="47" t="str">
        <f t="shared" si="9"/>
        <v/>
      </c>
    </row>
    <row r="18" spans="1:93" s="5" customFormat="1" ht="30" customHeight="1" thickBot="1">
      <c r="A18" s="19" t="s">
        <v>11</v>
      </c>
      <c r="B18" s="44"/>
      <c r="C18" s="42"/>
      <c r="D18" s="42"/>
      <c r="E18" s="44"/>
      <c r="F18" s="44"/>
      <c r="G18" s="45"/>
      <c r="H18" s="66"/>
      <c r="I18" s="44"/>
      <c r="J18" s="70"/>
      <c r="K18" s="71"/>
      <c r="L18" s="71"/>
      <c r="M18" s="71"/>
      <c r="N18" s="71"/>
      <c r="O18" s="71"/>
      <c r="P18" s="71"/>
      <c r="Q18" s="71"/>
      <c r="R18" s="71"/>
      <c r="S18" s="71"/>
      <c r="T18" s="71"/>
      <c r="U18" s="71"/>
      <c r="V18" s="71"/>
      <c r="W18" s="71"/>
      <c r="X18" s="71"/>
      <c r="Y18" s="71"/>
      <c r="Z18" s="72"/>
      <c r="AA18" s="70"/>
      <c r="AB18" s="90"/>
      <c r="AC18" s="90"/>
      <c r="AD18" s="90"/>
      <c r="AE18" s="90"/>
      <c r="AF18" s="90"/>
      <c r="AG18" s="73"/>
      <c r="AH18" s="70"/>
      <c r="AI18" s="90"/>
      <c r="AJ18" s="90"/>
      <c r="AK18" s="90"/>
      <c r="AL18" s="90"/>
      <c r="AM18" s="90"/>
      <c r="AN18" s="73"/>
      <c r="AO18" s="70"/>
      <c r="AP18" s="90"/>
      <c r="AQ18" s="90"/>
      <c r="AR18" s="90"/>
      <c r="AS18" s="90"/>
      <c r="AT18" s="90"/>
      <c r="AU18" s="90"/>
      <c r="AV18" s="73"/>
      <c r="AW18" s="89"/>
      <c r="AX18" s="90"/>
      <c r="AY18" s="90"/>
      <c r="AZ18" s="90"/>
      <c r="BA18" s="90"/>
      <c r="BB18" s="90"/>
      <c r="BC18" s="90"/>
      <c r="BD18" s="90"/>
      <c r="BE18" s="90"/>
      <c r="BF18" s="90"/>
      <c r="BG18" s="72"/>
      <c r="BH18" s="89"/>
      <c r="BI18" s="90"/>
      <c r="BJ18" s="90"/>
      <c r="BK18" s="90"/>
      <c r="BL18" s="90"/>
      <c r="BM18" s="90"/>
      <c r="BN18" s="90"/>
      <c r="BO18" s="90"/>
      <c r="BP18" s="90"/>
      <c r="BQ18" s="90"/>
      <c r="BR18" s="91"/>
      <c r="BS18" s="98"/>
      <c r="BT18" s="99"/>
      <c r="BU18" s="99"/>
      <c r="BV18" s="99"/>
      <c r="BW18" s="99"/>
      <c r="BX18" s="99"/>
      <c r="BY18" s="99"/>
      <c r="BZ18" s="99"/>
      <c r="CA18" s="97"/>
      <c r="CB18" s="44"/>
      <c r="CC18" s="44"/>
      <c r="CD18" s="44"/>
      <c r="CF18" s="47" t="str">
        <f t="shared" si="0"/>
        <v/>
      </c>
      <c r="CG18" s="47" t="str">
        <f t="shared" si="1"/>
        <v/>
      </c>
      <c r="CH18" s="47" t="str">
        <f t="shared" si="2"/>
        <v/>
      </c>
      <c r="CI18" s="47" t="str">
        <f t="shared" si="3"/>
        <v/>
      </c>
      <c r="CJ18" s="47" t="str">
        <f t="shared" si="4"/>
        <v/>
      </c>
      <c r="CK18" s="47" t="str">
        <f t="shared" si="5"/>
        <v/>
      </c>
      <c r="CL18" s="47" t="str">
        <f t="shared" si="6"/>
        <v/>
      </c>
      <c r="CM18" s="47" t="str">
        <f t="shared" si="7"/>
        <v/>
      </c>
      <c r="CN18" s="47" t="str">
        <f t="shared" si="8"/>
        <v/>
      </c>
      <c r="CO18" s="47" t="str">
        <f t="shared" si="9"/>
        <v/>
      </c>
    </row>
    <row r="19" spans="1:93" s="5" customFormat="1" ht="30" customHeight="1" thickBot="1">
      <c r="A19" s="19" t="s">
        <v>12</v>
      </c>
      <c r="B19" s="44"/>
      <c r="C19" s="42"/>
      <c r="D19" s="42"/>
      <c r="E19" s="44"/>
      <c r="F19" s="44"/>
      <c r="G19" s="45"/>
      <c r="H19" s="66"/>
      <c r="I19" s="66"/>
      <c r="J19" s="89"/>
      <c r="K19" s="71"/>
      <c r="L19" s="71"/>
      <c r="M19" s="71"/>
      <c r="N19" s="71"/>
      <c r="O19" s="71"/>
      <c r="P19" s="71"/>
      <c r="Q19" s="71"/>
      <c r="R19" s="71"/>
      <c r="S19" s="71"/>
      <c r="T19" s="71"/>
      <c r="U19" s="71"/>
      <c r="V19" s="71"/>
      <c r="W19" s="71"/>
      <c r="X19" s="71"/>
      <c r="Y19" s="71"/>
      <c r="Z19" s="72"/>
      <c r="AA19" s="70"/>
      <c r="AB19" s="90"/>
      <c r="AC19" s="90"/>
      <c r="AD19" s="90"/>
      <c r="AE19" s="90"/>
      <c r="AF19" s="90"/>
      <c r="AG19" s="73"/>
      <c r="AH19" s="70"/>
      <c r="AI19" s="90"/>
      <c r="AJ19" s="90"/>
      <c r="AK19" s="90"/>
      <c r="AL19" s="90"/>
      <c r="AM19" s="90"/>
      <c r="AN19" s="73"/>
      <c r="AO19" s="70"/>
      <c r="AP19" s="90"/>
      <c r="AQ19" s="90"/>
      <c r="AR19" s="90"/>
      <c r="AS19" s="90"/>
      <c r="AT19" s="90"/>
      <c r="AU19" s="90"/>
      <c r="AV19" s="73"/>
      <c r="AW19" s="89"/>
      <c r="AX19" s="90"/>
      <c r="AY19" s="90"/>
      <c r="AZ19" s="90"/>
      <c r="BA19" s="90"/>
      <c r="BB19" s="90"/>
      <c r="BC19" s="90"/>
      <c r="BD19" s="90"/>
      <c r="BE19" s="90"/>
      <c r="BF19" s="90"/>
      <c r="BG19" s="72"/>
      <c r="BH19" s="89"/>
      <c r="BI19" s="90"/>
      <c r="BJ19" s="90"/>
      <c r="BK19" s="90"/>
      <c r="BL19" s="90"/>
      <c r="BM19" s="90"/>
      <c r="BN19" s="90"/>
      <c r="BO19" s="90"/>
      <c r="BP19" s="90"/>
      <c r="BQ19" s="90"/>
      <c r="BR19" s="91"/>
      <c r="BS19" s="98"/>
      <c r="BT19" s="99"/>
      <c r="BU19" s="99"/>
      <c r="BV19" s="99"/>
      <c r="BW19" s="99"/>
      <c r="BX19" s="99"/>
      <c r="BY19" s="99"/>
      <c r="BZ19" s="99"/>
      <c r="CA19" s="97"/>
      <c r="CB19" s="44"/>
      <c r="CC19" s="44"/>
      <c r="CD19" s="44"/>
      <c r="CF19" s="47" t="str">
        <f t="shared" si="0"/>
        <v/>
      </c>
      <c r="CG19" s="47" t="str">
        <f t="shared" si="1"/>
        <v/>
      </c>
      <c r="CH19" s="47" t="str">
        <f t="shared" si="2"/>
        <v/>
      </c>
      <c r="CI19" s="47" t="str">
        <f t="shared" si="3"/>
        <v/>
      </c>
      <c r="CJ19" s="47" t="str">
        <f t="shared" si="4"/>
        <v/>
      </c>
      <c r="CK19" s="47" t="str">
        <f t="shared" si="5"/>
        <v/>
      </c>
      <c r="CL19" s="47" t="str">
        <f t="shared" si="6"/>
        <v/>
      </c>
      <c r="CM19" s="47" t="str">
        <f t="shared" si="7"/>
        <v/>
      </c>
      <c r="CN19" s="47" t="str">
        <f t="shared" si="8"/>
        <v/>
      </c>
      <c r="CO19" s="47" t="str">
        <f t="shared" si="9"/>
        <v/>
      </c>
    </row>
    <row r="20" spans="1:93" s="5" customFormat="1" ht="30" customHeight="1" thickBot="1">
      <c r="A20" s="19" t="s">
        <v>13</v>
      </c>
      <c r="B20" s="44"/>
      <c r="C20" s="42"/>
      <c r="D20" s="42"/>
      <c r="E20" s="44"/>
      <c r="F20" s="44"/>
      <c r="G20" s="45"/>
      <c r="H20" s="66"/>
      <c r="I20" s="66"/>
      <c r="J20" s="89"/>
      <c r="K20" s="71"/>
      <c r="L20" s="71"/>
      <c r="M20" s="71"/>
      <c r="N20" s="71"/>
      <c r="O20" s="71"/>
      <c r="P20" s="71"/>
      <c r="Q20" s="71"/>
      <c r="R20" s="71"/>
      <c r="S20" s="71"/>
      <c r="T20" s="71"/>
      <c r="U20" s="71"/>
      <c r="V20" s="71"/>
      <c r="W20" s="71"/>
      <c r="X20" s="71"/>
      <c r="Y20" s="71"/>
      <c r="Z20" s="72"/>
      <c r="AA20" s="70"/>
      <c r="AB20" s="90"/>
      <c r="AC20" s="90"/>
      <c r="AD20" s="90"/>
      <c r="AE20" s="90"/>
      <c r="AF20" s="90"/>
      <c r="AG20" s="73"/>
      <c r="AH20" s="70"/>
      <c r="AI20" s="90"/>
      <c r="AJ20" s="90"/>
      <c r="AK20" s="90"/>
      <c r="AL20" s="90"/>
      <c r="AM20" s="90"/>
      <c r="AN20" s="73"/>
      <c r="AO20" s="70"/>
      <c r="AP20" s="90"/>
      <c r="AQ20" s="90"/>
      <c r="AR20" s="90"/>
      <c r="AS20" s="90"/>
      <c r="AT20" s="90"/>
      <c r="AU20" s="90"/>
      <c r="AV20" s="73"/>
      <c r="AW20" s="89"/>
      <c r="AX20" s="90"/>
      <c r="AY20" s="90"/>
      <c r="AZ20" s="90"/>
      <c r="BA20" s="90"/>
      <c r="BB20" s="90"/>
      <c r="BC20" s="90"/>
      <c r="BD20" s="90"/>
      <c r="BE20" s="90"/>
      <c r="BF20" s="90"/>
      <c r="BG20" s="72"/>
      <c r="BH20" s="89"/>
      <c r="BI20" s="90"/>
      <c r="BJ20" s="90"/>
      <c r="BK20" s="90"/>
      <c r="BL20" s="90"/>
      <c r="BM20" s="90"/>
      <c r="BN20" s="90"/>
      <c r="BO20" s="90"/>
      <c r="BP20" s="90"/>
      <c r="BQ20" s="90"/>
      <c r="BR20" s="91"/>
      <c r="BS20" s="98"/>
      <c r="BT20" s="99"/>
      <c r="BU20" s="99"/>
      <c r="BV20" s="99"/>
      <c r="BW20" s="99"/>
      <c r="BX20" s="99"/>
      <c r="BY20" s="99"/>
      <c r="BZ20" s="99"/>
      <c r="CA20" s="97"/>
      <c r="CB20" s="44"/>
      <c r="CC20" s="44"/>
      <c r="CD20" s="44"/>
      <c r="CF20" s="47" t="str">
        <f t="shared" si="0"/>
        <v/>
      </c>
      <c r="CG20" s="47" t="str">
        <f t="shared" si="1"/>
        <v/>
      </c>
      <c r="CH20" s="47" t="str">
        <f t="shared" si="2"/>
        <v/>
      </c>
      <c r="CI20" s="47" t="str">
        <f t="shared" si="3"/>
        <v/>
      </c>
      <c r="CJ20" s="47" t="str">
        <f t="shared" si="4"/>
        <v/>
      </c>
      <c r="CK20" s="47" t="str">
        <f t="shared" si="5"/>
        <v/>
      </c>
      <c r="CL20" s="47" t="str">
        <f t="shared" si="6"/>
        <v/>
      </c>
      <c r="CM20" s="47" t="str">
        <f t="shared" si="7"/>
        <v/>
      </c>
      <c r="CN20" s="47" t="str">
        <f t="shared" si="8"/>
        <v/>
      </c>
      <c r="CO20" s="47" t="str">
        <f t="shared" si="9"/>
        <v/>
      </c>
    </row>
    <row r="21" spans="1:93" s="5" customFormat="1" ht="30" customHeight="1" thickBot="1">
      <c r="A21" s="19" t="s">
        <v>14</v>
      </c>
      <c r="B21" s="44"/>
      <c r="C21" s="42"/>
      <c r="D21" s="42"/>
      <c r="E21" s="44"/>
      <c r="F21" s="44"/>
      <c r="G21" s="45"/>
      <c r="H21" s="66"/>
      <c r="I21" s="66"/>
      <c r="J21" s="89"/>
      <c r="K21" s="71"/>
      <c r="L21" s="71"/>
      <c r="M21" s="71"/>
      <c r="N21" s="71"/>
      <c r="O21" s="71"/>
      <c r="P21" s="71"/>
      <c r="Q21" s="71"/>
      <c r="R21" s="71"/>
      <c r="S21" s="71"/>
      <c r="T21" s="71"/>
      <c r="U21" s="71"/>
      <c r="V21" s="71"/>
      <c r="W21" s="71"/>
      <c r="X21" s="71"/>
      <c r="Y21" s="71"/>
      <c r="Z21" s="72"/>
      <c r="AA21" s="70"/>
      <c r="AB21" s="90"/>
      <c r="AC21" s="90"/>
      <c r="AD21" s="90"/>
      <c r="AE21" s="90"/>
      <c r="AF21" s="90"/>
      <c r="AG21" s="73"/>
      <c r="AH21" s="70"/>
      <c r="AI21" s="90"/>
      <c r="AJ21" s="90"/>
      <c r="AK21" s="90"/>
      <c r="AL21" s="90"/>
      <c r="AM21" s="90"/>
      <c r="AN21" s="73"/>
      <c r="AO21" s="70"/>
      <c r="AP21" s="90"/>
      <c r="AQ21" s="90"/>
      <c r="AR21" s="90"/>
      <c r="AS21" s="90"/>
      <c r="AT21" s="90"/>
      <c r="AU21" s="90"/>
      <c r="AV21" s="73"/>
      <c r="AW21" s="89"/>
      <c r="AX21" s="90"/>
      <c r="AY21" s="90"/>
      <c r="AZ21" s="90"/>
      <c r="BA21" s="90"/>
      <c r="BB21" s="90"/>
      <c r="BC21" s="90"/>
      <c r="BD21" s="90"/>
      <c r="BE21" s="90"/>
      <c r="BF21" s="90"/>
      <c r="BG21" s="72"/>
      <c r="BH21" s="89"/>
      <c r="BI21" s="90"/>
      <c r="BJ21" s="90"/>
      <c r="BK21" s="90"/>
      <c r="BL21" s="90"/>
      <c r="BM21" s="90"/>
      <c r="BN21" s="90"/>
      <c r="BO21" s="90"/>
      <c r="BP21" s="90"/>
      <c r="BQ21" s="90"/>
      <c r="BR21" s="91"/>
      <c r="BS21" s="98"/>
      <c r="BT21" s="99"/>
      <c r="BU21" s="99"/>
      <c r="BV21" s="99"/>
      <c r="BW21" s="99"/>
      <c r="BX21" s="99"/>
      <c r="BY21" s="99"/>
      <c r="BZ21" s="99"/>
      <c r="CA21" s="97"/>
      <c r="CB21" s="44"/>
      <c r="CC21" s="44"/>
      <c r="CD21" s="44"/>
      <c r="CF21" s="47" t="str">
        <f t="shared" si="0"/>
        <v/>
      </c>
      <c r="CG21" s="47" t="str">
        <f t="shared" si="1"/>
        <v/>
      </c>
      <c r="CH21" s="47" t="str">
        <f t="shared" si="2"/>
        <v/>
      </c>
      <c r="CI21" s="47" t="str">
        <f t="shared" si="3"/>
        <v/>
      </c>
      <c r="CJ21" s="47" t="str">
        <f t="shared" si="4"/>
        <v/>
      </c>
      <c r="CK21" s="47" t="str">
        <f t="shared" si="5"/>
        <v/>
      </c>
      <c r="CL21" s="47" t="str">
        <f t="shared" si="6"/>
        <v/>
      </c>
      <c r="CM21" s="47" t="str">
        <f t="shared" si="7"/>
        <v/>
      </c>
      <c r="CN21" s="47" t="str">
        <f t="shared" si="8"/>
        <v/>
      </c>
      <c r="CO21" s="47" t="str">
        <f t="shared" si="9"/>
        <v/>
      </c>
    </row>
    <row r="22" spans="1:93" s="5" customFormat="1" ht="30" customHeight="1" thickBot="1">
      <c r="A22" s="19" t="s">
        <v>15</v>
      </c>
      <c r="B22" s="44"/>
      <c r="C22" s="42"/>
      <c r="D22" s="42"/>
      <c r="E22" s="44"/>
      <c r="F22" s="44"/>
      <c r="G22" s="45"/>
      <c r="H22" s="66"/>
      <c r="I22" s="66"/>
      <c r="J22" s="89"/>
      <c r="K22" s="71"/>
      <c r="L22" s="71"/>
      <c r="M22" s="71"/>
      <c r="N22" s="71"/>
      <c r="O22" s="71"/>
      <c r="P22" s="71"/>
      <c r="Q22" s="71"/>
      <c r="R22" s="71"/>
      <c r="S22" s="71"/>
      <c r="T22" s="71"/>
      <c r="U22" s="71"/>
      <c r="V22" s="71"/>
      <c r="W22" s="71"/>
      <c r="X22" s="71"/>
      <c r="Y22" s="71"/>
      <c r="Z22" s="72"/>
      <c r="AA22" s="70"/>
      <c r="AB22" s="90"/>
      <c r="AC22" s="90"/>
      <c r="AD22" s="90"/>
      <c r="AE22" s="90"/>
      <c r="AF22" s="90"/>
      <c r="AG22" s="73"/>
      <c r="AH22" s="70"/>
      <c r="AI22" s="90"/>
      <c r="AJ22" s="90"/>
      <c r="AK22" s="90"/>
      <c r="AL22" s="90"/>
      <c r="AM22" s="90"/>
      <c r="AN22" s="73"/>
      <c r="AO22" s="70"/>
      <c r="AP22" s="90"/>
      <c r="AQ22" s="90"/>
      <c r="AR22" s="90"/>
      <c r="AS22" s="90"/>
      <c r="AT22" s="90"/>
      <c r="AU22" s="90"/>
      <c r="AV22" s="73"/>
      <c r="AW22" s="89"/>
      <c r="AX22" s="90"/>
      <c r="AY22" s="90"/>
      <c r="AZ22" s="90"/>
      <c r="BA22" s="90"/>
      <c r="BB22" s="90"/>
      <c r="BC22" s="90"/>
      <c r="BD22" s="90"/>
      <c r="BE22" s="90"/>
      <c r="BF22" s="90"/>
      <c r="BG22" s="72"/>
      <c r="BH22" s="89"/>
      <c r="BI22" s="90"/>
      <c r="BJ22" s="90"/>
      <c r="BK22" s="90"/>
      <c r="BL22" s="90"/>
      <c r="BM22" s="90"/>
      <c r="BN22" s="90"/>
      <c r="BO22" s="90"/>
      <c r="BP22" s="90"/>
      <c r="BQ22" s="90"/>
      <c r="BR22" s="91"/>
      <c r="BS22" s="98"/>
      <c r="BT22" s="99"/>
      <c r="BU22" s="99"/>
      <c r="BV22" s="99"/>
      <c r="BW22" s="99"/>
      <c r="BX22" s="99"/>
      <c r="BY22" s="99"/>
      <c r="BZ22" s="99"/>
      <c r="CA22" s="97"/>
      <c r="CB22" s="44"/>
      <c r="CC22" s="44"/>
      <c r="CD22" s="44"/>
      <c r="CF22" s="47" t="str">
        <f t="shared" si="0"/>
        <v/>
      </c>
      <c r="CG22" s="47" t="str">
        <f t="shared" si="1"/>
        <v/>
      </c>
      <c r="CH22" s="47" t="str">
        <f t="shared" si="2"/>
        <v/>
      </c>
      <c r="CI22" s="47" t="str">
        <f t="shared" si="3"/>
        <v/>
      </c>
      <c r="CJ22" s="47" t="str">
        <f t="shared" si="4"/>
        <v/>
      </c>
      <c r="CK22" s="47" t="str">
        <f t="shared" si="5"/>
        <v/>
      </c>
      <c r="CL22" s="47" t="str">
        <f t="shared" si="6"/>
        <v/>
      </c>
      <c r="CM22" s="47" t="str">
        <f t="shared" si="7"/>
        <v/>
      </c>
      <c r="CN22" s="47" t="str">
        <f t="shared" si="8"/>
        <v/>
      </c>
      <c r="CO22" s="47" t="str">
        <f t="shared" si="9"/>
        <v/>
      </c>
    </row>
    <row r="23" spans="1:93" s="5" customFormat="1" ht="30" customHeight="1" thickBot="1">
      <c r="A23" s="19" t="s">
        <v>16</v>
      </c>
      <c r="B23" s="44"/>
      <c r="C23" s="42"/>
      <c r="D23" s="42"/>
      <c r="E23" s="44"/>
      <c r="F23" s="44"/>
      <c r="G23" s="45"/>
      <c r="H23" s="66"/>
      <c r="I23" s="66"/>
      <c r="J23" s="89"/>
      <c r="K23" s="71"/>
      <c r="L23" s="71"/>
      <c r="M23" s="71"/>
      <c r="N23" s="71"/>
      <c r="O23" s="71"/>
      <c r="P23" s="71"/>
      <c r="Q23" s="71"/>
      <c r="R23" s="71"/>
      <c r="S23" s="71"/>
      <c r="T23" s="71"/>
      <c r="U23" s="71"/>
      <c r="V23" s="71"/>
      <c r="W23" s="71"/>
      <c r="X23" s="71"/>
      <c r="Y23" s="71"/>
      <c r="Z23" s="72"/>
      <c r="AA23" s="70"/>
      <c r="AB23" s="90"/>
      <c r="AC23" s="90"/>
      <c r="AD23" s="90"/>
      <c r="AE23" s="90"/>
      <c r="AF23" s="90"/>
      <c r="AG23" s="73"/>
      <c r="AH23" s="70"/>
      <c r="AI23" s="90"/>
      <c r="AJ23" s="90"/>
      <c r="AK23" s="90"/>
      <c r="AL23" s="90"/>
      <c r="AM23" s="90"/>
      <c r="AN23" s="73"/>
      <c r="AO23" s="70"/>
      <c r="AP23" s="90"/>
      <c r="AQ23" s="90"/>
      <c r="AR23" s="90"/>
      <c r="AS23" s="90"/>
      <c r="AT23" s="90"/>
      <c r="AU23" s="90"/>
      <c r="AV23" s="73"/>
      <c r="AW23" s="89"/>
      <c r="AX23" s="90"/>
      <c r="AY23" s="90"/>
      <c r="AZ23" s="90"/>
      <c r="BA23" s="90"/>
      <c r="BB23" s="90"/>
      <c r="BC23" s="90"/>
      <c r="BD23" s="90"/>
      <c r="BE23" s="90"/>
      <c r="BF23" s="90"/>
      <c r="BG23" s="72"/>
      <c r="BH23" s="89"/>
      <c r="BI23" s="90"/>
      <c r="BJ23" s="90"/>
      <c r="BK23" s="90"/>
      <c r="BL23" s="90"/>
      <c r="BM23" s="90"/>
      <c r="BN23" s="90"/>
      <c r="BO23" s="90"/>
      <c r="BP23" s="90"/>
      <c r="BQ23" s="90"/>
      <c r="BR23" s="91"/>
      <c r="BS23" s="98"/>
      <c r="BT23" s="99"/>
      <c r="BU23" s="99"/>
      <c r="BV23" s="99"/>
      <c r="BW23" s="99"/>
      <c r="BX23" s="99"/>
      <c r="BY23" s="99"/>
      <c r="BZ23" s="99"/>
      <c r="CA23" s="97"/>
      <c r="CB23" s="44"/>
      <c r="CC23" s="44"/>
      <c r="CD23" s="44"/>
      <c r="CF23" s="47" t="str">
        <f t="shared" si="0"/>
        <v/>
      </c>
      <c r="CG23" s="47" t="str">
        <f t="shared" si="1"/>
        <v/>
      </c>
      <c r="CH23" s="47" t="str">
        <f t="shared" si="2"/>
        <v/>
      </c>
      <c r="CI23" s="47" t="str">
        <f t="shared" si="3"/>
        <v/>
      </c>
      <c r="CJ23" s="47" t="str">
        <f t="shared" si="4"/>
        <v/>
      </c>
      <c r="CK23" s="47" t="str">
        <f t="shared" si="5"/>
        <v/>
      </c>
      <c r="CL23" s="47" t="str">
        <f t="shared" si="6"/>
        <v/>
      </c>
      <c r="CM23" s="47" t="str">
        <f t="shared" si="7"/>
        <v/>
      </c>
      <c r="CN23" s="47" t="str">
        <f t="shared" si="8"/>
        <v/>
      </c>
      <c r="CO23" s="47" t="str">
        <f t="shared" si="9"/>
        <v/>
      </c>
    </row>
    <row r="24" spans="1:93" s="5" customFormat="1" ht="30" customHeight="1" thickBot="1">
      <c r="A24" s="19" t="s">
        <v>17</v>
      </c>
      <c r="B24" s="44"/>
      <c r="C24" s="42"/>
      <c r="D24" s="42"/>
      <c r="E24" s="44"/>
      <c r="F24" s="44"/>
      <c r="G24" s="45"/>
      <c r="H24" s="66"/>
      <c r="I24" s="66"/>
      <c r="J24" s="89"/>
      <c r="K24" s="71"/>
      <c r="L24" s="71"/>
      <c r="M24" s="71"/>
      <c r="N24" s="71"/>
      <c r="O24" s="71"/>
      <c r="P24" s="71"/>
      <c r="Q24" s="71"/>
      <c r="R24" s="71"/>
      <c r="S24" s="71"/>
      <c r="T24" s="71"/>
      <c r="U24" s="71"/>
      <c r="V24" s="71"/>
      <c r="W24" s="71"/>
      <c r="X24" s="71"/>
      <c r="Y24" s="71"/>
      <c r="Z24" s="72"/>
      <c r="AA24" s="70"/>
      <c r="AB24" s="90"/>
      <c r="AC24" s="90"/>
      <c r="AD24" s="90"/>
      <c r="AE24" s="90"/>
      <c r="AF24" s="90"/>
      <c r="AG24" s="73"/>
      <c r="AH24" s="70"/>
      <c r="AI24" s="90"/>
      <c r="AJ24" s="90"/>
      <c r="AK24" s="90"/>
      <c r="AL24" s="90"/>
      <c r="AM24" s="90"/>
      <c r="AN24" s="73"/>
      <c r="AO24" s="70"/>
      <c r="AP24" s="90"/>
      <c r="AQ24" s="90"/>
      <c r="AR24" s="90"/>
      <c r="AS24" s="90"/>
      <c r="AT24" s="90"/>
      <c r="AU24" s="90"/>
      <c r="AV24" s="73"/>
      <c r="AW24" s="89"/>
      <c r="AX24" s="90"/>
      <c r="AY24" s="90"/>
      <c r="AZ24" s="90"/>
      <c r="BA24" s="90"/>
      <c r="BB24" s="90"/>
      <c r="BC24" s="90"/>
      <c r="BD24" s="90"/>
      <c r="BE24" s="90"/>
      <c r="BF24" s="90"/>
      <c r="BG24" s="72"/>
      <c r="BH24" s="89"/>
      <c r="BI24" s="90"/>
      <c r="BJ24" s="90"/>
      <c r="BK24" s="90"/>
      <c r="BL24" s="90"/>
      <c r="BM24" s="90"/>
      <c r="BN24" s="90"/>
      <c r="BO24" s="90"/>
      <c r="BP24" s="90"/>
      <c r="BQ24" s="90"/>
      <c r="BR24" s="91"/>
      <c r="BS24" s="98"/>
      <c r="BT24" s="99"/>
      <c r="BU24" s="99"/>
      <c r="BV24" s="99"/>
      <c r="BW24" s="99"/>
      <c r="BX24" s="99"/>
      <c r="BY24" s="99"/>
      <c r="BZ24" s="99"/>
      <c r="CA24" s="97"/>
      <c r="CB24" s="44"/>
      <c r="CC24" s="44"/>
      <c r="CD24" s="44"/>
      <c r="CF24" s="47" t="str">
        <f t="shared" si="0"/>
        <v/>
      </c>
      <c r="CG24" s="47" t="str">
        <f t="shared" si="1"/>
        <v/>
      </c>
      <c r="CH24" s="47" t="str">
        <f t="shared" si="2"/>
        <v/>
      </c>
      <c r="CI24" s="47" t="str">
        <f t="shared" si="3"/>
        <v/>
      </c>
      <c r="CJ24" s="47" t="str">
        <f t="shared" si="4"/>
        <v/>
      </c>
      <c r="CK24" s="47" t="str">
        <f t="shared" si="5"/>
        <v/>
      </c>
      <c r="CL24" s="47" t="str">
        <f t="shared" si="6"/>
        <v/>
      </c>
      <c r="CM24" s="47" t="str">
        <f t="shared" si="7"/>
        <v/>
      </c>
      <c r="CN24" s="47" t="str">
        <f t="shared" si="8"/>
        <v/>
      </c>
      <c r="CO24" s="47" t="str">
        <f t="shared" si="9"/>
        <v/>
      </c>
    </row>
    <row r="25" spans="1:93" s="5" customFormat="1" ht="30" customHeight="1" thickBot="1">
      <c r="A25" s="19" t="s">
        <v>18</v>
      </c>
      <c r="B25" s="44"/>
      <c r="C25" s="42"/>
      <c r="D25" s="42"/>
      <c r="E25" s="44"/>
      <c r="F25" s="44"/>
      <c r="G25" s="45"/>
      <c r="H25" s="66"/>
      <c r="I25" s="66"/>
      <c r="J25" s="89"/>
      <c r="K25" s="71"/>
      <c r="L25" s="71"/>
      <c r="M25" s="71"/>
      <c r="N25" s="71"/>
      <c r="O25" s="71"/>
      <c r="P25" s="71"/>
      <c r="Q25" s="71"/>
      <c r="R25" s="71"/>
      <c r="S25" s="71"/>
      <c r="T25" s="71"/>
      <c r="U25" s="71"/>
      <c r="V25" s="71"/>
      <c r="W25" s="71"/>
      <c r="X25" s="71"/>
      <c r="Y25" s="71"/>
      <c r="Z25" s="72"/>
      <c r="AA25" s="70"/>
      <c r="AB25" s="90"/>
      <c r="AC25" s="90"/>
      <c r="AD25" s="90"/>
      <c r="AE25" s="90"/>
      <c r="AF25" s="90"/>
      <c r="AG25" s="73"/>
      <c r="AH25" s="70"/>
      <c r="AI25" s="90"/>
      <c r="AJ25" s="90"/>
      <c r="AK25" s="90"/>
      <c r="AL25" s="90"/>
      <c r="AM25" s="90"/>
      <c r="AN25" s="73"/>
      <c r="AO25" s="70"/>
      <c r="AP25" s="90"/>
      <c r="AQ25" s="90"/>
      <c r="AR25" s="90"/>
      <c r="AS25" s="90"/>
      <c r="AT25" s="90"/>
      <c r="AU25" s="90"/>
      <c r="AV25" s="73"/>
      <c r="AW25" s="89"/>
      <c r="AX25" s="90"/>
      <c r="AY25" s="90"/>
      <c r="AZ25" s="90"/>
      <c r="BA25" s="90"/>
      <c r="BB25" s="90"/>
      <c r="BC25" s="90"/>
      <c r="BD25" s="90"/>
      <c r="BE25" s="90"/>
      <c r="BF25" s="90"/>
      <c r="BG25" s="72"/>
      <c r="BH25" s="89"/>
      <c r="BI25" s="90"/>
      <c r="BJ25" s="90"/>
      <c r="BK25" s="90"/>
      <c r="BL25" s="90"/>
      <c r="BM25" s="90"/>
      <c r="BN25" s="90"/>
      <c r="BO25" s="90"/>
      <c r="BP25" s="90"/>
      <c r="BQ25" s="90"/>
      <c r="BR25" s="91"/>
      <c r="BS25" s="98"/>
      <c r="BT25" s="99"/>
      <c r="BU25" s="99"/>
      <c r="BV25" s="99"/>
      <c r="BW25" s="99"/>
      <c r="BX25" s="99"/>
      <c r="BY25" s="99"/>
      <c r="BZ25" s="99"/>
      <c r="CA25" s="97"/>
      <c r="CB25" s="42"/>
      <c r="CC25" s="42"/>
      <c r="CD25" s="42"/>
      <c r="CF25" s="47" t="str">
        <f t="shared" si="0"/>
        <v/>
      </c>
      <c r="CG25" s="47" t="str">
        <f t="shared" si="1"/>
        <v/>
      </c>
      <c r="CH25" s="47" t="str">
        <f t="shared" si="2"/>
        <v/>
      </c>
      <c r="CI25" s="47" t="str">
        <f t="shared" si="3"/>
        <v/>
      </c>
      <c r="CJ25" s="47" t="str">
        <f t="shared" si="4"/>
        <v/>
      </c>
      <c r="CK25" s="47" t="str">
        <f t="shared" si="5"/>
        <v/>
      </c>
      <c r="CL25" s="47" t="str">
        <f t="shared" si="6"/>
        <v/>
      </c>
      <c r="CM25" s="47" t="str">
        <f t="shared" si="7"/>
        <v/>
      </c>
      <c r="CN25" s="47" t="str">
        <f t="shared" si="8"/>
        <v/>
      </c>
      <c r="CO25" s="47" t="str">
        <f t="shared" si="9"/>
        <v/>
      </c>
    </row>
    <row r="26" spans="1:93" s="5" customFormat="1" ht="30" customHeight="1" thickBot="1">
      <c r="A26" s="19" t="s">
        <v>19</v>
      </c>
      <c r="B26" s="44"/>
      <c r="C26" s="42"/>
      <c r="D26" s="42"/>
      <c r="E26" s="44"/>
      <c r="F26" s="44"/>
      <c r="G26" s="45"/>
      <c r="H26" s="66"/>
      <c r="I26" s="66"/>
      <c r="J26" s="89"/>
      <c r="K26" s="71"/>
      <c r="L26" s="71"/>
      <c r="M26" s="71"/>
      <c r="N26" s="71"/>
      <c r="O26" s="71"/>
      <c r="P26" s="71"/>
      <c r="Q26" s="71"/>
      <c r="R26" s="71"/>
      <c r="S26" s="71"/>
      <c r="T26" s="71"/>
      <c r="U26" s="71"/>
      <c r="V26" s="71"/>
      <c r="W26" s="71"/>
      <c r="X26" s="71"/>
      <c r="Y26" s="71"/>
      <c r="Z26" s="88"/>
      <c r="AA26" s="89"/>
      <c r="AB26" s="90"/>
      <c r="AC26" s="90"/>
      <c r="AD26" s="90"/>
      <c r="AE26" s="90"/>
      <c r="AF26" s="90"/>
      <c r="AG26" s="73"/>
      <c r="AH26" s="70"/>
      <c r="AI26" s="90"/>
      <c r="AJ26" s="90"/>
      <c r="AK26" s="90"/>
      <c r="AL26" s="90"/>
      <c r="AM26" s="90"/>
      <c r="AN26" s="73"/>
      <c r="AO26" s="70"/>
      <c r="AP26" s="90"/>
      <c r="AQ26" s="90"/>
      <c r="AR26" s="90"/>
      <c r="AS26" s="90"/>
      <c r="AT26" s="90"/>
      <c r="AU26" s="90"/>
      <c r="AV26" s="73"/>
      <c r="AW26" s="89"/>
      <c r="AX26" s="90"/>
      <c r="AY26" s="90"/>
      <c r="AZ26" s="90"/>
      <c r="BA26" s="90"/>
      <c r="BB26" s="90"/>
      <c r="BC26" s="90"/>
      <c r="BD26" s="90"/>
      <c r="BE26" s="90"/>
      <c r="BF26" s="90"/>
      <c r="BG26" s="72"/>
      <c r="BH26" s="89"/>
      <c r="BI26" s="90"/>
      <c r="BJ26" s="90"/>
      <c r="BK26" s="90"/>
      <c r="BL26" s="90"/>
      <c r="BM26" s="90"/>
      <c r="BN26" s="90"/>
      <c r="BO26" s="90"/>
      <c r="BP26" s="90"/>
      <c r="BQ26" s="90"/>
      <c r="BR26" s="91"/>
      <c r="BS26" s="98"/>
      <c r="BT26" s="99"/>
      <c r="BU26" s="99"/>
      <c r="BV26" s="99"/>
      <c r="BW26" s="99"/>
      <c r="BX26" s="99"/>
      <c r="BY26" s="99"/>
      <c r="BZ26" s="99"/>
      <c r="CA26" s="97"/>
      <c r="CB26" s="42"/>
      <c r="CC26" s="42"/>
      <c r="CD26" s="42"/>
      <c r="CF26" s="47" t="str">
        <f t="shared" si="0"/>
        <v/>
      </c>
      <c r="CG26" s="47" t="str">
        <f t="shared" si="1"/>
        <v/>
      </c>
      <c r="CH26" s="47" t="str">
        <f t="shared" si="2"/>
        <v/>
      </c>
      <c r="CI26" s="47" t="str">
        <f t="shared" si="3"/>
        <v/>
      </c>
      <c r="CJ26" s="47" t="str">
        <f t="shared" si="4"/>
        <v/>
      </c>
      <c r="CK26" s="47" t="str">
        <f t="shared" si="5"/>
        <v/>
      </c>
      <c r="CL26" s="47" t="str">
        <f t="shared" si="6"/>
        <v/>
      </c>
      <c r="CM26" s="47" t="str">
        <f t="shared" si="7"/>
        <v/>
      </c>
      <c r="CN26" s="47" t="str">
        <f t="shared" si="8"/>
        <v/>
      </c>
      <c r="CO26" s="47" t="str">
        <f t="shared" si="9"/>
        <v/>
      </c>
    </row>
    <row r="27" spans="1:93" s="5" customFormat="1" ht="30" customHeight="1" thickBot="1">
      <c r="A27" s="19" t="s">
        <v>20</v>
      </c>
      <c r="B27" s="44"/>
      <c r="C27" s="42"/>
      <c r="D27" s="42"/>
      <c r="E27" s="44"/>
      <c r="F27" s="44"/>
      <c r="G27" s="45"/>
      <c r="H27" s="66"/>
      <c r="I27" s="66"/>
      <c r="J27" s="89"/>
      <c r="K27" s="71"/>
      <c r="L27" s="71"/>
      <c r="M27" s="71"/>
      <c r="N27" s="71"/>
      <c r="O27" s="71"/>
      <c r="P27" s="71"/>
      <c r="Q27" s="71"/>
      <c r="R27" s="71"/>
      <c r="S27" s="71"/>
      <c r="T27" s="71"/>
      <c r="U27" s="71"/>
      <c r="V27" s="71"/>
      <c r="W27" s="71"/>
      <c r="X27" s="71"/>
      <c r="Y27" s="71"/>
      <c r="Z27" s="72"/>
      <c r="AA27" s="70"/>
      <c r="AB27" s="90"/>
      <c r="AC27" s="90"/>
      <c r="AD27" s="90"/>
      <c r="AE27" s="90"/>
      <c r="AF27" s="90"/>
      <c r="AG27" s="73"/>
      <c r="AH27" s="70"/>
      <c r="AI27" s="90"/>
      <c r="AJ27" s="90"/>
      <c r="AK27" s="90"/>
      <c r="AL27" s="90"/>
      <c r="AM27" s="90"/>
      <c r="AN27" s="73"/>
      <c r="AO27" s="70"/>
      <c r="AP27" s="90"/>
      <c r="AQ27" s="90"/>
      <c r="AR27" s="90"/>
      <c r="AS27" s="90"/>
      <c r="AT27" s="90"/>
      <c r="AU27" s="90"/>
      <c r="AV27" s="73"/>
      <c r="AW27" s="89"/>
      <c r="AX27" s="90"/>
      <c r="AY27" s="90"/>
      <c r="AZ27" s="90"/>
      <c r="BA27" s="90"/>
      <c r="BB27" s="90"/>
      <c r="BC27" s="90"/>
      <c r="BD27" s="90"/>
      <c r="BE27" s="90"/>
      <c r="BF27" s="90"/>
      <c r="BG27" s="72"/>
      <c r="BH27" s="89"/>
      <c r="BI27" s="90"/>
      <c r="BJ27" s="90"/>
      <c r="BK27" s="90"/>
      <c r="BL27" s="90"/>
      <c r="BM27" s="90"/>
      <c r="BN27" s="90"/>
      <c r="BO27" s="90"/>
      <c r="BP27" s="90"/>
      <c r="BQ27" s="90"/>
      <c r="BR27" s="91"/>
      <c r="BS27" s="98"/>
      <c r="BT27" s="99"/>
      <c r="BU27" s="99"/>
      <c r="BV27" s="99"/>
      <c r="BW27" s="99"/>
      <c r="BX27" s="99"/>
      <c r="BY27" s="99"/>
      <c r="BZ27" s="99"/>
      <c r="CA27" s="97"/>
      <c r="CB27" s="42"/>
      <c r="CC27" s="42"/>
      <c r="CD27" s="42"/>
      <c r="CF27" s="47" t="str">
        <f t="shared" si="0"/>
        <v/>
      </c>
      <c r="CG27" s="47" t="str">
        <f t="shared" si="1"/>
        <v/>
      </c>
      <c r="CH27" s="47" t="str">
        <f t="shared" si="2"/>
        <v/>
      </c>
      <c r="CI27" s="47" t="str">
        <f t="shared" si="3"/>
        <v/>
      </c>
      <c r="CJ27" s="47" t="str">
        <f t="shared" si="4"/>
        <v/>
      </c>
      <c r="CK27" s="47" t="str">
        <f t="shared" si="5"/>
        <v/>
      </c>
      <c r="CL27" s="47" t="str">
        <f t="shared" si="6"/>
        <v/>
      </c>
      <c r="CM27" s="47" t="str">
        <f t="shared" si="7"/>
        <v/>
      </c>
      <c r="CN27" s="47" t="str">
        <f t="shared" si="8"/>
        <v/>
      </c>
      <c r="CO27" s="47" t="str">
        <f t="shared" si="9"/>
        <v/>
      </c>
    </row>
    <row r="28" spans="1:93" s="5" customFormat="1" ht="30" customHeight="1" thickBot="1">
      <c r="A28" s="19" t="s">
        <v>21</v>
      </c>
      <c r="B28" s="44"/>
      <c r="C28" s="42"/>
      <c r="D28" s="42"/>
      <c r="E28" s="44"/>
      <c r="F28" s="44"/>
      <c r="G28" s="45"/>
      <c r="H28" s="66"/>
      <c r="I28" s="66"/>
      <c r="J28" s="89"/>
      <c r="K28" s="71"/>
      <c r="L28" s="71"/>
      <c r="M28" s="71"/>
      <c r="N28" s="71"/>
      <c r="O28" s="71"/>
      <c r="P28" s="71"/>
      <c r="Q28" s="71"/>
      <c r="R28" s="71"/>
      <c r="S28" s="71"/>
      <c r="T28" s="71"/>
      <c r="U28" s="71"/>
      <c r="V28" s="71"/>
      <c r="W28" s="71"/>
      <c r="X28" s="71"/>
      <c r="Y28" s="71"/>
      <c r="Z28" s="72"/>
      <c r="AA28" s="70"/>
      <c r="AB28" s="90"/>
      <c r="AC28" s="90"/>
      <c r="AD28" s="90"/>
      <c r="AE28" s="90"/>
      <c r="AF28" s="90"/>
      <c r="AG28" s="73"/>
      <c r="AH28" s="70"/>
      <c r="AI28" s="90"/>
      <c r="AJ28" s="90"/>
      <c r="AK28" s="90"/>
      <c r="AL28" s="90"/>
      <c r="AM28" s="90"/>
      <c r="AN28" s="73"/>
      <c r="AO28" s="70"/>
      <c r="AP28" s="90"/>
      <c r="AQ28" s="90"/>
      <c r="AR28" s="90"/>
      <c r="AS28" s="90"/>
      <c r="AT28" s="90"/>
      <c r="AU28" s="90"/>
      <c r="AV28" s="73"/>
      <c r="AW28" s="89"/>
      <c r="AX28" s="90"/>
      <c r="AY28" s="90"/>
      <c r="AZ28" s="90"/>
      <c r="BA28" s="90"/>
      <c r="BB28" s="90"/>
      <c r="BC28" s="90"/>
      <c r="BD28" s="90"/>
      <c r="BE28" s="90"/>
      <c r="BF28" s="90"/>
      <c r="BG28" s="72"/>
      <c r="BH28" s="89"/>
      <c r="BI28" s="90"/>
      <c r="BJ28" s="90"/>
      <c r="BK28" s="90"/>
      <c r="BL28" s="90"/>
      <c r="BM28" s="90"/>
      <c r="BN28" s="90"/>
      <c r="BO28" s="90"/>
      <c r="BP28" s="90"/>
      <c r="BQ28" s="90"/>
      <c r="BR28" s="91"/>
      <c r="BS28" s="98"/>
      <c r="BT28" s="99"/>
      <c r="BU28" s="99"/>
      <c r="BV28" s="99"/>
      <c r="BW28" s="99"/>
      <c r="BX28" s="99"/>
      <c r="BY28" s="99"/>
      <c r="BZ28" s="99"/>
      <c r="CA28" s="97"/>
      <c r="CB28" s="42"/>
      <c r="CC28" s="42"/>
      <c r="CD28" s="42"/>
      <c r="CF28" s="47" t="str">
        <f t="shared" si="0"/>
        <v/>
      </c>
      <c r="CG28" s="47" t="str">
        <f t="shared" si="1"/>
        <v/>
      </c>
      <c r="CH28" s="47" t="str">
        <f t="shared" si="2"/>
        <v/>
      </c>
      <c r="CI28" s="47" t="str">
        <f t="shared" si="3"/>
        <v/>
      </c>
      <c r="CJ28" s="47" t="str">
        <f t="shared" si="4"/>
        <v/>
      </c>
      <c r="CK28" s="47" t="str">
        <f t="shared" si="5"/>
        <v/>
      </c>
      <c r="CL28" s="47" t="str">
        <f t="shared" si="6"/>
        <v/>
      </c>
      <c r="CM28" s="47" t="str">
        <f t="shared" si="7"/>
        <v/>
      </c>
      <c r="CN28" s="47" t="str">
        <f t="shared" si="8"/>
        <v/>
      </c>
      <c r="CO28" s="47" t="str">
        <f t="shared" si="9"/>
        <v/>
      </c>
    </row>
    <row r="29" spans="1:93" s="5" customFormat="1" ht="30" customHeight="1" thickBot="1">
      <c r="A29" s="19" t="s">
        <v>252</v>
      </c>
      <c r="B29" s="44"/>
      <c r="C29" s="42"/>
      <c r="D29" s="42"/>
      <c r="E29" s="44"/>
      <c r="F29" s="44"/>
      <c r="G29" s="45"/>
      <c r="H29" s="66"/>
      <c r="I29" s="66"/>
      <c r="J29" s="89"/>
      <c r="K29" s="71"/>
      <c r="L29" s="71"/>
      <c r="M29" s="71"/>
      <c r="N29" s="71"/>
      <c r="O29" s="71"/>
      <c r="P29" s="71"/>
      <c r="Q29" s="71"/>
      <c r="R29" s="71"/>
      <c r="S29" s="71"/>
      <c r="T29" s="71"/>
      <c r="U29" s="71"/>
      <c r="V29" s="71"/>
      <c r="W29" s="71"/>
      <c r="X29" s="71"/>
      <c r="Y29" s="71"/>
      <c r="Z29" s="72"/>
      <c r="AA29" s="70"/>
      <c r="AB29" s="90"/>
      <c r="AC29" s="90"/>
      <c r="AD29" s="90"/>
      <c r="AE29" s="90"/>
      <c r="AF29" s="90"/>
      <c r="AG29" s="73"/>
      <c r="AH29" s="70"/>
      <c r="AI29" s="90"/>
      <c r="AJ29" s="90"/>
      <c r="AK29" s="90"/>
      <c r="AL29" s="90"/>
      <c r="AM29" s="90"/>
      <c r="AN29" s="73"/>
      <c r="AO29" s="70"/>
      <c r="AP29" s="90"/>
      <c r="AQ29" s="90"/>
      <c r="AR29" s="90"/>
      <c r="AS29" s="90"/>
      <c r="AT29" s="90"/>
      <c r="AU29" s="90"/>
      <c r="AV29" s="73"/>
      <c r="AW29" s="89"/>
      <c r="AX29" s="90"/>
      <c r="AY29" s="90"/>
      <c r="AZ29" s="90"/>
      <c r="BA29" s="90"/>
      <c r="BB29" s="90"/>
      <c r="BC29" s="90"/>
      <c r="BD29" s="90"/>
      <c r="BE29" s="90"/>
      <c r="BF29" s="90"/>
      <c r="BG29" s="72"/>
      <c r="BH29" s="89"/>
      <c r="BI29" s="90"/>
      <c r="BJ29" s="90"/>
      <c r="BK29" s="90"/>
      <c r="BL29" s="90"/>
      <c r="BM29" s="90"/>
      <c r="BN29" s="90"/>
      <c r="BO29" s="90"/>
      <c r="BP29" s="90"/>
      <c r="BQ29" s="90"/>
      <c r="BR29" s="91"/>
      <c r="BS29" s="98"/>
      <c r="BT29" s="99"/>
      <c r="BU29" s="99"/>
      <c r="BV29" s="99"/>
      <c r="BW29" s="99"/>
      <c r="BX29" s="99"/>
      <c r="BY29" s="99"/>
      <c r="BZ29" s="99"/>
      <c r="CA29" s="97"/>
      <c r="CB29" s="42"/>
      <c r="CC29" s="42"/>
      <c r="CD29" s="42"/>
      <c r="CF29" s="47" t="str">
        <f t="shared" si="0"/>
        <v/>
      </c>
      <c r="CG29" s="47" t="str">
        <f t="shared" si="1"/>
        <v/>
      </c>
      <c r="CH29" s="47" t="str">
        <f t="shared" si="2"/>
        <v/>
      </c>
      <c r="CI29" s="47" t="str">
        <f t="shared" si="3"/>
        <v/>
      </c>
      <c r="CJ29" s="47" t="str">
        <f t="shared" si="4"/>
        <v/>
      </c>
      <c r="CK29" s="47" t="str">
        <f t="shared" si="5"/>
        <v/>
      </c>
      <c r="CL29" s="47" t="str">
        <f t="shared" si="6"/>
        <v/>
      </c>
      <c r="CM29" s="47" t="str">
        <f t="shared" si="7"/>
        <v/>
      </c>
      <c r="CN29" s="47" t="str">
        <f t="shared" si="8"/>
        <v/>
      </c>
      <c r="CO29" s="47" t="str">
        <f t="shared" si="9"/>
        <v/>
      </c>
    </row>
    <row r="30" spans="1:93" s="5" customFormat="1" ht="30" customHeight="1" thickBot="1">
      <c r="A30" s="22" t="s">
        <v>253</v>
      </c>
      <c r="B30" s="44"/>
      <c r="C30" s="42"/>
      <c r="D30" s="42"/>
      <c r="E30" s="44"/>
      <c r="F30" s="44"/>
      <c r="G30" s="45"/>
      <c r="H30" s="66"/>
      <c r="I30" s="66"/>
      <c r="J30" s="89"/>
      <c r="K30" s="71"/>
      <c r="L30" s="71"/>
      <c r="M30" s="71"/>
      <c r="N30" s="71"/>
      <c r="O30" s="71"/>
      <c r="P30" s="71"/>
      <c r="Q30" s="71"/>
      <c r="R30" s="71"/>
      <c r="S30" s="71"/>
      <c r="T30" s="71"/>
      <c r="U30" s="71"/>
      <c r="V30" s="71"/>
      <c r="W30" s="71"/>
      <c r="X30" s="71"/>
      <c r="Y30" s="71"/>
      <c r="Z30" s="72"/>
      <c r="AA30" s="70"/>
      <c r="AB30" s="90"/>
      <c r="AC30" s="90"/>
      <c r="AD30" s="90"/>
      <c r="AE30" s="90"/>
      <c r="AF30" s="90"/>
      <c r="AG30" s="73"/>
      <c r="AH30" s="70"/>
      <c r="AI30" s="90"/>
      <c r="AJ30" s="90"/>
      <c r="AK30" s="90"/>
      <c r="AL30" s="90"/>
      <c r="AM30" s="90"/>
      <c r="AN30" s="73"/>
      <c r="AO30" s="70"/>
      <c r="AP30" s="90"/>
      <c r="AQ30" s="90"/>
      <c r="AR30" s="90"/>
      <c r="AS30" s="90"/>
      <c r="AT30" s="90"/>
      <c r="AU30" s="90"/>
      <c r="AV30" s="73"/>
      <c r="AW30" s="89"/>
      <c r="AX30" s="90"/>
      <c r="AY30" s="90"/>
      <c r="AZ30" s="90"/>
      <c r="BA30" s="90"/>
      <c r="BB30" s="90"/>
      <c r="BC30" s="90"/>
      <c r="BD30" s="90"/>
      <c r="BE30" s="90"/>
      <c r="BF30" s="90"/>
      <c r="BG30" s="72"/>
      <c r="BH30" s="89"/>
      <c r="BI30" s="90"/>
      <c r="BJ30" s="90"/>
      <c r="BK30" s="90"/>
      <c r="BL30" s="90"/>
      <c r="BM30" s="90"/>
      <c r="BN30" s="90"/>
      <c r="BO30" s="90"/>
      <c r="BP30" s="90"/>
      <c r="BQ30" s="90"/>
      <c r="BR30" s="91"/>
      <c r="BS30" s="98"/>
      <c r="BT30" s="99"/>
      <c r="BU30" s="99"/>
      <c r="BV30" s="99"/>
      <c r="BW30" s="99"/>
      <c r="BX30" s="99"/>
      <c r="BY30" s="99"/>
      <c r="BZ30" s="99"/>
      <c r="CA30" s="97"/>
      <c r="CB30" s="42"/>
      <c r="CC30" s="42"/>
      <c r="CD30" s="42"/>
      <c r="CF30" s="47" t="str">
        <f t="shared" si="0"/>
        <v/>
      </c>
      <c r="CG30" s="47" t="str">
        <f t="shared" si="1"/>
        <v/>
      </c>
      <c r="CH30" s="47" t="str">
        <f t="shared" si="2"/>
        <v/>
      </c>
      <c r="CI30" s="47" t="str">
        <f t="shared" si="3"/>
        <v/>
      </c>
      <c r="CJ30" s="47" t="str">
        <f t="shared" si="4"/>
        <v/>
      </c>
      <c r="CK30" s="47" t="str">
        <f t="shared" si="5"/>
        <v/>
      </c>
      <c r="CL30" s="47" t="str">
        <f t="shared" si="6"/>
        <v/>
      </c>
      <c r="CM30" s="47" t="str">
        <f t="shared" si="7"/>
        <v/>
      </c>
      <c r="CN30" s="47" t="str">
        <f t="shared" si="8"/>
        <v/>
      </c>
      <c r="CO30" s="47" t="str">
        <f t="shared" si="9"/>
        <v/>
      </c>
    </row>
    <row r="31" spans="1:93" s="5" customFormat="1" ht="30" customHeight="1" thickTop="1" thickBot="1">
      <c r="A31" s="19" t="s">
        <v>254</v>
      </c>
      <c r="B31" s="44"/>
      <c r="C31" s="42"/>
      <c r="D31" s="42"/>
      <c r="E31" s="44"/>
      <c r="F31" s="44"/>
      <c r="G31" s="45"/>
      <c r="H31" s="66"/>
      <c r="I31" s="66"/>
      <c r="J31" s="89"/>
      <c r="K31" s="71"/>
      <c r="L31" s="71"/>
      <c r="M31" s="71"/>
      <c r="N31" s="71"/>
      <c r="O31" s="71"/>
      <c r="P31" s="71"/>
      <c r="Q31" s="71"/>
      <c r="R31" s="71"/>
      <c r="S31" s="71"/>
      <c r="T31" s="71"/>
      <c r="U31" s="71"/>
      <c r="V31" s="71"/>
      <c r="W31" s="71"/>
      <c r="X31" s="71"/>
      <c r="Y31" s="71"/>
      <c r="Z31" s="72"/>
      <c r="AA31" s="70"/>
      <c r="AB31" s="90"/>
      <c r="AC31" s="90"/>
      <c r="AD31" s="90"/>
      <c r="AE31" s="90"/>
      <c r="AF31" s="90"/>
      <c r="AG31" s="73"/>
      <c r="AH31" s="70"/>
      <c r="AI31" s="90"/>
      <c r="AJ31" s="90"/>
      <c r="AK31" s="90"/>
      <c r="AL31" s="90"/>
      <c r="AM31" s="90"/>
      <c r="AN31" s="73"/>
      <c r="AO31" s="70"/>
      <c r="AP31" s="90"/>
      <c r="AQ31" s="90"/>
      <c r="AR31" s="90"/>
      <c r="AS31" s="90"/>
      <c r="AT31" s="90"/>
      <c r="AU31" s="90"/>
      <c r="AV31" s="73"/>
      <c r="AW31" s="89"/>
      <c r="AX31" s="90"/>
      <c r="AY31" s="90"/>
      <c r="AZ31" s="90"/>
      <c r="BA31" s="90"/>
      <c r="BB31" s="90"/>
      <c r="BC31" s="90"/>
      <c r="BD31" s="90"/>
      <c r="BE31" s="90"/>
      <c r="BF31" s="90"/>
      <c r="BG31" s="72"/>
      <c r="BH31" s="89"/>
      <c r="BI31" s="90"/>
      <c r="BJ31" s="90"/>
      <c r="BK31" s="90"/>
      <c r="BL31" s="90"/>
      <c r="BM31" s="90"/>
      <c r="BN31" s="90"/>
      <c r="BO31" s="90"/>
      <c r="BP31" s="90"/>
      <c r="BQ31" s="90"/>
      <c r="BR31" s="91"/>
      <c r="BS31" s="98"/>
      <c r="BT31" s="99"/>
      <c r="BU31" s="99"/>
      <c r="BV31" s="99"/>
      <c r="BW31" s="99"/>
      <c r="BX31" s="99"/>
      <c r="BY31" s="99"/>
      <c r="BZ31" s="99"/>
      <c r="CA31" s="97"/>
      <c r="CB31" s="42"/>
      <c r="CC31" s="42"/>
      <c r="CD31" s="42"/>
      <c r="CF31" s="47" t="str">
        <f t="shared" si="0"/>
        <v/>
      </c>
      <c r="CG31" s="47" t="str">
        <f t="shared" si="1"/>
        <v/>
      </c>
      <c r="CH31" s="47" t="str">
        <f t="shared" si="2"/>
        <v/>
      </c>
      <c r="CI31" s="47" t="str">
        <f t="shared" si="3"/>
        <v/>
      </c>
      <c r="CJ31" s="47" t="str">
        <f t="shared" si="4"/>
        <v/>
      </c>
      <c r="CK31" s="47" t="str">
        <f t="shared" si="5"/>
        <v/>
      </c>
      <c r="CL31" s="47" t="str">
        <f t="shared" si="6"/>
        <v/>
      </c>
      <c r="CM31" s="47" t="str">
        <f t="shared" si="7"/>
        <v/>
      </c>
      <c r="CN31" s="47" t="str">
        <f t="shared" si="8"/>
        <v/>
      </c>
      <c r="CO31" s="47" t="str">
        <f t="shared" si="9"/>
        <v/>
      </c>
    </row>
    <row r="32" spans="1:93" s="5" customFormat="1" ht="30" customHeight="1" thickBot="1">
      <c r="A32" s="22" t="s">
        <v>255</v>
      </c>
      <c r="B32" s="44"/>
      <c r="C32" s="42"/>
      <c r="D32" s="42"/>
      <c r="E32" s="44"/>
      <c r="F32" s="44"/>
      <c r="G32" s="45"/>
      <c r="H32" s="66"/>
      <c r="I32" s="66"/>
      <c r="J32" s="89"/>
      <c r="K32" s="71"/>
      <c r="L32" s="71"/>
      <c r="M32" s="71"/>
      <c r="N32" s="71"/>
      <c r="O32" s="71"/>
      <c r="P32" s="71"/>
      <c r="Q32" s="71"/>
      <c r="R32" s="71"/>
      <c r="S32" s="71"/>
      <c r="T32" s="71"/>
      <c r="U32" s="71"/>
      <c r="V32" s="71"/>
      <c r="W32" s="71"/>
      <c r="X32" s="71"/>
      <c r="Y32" s="71"/>
      <c r="Z32" s="72"/>
      <c r="AA32" s="70"/>
      <c r="AB32" s="90"/>
      <c r="AC32" s="90"/>
      <c r="AD32" s="90"/>
      <c r="AE32" s="90"/>
      <c r="AF32" s="90"/>
      <c r="AG32" s="73"/>
      <c r="AH32" s="70"/>
      <c r="AI32" s="90"/>
      <c r="AJ32" s="90"/>
      <c r="AK32" s="90"/>
      <c r="AL32" s="90"/>
      <c r="AM32" s="90"/>
      <c r="AN32" s="73"/>
      <c r="AO32" s="70"/>
      <c r="AP32" s="90"/>
      <c r="AQ32" s="90"/>
      <c r="AR32" s="90"/>
      <c r="AS32" s="90"/>
      <c r="AT32" s="90"/>
      <c r="AU32" s="90"/>
      <c r="AV32" s="73"/>
      <c r="AW32" s="89"/>
      <c r="AX32" s="90"/>
      <c r="AY32" s="90"/>
      <c r="AZ32" s="90"/>
      <c r="BA32" s="90"/>
      <c r="BB32" s="90"/>
      <c r="BC32" s="90"/>
      <c r="BD32" s="90"/>
      <c r="BE32" s="90"/>
      <c r="BF32" s="90"/>
      <c r="BG32" s="72"/>
      <c r="BH32" s="89"/>
      <c r="BI32" s="90"/>
      <c r="BJ32" s="90"/>
      <c r="BK32" s="90"/>
      <c r="BL32" s="90"/>
      <c r="BM32" s="90"/>
      <c r="BN32" s="90"/>
      <c r="BO32" s="90"/>
      <c r="BP32" s="90"/>
      <c r="BQ32" s="90"/>
      <c r="BR32" s="91"/>
      <c r="BS32" s="98"/>
      <c r="BT32" s="99"/>
      <c r="BU32" s="99"/>
      <c r="BV32" s="99"/>
      <c r="BW32" s="99"/>
      <c r="BX32" s="99"/>
      <c r="BY32" s="99"/>
      <c r="BZ32" s="99"/>
      <c r="CA32" s="97"/>
      <c r="CB32" s="42"/>
      <c r="CC32" s="42"/>
      <c r="CD32" s="42"/>
      <c r="CF32" s="47" t="str">
        <f t="shared" si="0"/>
        <v/>
      </c>
      <c r="CG32" s="47" t="str">
        <f t="shared" si="1"/>
        <v/>
      </c>
      <c r="CH32" s="47" t="str">
        <f t="shared" si="2"/>
        <v/>
      </c>
      <c r="CI32" s="47" t="str">
        <f t="shared" si="3"/>
        <v/>
      </c>
      <c r="CJ32" s="47" t="str">
        <f t="shared" si="4"/>
        <v/>
      </c>
      <c r="CK32" s="47" t="str">
        <f t="shared" si="5"/>
        <v/>
      </c>
      <c r="CL32" s="47" t="str">
        <f t="shared" si="6"/>
        <v/>
      </c>
      <c r="CM32" s="47" t="str">
        <f t="shared" si="7"/>
        <v/>
      </c>
      <c r="CN32" s="47" t="str">
        <f t="shared" si="8"/>
        <v/>
      </c>
      <c r="CO32" s="47" t="str">
        <f t="shared" si="9"/>
        <v/>
      </c>
    </row>
    <row r="33" spans="1:93" s="5" customFormat="1" ht="30" customHeight="1" thickTop="1" thickBot="1">
      <c r="A33" s="19" t="s">
        <v>256</v>
      </c>
      <c r="B33" s="44"/>
      <c r="C33" s="42"/>
      <c r="D33" s="42"/>
      <c r="E33" s="44"/>
      <c r="F33" s="44"/>
      <c r="G33" s="45"/>
      <c r="H33" s="66"/>
      <c r="I33" s="66"/>
      <c r="J33" s="89"/>
      <c r="K33" s="71"/>
      <c r="L33" s="71"/>
      <c r="M33" s="71"/>
      <c r="N33" s="71"/>
      <c r="O33" s="71"/>
      <c r="P33" s="71"/>
      <c r="Q33" s="71"/>
      <c r="R33" s="71"/>
      <c r="S33" s="71"/>
      <c r="T33" s="71"/>
      <c r="U33" s="71"/>
      <c r="V33" s="71"/>
      <c r="W33" s="71"/>
      <c r="X33" s="71"/>
      <c r="Y33" s="71"/>
      <c r="Z33" s="72"/>
      <c r="AA33" s="70"/>
      <c r="AB33" s="90"/>
      <c r="AC33" s="90"/>
      <c r="AD33" s="90"/>
      <c r="AE33" s="90"/>
      <c r="AF33" s="90"/>
      <c r="AG33" s="73"/>
      <c r="AH33" s="70"/>
      <c r="AI33" s="90"/>
      <c r="AJ33" s="90"/>
      <c r="AK33" s="90"/>
      <c r="AL33" s="90"/>
      <c r="AM33" s="90"/>
      <c r="AN33" s="73"/>
      <c r="AO33" s="70"/>
      <c r="AP33" s="90"/>
      <c r="AQ33" s="90"/>
      <c r="AR33" s="90"/>
      <c r="AS33" s="90"/>
      <c r="AT33" s="90"/>
      <c r="AU33" s="90"/>
      <c r="AV33" s="73"/>
      <c r="AW33" s="89"/>
      <c r="AX33" s="90"/>
      <c r="AY33" s="90"/>
      <c r="AZ33" s="90"/>
      <c r="BA33" s="90"/>
      <c r="BB33" s="90"/>
      <c r="BC33" s="90"/>
      <c r="BD33" s="90"/>
      <c r="BE33" s="90"/>
      <c r="BF33" s="90"/>
      <c r="BG33" s="72"/>
      <c r="BH33" s="89"/>
      <c r="BI33" s="90"/>
      <c r="BJ33" s="90"/>
      <c r="BK33" s="90"/>
      <c r="BL33" s="90"/>
      <c r="BM33" s="90"/>
      <c r="BN33" s="90"/>
      <c r="BO33" s="90"/>
      <c r="BP33" s="90"/>
      <c r="BQ33" s="90"/>
      <c r="BR33" s="91"/>
      <c r="BS33" s="98"/>
      <c r="BT33" s="99"/>
      <c r="BU33" s="99"/>
      <c r="BV33" s="99"/>
      <c r="BW33" s="99"/>
      <c r="BX33" s="99"/>
      <c r="BY33" s="99"/>
      <c r="BZ33" s="99"/>
      <c r="CA33" s="97"/>
      <c r="CB33" s="42"/>
      <c r="CC33" s="42"/>
      <c r="CD33" s="42"/>
      <c r="CF33" s="47" t="str">
        <f t="shared" si="0"/>
        <v/>
      </c>
      <c r="CG33" s="47" t="str">
        <f t="shared" si="1"/>
        <v/>
      </c>
      <c r="CH33" s="47" t="str">
        <f t="shared" si="2"/>
        <v/>
      </c>
      <c r="CI33" s="47" t="str">
        <f t="shared" si="3"/>
        <v/>
      </c>
      <c r="CJ33" s="47" t="str">
        <f t="shared" si="4"/>
        <v/>
      </c>
      <c r="CK33" s="47" t="str">
        <f t="shared" si="5"/>
        <v/>
      </c>
      <c r="CL33" s="47" t="str">
        <f t="shared" si="6"/>
        <v/>
      </c>
      <c r="CM33" s="47" t="str">
        <f t="shared" si="7"/>
        <v/>
      </c>
      <c r="CN33" s="47" t="str">
        <f t="shared" si="8"/>
        <v/>
      </c>
      <c r="CO33" s="47" t="str">
        <f t="shared" si="9"/>
        <v/>
      </c>
    </row>
    <row r="34" spans="1:93" s="5" customFormat="1" ht="30" customHeight="1" thickBot="1">
      <c r="A34" s="22" t="s">
        <v>257</v>
      </c>
      <c r="B34" s="44"/>
      <c r="C34" s="42"/>
      <c r="D34" s="42"/>
      <c r="E34" s="44"/>
      <c r="F34" s="44"/>
      <c r="G34" s="45"/>
      <c r="H34" s="66"/>
      <c r="I34" s="66"/>
      <c r="J34" s="89"/>
      <c r="K34" s="71"/>
      <c r="L34" s="71"/>
      <c r="M34" s="71"/>
      <c r="N34" s="71"/>
      <c r="O34" s="71"/>
      <c r="P34" s="71"/>
      <c r="Q34" s="71"/>
      <c r="R34" s="71"/>
      <c r="S34" s="71"/>
      <c r="T34" s="71"/>
      <c r="U34" s="71"/>
      <c r="V34" s="71"/>
      <c r="W34" s="71"/>
      <c r="X34" s="71"/>
      <c r="Y34" s="71"/>
      <c r="Z34" s="72"/>
      <c r="AA34" s="70"/>
      <c r="AB34" s="90"/>
      <c r="AC34" s="90"/>
      <c r="AD34" s="90"/>
      <c r="AE34" s="90"/>
      <c r="AF34" s="90"/>
      <c r="AG34" s="73"/>
      <c r="AH34" s="70"/>
      <c r="AI34" s="90"/>
      <c r="AJ34" s="90"/>
      <c r="AK34" s="90"/>
      <c r="AL34" s="90"/>
      <c r="AM34" s="90"/>
      <c r="AN34" s="73"/>
      <c r="AO34" s="70"/>
      <c r="AP34" s="90"/>
      <c r="AQ34" s="90"/>
      <c r="AR34" s="90"/>
      <c r="AS34" s="90"/>
      <c r="AT34" s="90"/>
      <c r="AU34" s="90"/>
      <c r="AV34" s="73"/>
      <c r="AW34" s="89"/>
      <c r="AX34" s="90"/>
      <c r="AY34" s="90"/>
      <c r="AZ34" s="90"/>
      <c r="BA34" s="90"/>
      <c r="BB34" s="90"/>
      <c r="BC34" s="90"/>
      <c r="BD34" s="90"/>
      <c r="BE34" s="90"/>
      <c r="BF34" s="90"/>
      <c r="BG34" s="72"/>
      <c r="BH34" s="89"/>
      <c r="BI34" s="90"/>
      <c r="BJ34" s="90"/>
      <c r="BK34" s="90"/>
      <c r="BL34" s="90"/>
      <c r="BM34" s="90"/>
      <c r="BN34" s="90"/>
      <c r="BO34" s="90"/>
      <c r="BP34" s="90"/>
      <c r="BQ34" s="90"/>
      <c r="BR34" s="91"/>
      <c r="BS34" s="98"/>
      <c r="BT34" s="99"/>
      <c r="BU34" s="99"/>
      <c r="BV34" s="99"/>
      <c r="BW34" s="99"/>
      <c r="BX34" s="99"/>
      <c r="BY34" s="99"/>
      <c r="BZ34" s="99"/>
      <c r="CA34" s="97"/>
      <c r="CB34" s="42"/>
      <c r="CC34" s="42"/>
      <c r="CD34" s="42"/>
      <c r="CF34" s="47" t="str">
        <f t="shared" si="0"/>
        <v/>
      </c>
      <c r="CG34" s="47" t="str">
        <f t="shared" si="1"/>
        <v/>
      </c>
      <c r="CH34" s="47" t="str">
        <f t="shared" si="2"/>
        <v/>
      </c>
      <c r="CI34" s="47" t="str">
        <f t="shared" si="3"/>
        <v/>
      </c>
      <c r="CJ34" s="47" t="str">
        <f t="shared" si="4"/>
        <v/>
      </c>
      <c r="CK34" s="47" t="str">
        <f t="shared" si="5"/>
        <v/>
      </c>
      <c r="CL34" s="47" t="str">
        <f t="shared" si="6"/>
        <v/>
      </c>
      <c r="CM34" s="47" t="str">
        <f t="shared" si="7"/>
        <v/>
      </c>
      <c r="CN34" s="47" t="str">
        <f t="shared" si="8"/>
        <v/>
      </c>
      <c r="CO34" s="47" t="str">
        <f t="shared" si="9"/>
        <v/>
      </c>
    </row>
    <row r="35" spans="1:93" s="5" customFormat="1" ht="30" customHeight="1" thickTop="1" thickBot="1">
      <c r="A35" s="19" t="s">
        <v>258</v>
      </c>
      <c r="B35" s="44"/>
      <c r="C35" s="42"/>
      <c r="D35" s="42"/>
      <c r="E35" s="44"/>
      <c r="F35" s="44"/>
      <c r="G35" s="45"/>
      <c r="H35" s="66"/>
      <c r="I35" s="66"/>
      <c r="J35" s="89"/>
      <c r="K35" s="71"/>
      <c r="L35" s="71"/>
      <c r="M35" s="71"/>
      <c r="N35" s="71"/>
      <c r="O35" s="71"/>
      <c r="P35" s="71"/>
      <c r="Q35" s="71"/>
      <c r="R35" s="71"/>
      <c r="S35" s="71"/>
      <c r="T35" s="71"/>
      <c r="U35" s="71"/>
      <c r="V35" s="71"/>
      <c r="W35" s="71"/>
      <c r="X35" s="71"/>
      <c r="Y35" s="71"/>
      <c r="Z35" s="72"/>
      <c r="AA35" s="70"/>
      <c r="AB35" s="90"/>
      <c r="AC35" s="90"/>
      <c r="AD35" s="90"/>
      <c r="AE35" s="90"/>
      <c r="AF35" s="90"/>
      <c r="AG35" s="73"/>
      <c r="AH35" s="70"/>
      <c r="AI35" s="90"/>
      <c r="AJ35" s="90"/>
      <c r="AK35" s="90"/>
      <c r="AL35" s="90"/>
      <c r="AM35" s="90"/>
      <c r="AN35" s="73"/>
      <c r="AO35" s="70"/>
      <c r="AP35" s="90"/>
      <c r="AQ35" s="90"/>
      <c r="AR35" s="90"/>
      <c r="AS35" s="90"/>
      <c r="AT35" s="90"/>
      <c r="AU35" s="90"/>
      <c r="AV35" s="73"/>
      <c r="AW35" s="89"/>
      <c r="AX35" s="90"/>
      <c r="AY35" s="90"/>
      <c r="AZ35" s="90"/>
      <c r="BA35" s="90"/>
      <c r="BB35" s="90"/>
      <c r="BC35" s="90"/>
      <c r="BD35" s="90"/>
      <c r="BE35" s="90"/>
      <c r="BF35" s="90"/>
      <c r="BG35" s="72"/>
      <c r="BH35" s="89"/>
      <c r="BI35" s="90"/>
      <c r="BJ35" s="90"/>
      <c r="BK35" s="90"/>
      <c r="BL35" s="90"/>
      <c r="BM35" s="90"/>
      <c r="BN35" s="90"/>
      <c r="BO35" s="90"/>
      <c r="BP35" s="90"/>
      <c r="BQ35" s="90"/>
      <c r="BR35" s="91"/>
      <c r="BS35" s="98"/>
      <c r="BT35" s="99"/>
      <c r="BU35" s="99"/>
      <c r="BV35" s="99"/>
      <c r="BW35" s="99"/>
      <c r="BX35" s="99"/>
      <c r="BY35" s="99"/>
      <c r="BZ35" s="99"/>
      <c r="CA35" s="97"/>
      <c r="CB35" s="42"/>
      <c r="CC35" s="42"/>
      <c r="CD35" s="42"/>
      <c r="CF35" s="47" t="str">
        <f t="shared" si="0"/>
        <v/>
      </c>
      <c r="CG35" s="47" t="str">
        <f t="shared" si="1"/>
        <v/>
      </c>
      <c r="CH35" s="47" t="str">
        <f t="shared" si="2"/>
        <v/>
      </c>
      <c r="CI35" s="47" t="str">
        <f t="shared" si="3"/>
        <v/>
      </c>
      <c r="CJ35" s="47" t="str">
        <f t="shared" si="4"/>
        <v/>
      </c>
      <c r="CK35" s="47" t="str">
        <f t="shared" si="5"/>
        <v/>
      </c>
      <c r="CL35" s="47" t="str">
        <f t="shared" si="6"/>
        <v/>
      </c>
      <c r="CM35" s="47" t="str">
        <f t="shared" si="7"/>
        <v/>
      </c>
      <c r="CN35" s="47" t="str">
        <f t="shared" si="8"/>
        <v/>
      </c>
      <c r="CO35" s="47" t="str">
        <f t="shared" si="9"/>
        <v/>
      </c>
    </row>
    <row r="36" spans="1:93" s="5" customFormat="1" ht="30" customHeight="1" thickBot="1">
      <c r="A36" s="22" t="s">
        <v>259</v>
      </c>
      <c r="B36" s="44"/>
      <c r="C36" s="42"/>
      <c r="D36" s="42"/>
      <c r="E36" s="44"/>
      <c r="F36" s="44"/>
      <c r="G36" s="45"/>
      <c r="H36" s="66"/>
      <c r="I36" s="66"/>
      <c r="J36" s="89"/>
      <c r="K36" s="71"/>
      <c r="L36" s="71"/>
      <c r="M36" s="71"/>
      <c r="N36" s="71"/>
      <c r="O36" s="71"/>
      <c r="P36" s="71"/>
      <c r="Q36" s="71"/>
      <c r="R36" s="71"/>
      <c r="S36" s="71"/>
      <c r="T36" s="71"/>
      <c r="U36" s="71"/>
      <c r="V36" s="71"/>
      <c r="W36" s="71"/>
      <c r="X36" s="71"/>
      <c r="Y36" s="71"/>
      <c r="Z36" s="72"/>
      <c r="AA36" s="70"/>
      <c r="AB36" s="90"/>
      <c r="AC36" s="90"/>
      <c r="AD36" s="90"/>
      <c r="AE36" s="90"/>
      <c r="AF36" s="90"/>
      <c r="AG36" s="73"/>
      <c r="AH36" s="70"/>
      <c r="AI36" s="90"/>
      <c r="AJ36" s="90"/>
      <c r="AK36" s="90"/>
      <c r="AL36" s="90"/>
      <c r="AM36" s="90"/>
      <c r="AN36" s="73"/>
      <c r="AO36" s="70"/>
      <c r="AP36" s="90"/>
      <c r="AQ36" s="90"/>
      <c r="AR36" s="90"/>
      <c r="AS36" s="90"/>
      <c r="AT36" s="90"/>
      <c r="AU36" s="90"/>
      <c r="AV36" s="73"/>
      <c r="AW36" s="89"/>
      <c r="AX36" s="90"/>
      <c r="AY36" s="90"/>
      <c r="AZ36" s="90"/>
      <c r="BA36" s="90"/>
      <c r="BB36" s="90"/>
      <c r="BC36" s="90"/>
      <c r="BD36" s="90"/>
      <c r="BE36" s="90"/>
      <c r="BF36" s="90"/>
      <c r="BG36" s="72"/>
      <c r="BH36" s="89"/>
      <c r="BI36" s="90"/>
      <c r="BJ36" s="90"/>
      <c r="BK36" s="90"/>
      <c r="BL36" s="90"/>
      <c r="BM36" s="90"/>
      <c r="BN36" s="90"/>
      <c r="BO36" s="90"/>
      <c r="BP36" s="90"/>
      <c r="BQ36" s="90"/>
      <c r="BR36" s="91"/>
      <c r="BS36" s="98"/>
      <c r="BT36" s="99"/>
      <c r="BU36" s="99"/>
      <c r="BV36" s="99"/>
      <c r="BW36" s="99"/>
      <c r="BX36" s="99"/>
      <c r="BY36" s="99"/>
      <c r="BZ36" s="99"/>
      <c r="CA36" s="97"/>
      <c r="CB36" s="42"/>
      <c r="CC36" s="42"/>
      <c r="CD36" s="42"/>
      <c r="CF36" s="47" t="str">
        <f t="shared" si="0"/>
        <v/>
      </c>
      <c r="CG36" s="47" t="str">
        <f t="shared" si="1"/>
        <v/>
      </c>
      <c r="CH36" s="47" t="str">
        <f t="shared" si="2"/>
        <v/>
      </c>
      <c r="CI36" s="47" t="str">
        <f t="shared" si="3"/>
        <v/>
      </c>
      <c r="CJ36" s="47" t="str">
        <f t="shared" si="4"/>
        <v/>
      </c>
      <c r="CK36" s="47" t="str">
        <f t="shared" si="5"/>
        <v/>
      </c>
      <c r="CL36" s="47" t="str">
        <f t="shared" si="6"/>
        <v/>
      </c>
      <c r="CM36" s="47" t="str">
        <f t="shared" si="7"/>
        <v/>
      </c>
      <c r="CN36" s="47" t="str">
        <f t="shared" si="8"/>
        <v/>
      </c>
      <c r="CO36" s="47" t="str">
        <f t="shared" si="9"/>
        <v/>
      </c>
    </row>
    <row r="37" spans="1:93" s="5" customFormat="1" ht="30" customHeight="1" thickTop="1" thickBot="1">
      <c r="A37" s="19" t="s">
        <v>260</v>
      </c>
      <c r="B37" s="44"/>
      <c r="C37" s="42"/>
      <c r="D37" s="42"/>
      <c r="E37" s="44"/>
      <c r="F37" s="44"/>
      <c r="G37" s="45"/>
      <c r="H37" s="66"/>
      <c r="I37" s="66"/>
      <c r="J37" s="89"/>
      <c r="K37" s="71"/>
      <c r="L37" s="71"/>
      <c r="M37" s="71"/>
      <c r="N37" s="71"/>
      <c r="O37" s="71"/>
      <c r="P37" s="71"/>
      <c r="Q37" s="71"/>
      <c r="R37" s="71"/>
      <c r="S37" s="71"/>
      <c r="T37" s="71"/>
      <c r="U37" s="71"/>
      <c r="V37" s="71"/>
      <c r="W37" s="71"/>
      <c r="X37" s="71"/>
      <c r="Y37" s="71"/>
      <c r="Z37" s="72"/>
      <c r="AA37" s="70"/>
      <c r="AB37" s="90"/>
      <c r="AC37" s="90"/>
      <c r="AD37" s="90"/>
      <c r="AE37" s="90"/>
      <c r="AF37" s="90"/>
      <c r="AG37" s="73"/>
      <c r="AH37" s="70"/>
      <c r="AI37" s="90"/>
      <c r="AJ37" s="90"/>
      <c r="AK37" s="90"/>
      <c r="AL37" s="90"/>
      <c r="AM37" s="90"/>
      <c r="AN37" s="73"/>
      <c r="AO37" s="70"/>
      <c r="AP37" s="90"/>
      <c r="AQ37" s="90"/>
      <c r="AR37" s="90"/>
      <c r="AS37" s="90"/>
      <c r="AT37" s="90"/>
      <c r="AU37" s="90"/>
      <c r="AV37" s="73"/>
      <c r="AW37" s="89"/>
      <c r="AX37" s="90"/>
      <c r="AY37" s="90"/>
      <c r="AZ37" s="90"/>
      <c r="BA37" s="90"/>
      <c r="BB37" s="90"/>
      <c r="BC37" s="90"/>
      <c r="BD37" s="90"/>
      <c r="BE37" s="90"/>
      <c r="BF37" s="90"/>
      <c r="BG37" s="72"/>
      <c r="BH37" s="89"/>
      <c r="BI37" s="90"/>
      <c r="BJ37" s="90"/>
      <c r="BK37" s="90"/>
      <c r="BL37" s="90"/>
      <c r="BM37" s="90"/>
      <c r="BN37" s="90"/>
      <c r="BO37" s="90"/>
      <c r="BP37" s="90"/>
      <c r="BQ37" s="90"/>
      <c r="BR37" s="91"/>
      <c r="BS37" s="98"/>
      <c r="BT37" s="99"/>
      <c r="BU37" s="99"/>
      <c r="BV37" s="99"/>
      <c r="BW37" s="99"/>
      <c r="BX37" s="99"/>
      <c r="BY37" s="99"/>
      <c r="BZ37" s="99"/>
      <c r="CA37" s="97"/>
      <c r="CB37" s="42"/>
      <c r="CC37" s="42"/>
      <c r="CD37" s="42"/>
      <c r="CF37" s="47" t="str">
        <f t="shared" si="0"/>
        <v/>
      </c>
      <c r="CG37" s="47" t="str">
        <f t="shared" si="1"/>
        <v/>
      </c>
      <c r="CH37" s="47" t="str">
        <f t="shared" si="2"/>
        <v/>
      </c>
      <c r="CI37" s="47" t="str">
        <f t="shared" si="3"/>
        <v/>
      </c>
      <c r="CJ37" s="47" t="str">
        <f t="shared" si="4"/>
        <v/>
      </c>
      <c r="CK37" s="47" t="str">
        <f t="shared" si="5"/>
        <v/>
      </c>
      <c r="CL37" s="47" t="str">
        <f t="shared" si="6"/>
        <v/>
      </c>
      <c r="CM37" s="47" t="str">
        <f t="shared" si="7"/>
        <v/>
      </c>
      <c r="CN37" s="47" t="str">
        <f t="shared" si="8"/>
        <v/>
      </c>
      <c r="CO37" s="47" t="str">
        <f t="shared" si="9"/>
        <v/>
      </c>
    </row>
    <row r="38" spans="1:93" s="5" customFormat="1" ht="30" customHeight="1" thickBot="1">
      <c r="A38" s="22" t="s">
        <v>261</v>
      </c>
      <c r="B38" s="44"/>
      <c r="C38" s="42"/>
      <c r="D38" s="42"/>
      <c r="E38" s="44"/>
      <c r="F38" s="44"/>
      <c r="G38" s="45"/>
      <c r="H38" s="66"/>
      <c r="I38" s="66"/>
      <c r="J38" s="89"/>
      <c r="K38" s="71"/>
      <c r="L38" s="71"/>
      <c r="M38" s="71"/>
      <c r="N38" s="71"/>
      <c r="O38" s="71"/>
      <c r="P38" s="71"/>
      <c r="Q38" s="71"/>
      <c r="R38" s="71"/>
      <c r="S38" s="71"/>
      <c r="T38" s="71"/>
      <c r="U38" s="71"/>
      <c r="V38" s="71"/>
      <c r="W38" s="71"/>
      <c r="X38" s="71"/>
      <c r="Y38" s="71"/>
      <c r="Z38" s="72"/>
      <c r="AA38" s="70"/>
      <c r="AB38" s="90"/>
      <c r="AC38" s="90"/>
      <c r="AD38" s="90"/>
      <c r="AE38" s="90"/>
      <c r="AF38" s="90"/>
      <c r="AG38" s="73"/>
      <c r="AH38" s="70"/>
      <c r="AI38" s="90"/>
      <c r="AJ38" s="90"/>
      <c r="AK38" s="90"/>
      <c r="AL38" s="90"/>
      <c r="AM38" s="90"/>
      <c r="AN38" s="73"/>
      <c r="AO38" s="70"/>
      <c r="AP38" s="90"/>
      <c r="AQ38" s="90"/>
      <c r="AR38" s="90"/>
      <c r="AS38" s="90"/>
      <c r="AT38" s="90"/>
      <c r="AU38" s="90"/>
      <c r="AV38" s="73"/>
      <c r="AW38" s="89"/>
      <c r="AX38" s="90"/>
      <c r="AY38" s="90"/>
      <c r="AZ38" s="90"/>
      <c r="BA38" s="90"/>
      <c r="BB38" s="90"/>
      <c r="BC38" s="90"/>
      <c r="BD38" s="90"/>
      <c r="BE38" s="90"/>
      <c r="BF38" s="90"/>
      <c r="BG38" s="72"/>
      <c r="BH38" s="89"/>
      <c r="BI38" s="90"/>
      <c r="BJ38" s="90"/>
      <c r="BK38" s="90"/>
      <c r="BL38" s="90"/>
      <c r="BM38" s="90"/>
      <c r="BN38" s="90"/>
      <c r="BO38" s="90"/>
      <c r="BP38" s="90"/>
      <c r="BQ38" s="90"/>
      <c r="BR38" s="91"/>
      <c r="BS38" s="98"/>
      <c r="BT38" s="99"/>
      <c r="BU38" s="99"/>
      <c r="BV38" s="99"/>
      <c r="BW38" s="99"/>
      <c r="BX38" s="99"/>
      <c r="BY38" s="99"/>
      <c r="BZ38" s="99"/>
      <c r="CA38" s="97"/>
      <c r="CB38" s="42"/>
      <c r="CC38" s="42"/>
      <c r="CD38" s="42"/>
      <c r="CF38" s="47" t="str">
        <f t="shared" si="0"/>
        <v/>
      </c>
      <c r="CG38" s="47" t="str">
        <f t="shared" si="1"/>
        <v/>
      </c>
      <c r="CH38" s="47" t="str">
        <f t="shared" si="2"/>
        <v/>
      </c>
      <c r="CI38" s="47" t="str">
        <f t="shared" si="3"/>
        <v/>
      </c>
      <c r="CJ38" s="47" t="str">
        <f t="shared" si="4"/>
        <v/>
      </c>
      <c r="CK38" s="47" t="str">
        <f t="shared" si="5"/>
        <v/>
      </c>
      <c r="CL38" s="47" t="str">
        <f t="shared" si="6"/>
        <v/>
      </c>
      <c r="CM38" s="47" t="str">
        <f t="shared" si="7"/>
        <v/>
      </c>
      <c r="CN38" s="47" t="str">
        <f t="shared" si="8"/>
        <v/>
      </c>
      <c r="CO38" s="47" t="str">
        <f t="shared" si="9"/>
        <v/>
      </c>
    </row>
    <row r="39" spans="1:93" s="5" customFormat="1" ht="30" customHeight="1" thickTop="1" thickBot="1">
      <c r="A39" s="19" t="s">
        <v>262</v>
      </c>
      <c r="B39" s="44"/>
      <c r="C39" s="42"/>
      <c r="D39" s="42"/>
      <c r="E39" s="44"/>
      <c r="F39" s="44"/>
      <c r="G39" s="45"/>
      <c r="H39" s="66"/>
      <c r="I39" s="66"/>
      <c r="J39" s="89"/>
      <c r="K39" s="71"/>
      <c r="L39" s="71"/>
      <c r="M39" s="71"/>
      <c r="N39" s="71"/>
      <c r="O39" s="71"/>
      <c r="P39" s="71"/>
      <c r="Q39" s="71"/>
      <c r="R39" s="71"/>
      <c r="S39" s="71"/>
      <c r="T39" s="71"/>
      <c r="U39" s="71"/>
      <c r="V39" s="71"/>
      <c r="W39" s="71"/>
      <c r="X39" s="71"/>
      <c r="Y39" s="71"/>
      <c r="Z39" s="72"/>
      <c r="AA39" s="70"/>
      <c r="AB39" s="90"/>
      <c r="AC39" s="90"/>
      <c r="AD39" s="90"/>
      <c r="AE39" s="90"/>
      <c r="AF39" s="90"/>
      <c r="AG39" s="73"/>
      <c r="AH39" s="70"/>
      <c r="AI39" s="90"/>
      <c r="AJ39" s="90"/>
      <c r="AK39" s="90"/>
      <c r="AL39" s="90"/>
      <c r="AM39" s="90"/>
      <c r="AN39" s="73"/>
      <c r="AO39" s="70"/>
      <c r="AP39" s="90"/>
      <c r="AQ39" s="90"/>
      <c r="AR39" s="90"/>
      <c r="AS39" s="90"/>
      <c r="AT39" s="90"/>
      <c r="AU39" s="90"/>
      <c r="AV39" s="73"/>
      <c r="AW39" s="89"/>
      <c r="AX39" s="90"/>
      <c r="AY39" s="90"/>
      <c r="AZ39" s="90"/>
      <c r="BA39" s="90"/>
      <c r="BB39" s="90"/>
      <c r="BC39" s="90"/>
      <c r="BD39" s="90"/>
      <c r="BE39" s="90"/>
      <c r="BF39" s="90"/>
      <c r="BG39" s="72"/>
      <c r="BH39" s="89"/>
      <c r="BI39" s="90"/>
      <c r="BJ39" s="90"/>
      <c r="BK39" s="90"/>
      <c r="BL39" s="90"/>
      <c r="BM39" s="90"/>
      <c r="BN39" s="90"/>
      <c r="BO39" s="90"/>
      <c r="BP39" s="90"/>
      <c r="BQ39" s="90"/>
      <c r="BR39" s="91"/>
      <c r="BS39" s="98"/>
      <c r="BT39" s="99"/>
      <c r="BU39" s="99"/>
      <c r="BV39" s="99"/>
      <c r="BW39" s="99"/>
      <c r="BX39" s="99"/>
      <c r="BY39" s="99"/>
      <c r="BZ39" s="99"/>
      <c r="CA39" s="97"/>
      <c r="CB39" s="42"/>
      <c r="CC39" s="42"/>
      <c r="CD39" s="42"/>
      <c r="CF39" s="47" t="str">
        <f t="shared" si="0"/>
        <v/>
      </c>
      <c r="CG39" s="47" t="str">
        <f t="shared" si="1"/>
        <v/>
      </c>
      <c r="CH39" s="47" t="str">
        <f t="shared" si="2"/>
        <v/>
      </c>
      <c r="CI39" s="47" t="str">
        <f t="shared" si="3"/>
        <v/>
      </c>
      <c r="CJ39" s="47" t="str">
        <f t="shared" si="4"/>
        <v/>
      </c>
      <c r="CK39" s="47" t="str">
        <f t="shared" si="5"/>
        <v/>
      </c>
      <c r="CL39" s="47" t="str">
        <f t="shared" si="6"/>
        <v/>
      </c>
      <c r="CM39" s="47" t="str">
        <f t="shared" si="7"/>
        <v/>
      </c>
      <c r="CN39" s="47" t="str">
        <f t="shared" si="8"/>
        <v/>
      </c>
      <c r="CO39" s="47" t="str">
        <f t="shared" si="9"/>
        <v/>
      </c>
    </row>
    <row r="40" spans="1:93" s="5" customFormat="1" ht="30" customHeight="1" thickBot="1">
      <c r="A40" s="22" t="s">
        <v>263</v>
      </c>
      <c r="B40" s="44"/>
      <c r="C40" s="42"/>
      <c r="D40" s="42"/>
      <c r="E40" s="44"/>
      <c r="F40" s="44"/>
      <c r="G40" s="45"/>
      <c r="H40" s="66"/>
      <c r="I40" s="66"/>
      <c r="J40" s="89"/>
      <c r="K40" s="71"/>
      <c r="L40" s="71"/>
      <c r="M40" s="71"/>
      <c r="N40" s="71"/>
      <c r="O40" s="71"/>
      <c r="P40" s="71"/>
      <c r="Q40" s="71"/>
      <c r="R40" s="71"/>
      <c r="S40" s="71"/>
      <c r="T40" s="71"/>
      <c r="U40" s="71"/>
      <c r="V40" s="71"/>
      <c r="W40" s="71"/>
      <c r="X40" s="71"/>
      <c r="Y40" s="71"/>
      <c r="Z40" s="72"/>
      <c r="AA40" s="70"/>
      <c r="AB40" s="90"/>
      <c r="AC40" s="90"/>
      <c r="AD40" s="90"/>
      <c r="AE40" s="90"/>
      <c r="AF40" s="90"/>
      <c r="AG40" s="73"/>
      <c r="AH40" s="70"/>
      <c r="AI40" s="90"/>
      <c r="AJ40" s="90"/>
      <c r="AK40" s="90"/>
      <c r="AL40" s="90"/>
      <c r="AM40" s="90"/>
      <c r="AN40" s="73"/>
      <c r="AO40" s="70"/>
      <c r="AP40" s="90"/>
      <c r="AQ40" s="90"/>
      <c r="AR40" s="90"/>
      <c r="AS40" s="90"/>
      <c r="AT40" s="90"/>
      <c r="AU40" s="90"/>
      <c r="AV40" s="73"/>
      <c r="AW40" s="89"/>
      <c r="AX40" s="90"/>
      <c r="AY40" s="90"/>
      <c r="AZ40" s="90"/>
      <c r="BA40" s="90"/>
      <c r="BB40" s="90"/>
      <c r="BC40" s="90"/>
      <c r="BD40" s="90"/>
      <c r="BE40" s="90"/>
      <c r="BF40" s="90"/>
      <c r="BG40" s="72"/>
      <c r="BH40" s="89"/>
      <c r="BI40" s="90"/>
      <c r="BJ40" s="90"/>
      <c r="BK40" s="90"/>
      <c r="BL40" s="90"/>
      <c r="BM40" s="90"/>
      <c r="BN40" s="90"/>
      <c r="BO40" s="90"/>
      <c r="BP40" s="90"/>
      <c r="BQ40" s="90"/>
      <c r="BR40" s="91"/>
      <c r="BS40" s="98"/>
      <c r="BT40" s="99"/>
      <c r="BU40" s="99"/>
      <c r="BV40" s="99"/>
      <c r="BW40" s="99"/>
      <c r="BX40" s="99"/>
      <c r="BY40" s="99"/>
      <c r="BZ40" s="99"/>
      <c r="CA40" s="97"/>
      <c r="CB40" s="42"/>
      <c r="CC40" s="42"/>
      <c r="CD40" s="42"/>
      <c r="CF40" s="47" t="str">
        <f t="shared" si="0"/>
        <v/>
      </c>
      <c r="CG40" s="47" t="str">
        <f t="shared" si="1"/>
        <v/>
      </c>
      <c r="CH40" s="47" t="str">
        <f t="shared" si="2"/>
        <v/>
      </c>
      <c r="CI40" s="47" t="str">
        <f t="shared" si="3"/>
        <v/>
      </c>
      <c r="CJ40" s="47" t="str">
        <f t="shared" si="4"/>
        <v/>
      </c>
      <c r="CK40" s="47" t="str">
        <f t="shared" si="5"/>
        <v/>
      </c>
      <c r="CL40" s="47" t="str">
        <f t="shared" si="6"/>
        <v/>
      </c>
      <c r="CM40" s="47" t="str">
        <f t="shared" si="7"/>
        <v/>
      </c>
      <c r="CN40" s="47" t="str">
        <f t="shared" si="8"/>
        <v/>
      </c>
      <c r="CO40" s="47" t="str">
        <f t="shared" si="9"/>
        <v/>
      </c>
    </row>
    <row r="41" spans="1:93" s="5" customFormat="1" ht="30" customHeight="1" thickTop="1" thickBot="1">
      <c r="A41" s="19" t="s">
        <v>264</v>
      </c>
      <c r="B41" s="44"/>
      <c r="C41" s="42"/>
      <c r="D41" s="42"/>
      <c r="E41" s="44"/>
      <c r="F41" s="44"/>
      <c r="G41" s="45"/>
      <c r="H41" s="66"/>
      <c r="I41" s="66"/>
      <c r="J41" s="89"/>
      <c r="K41" s="71"/>
      <c r="L41" s="71"/>
      <c r="M41" s="71"/>
      <c r="N41" s="71"/>
      <c r="O41" s="71"/>
      <c r="P41" s="71"/>
      <c r="Q41" s="71"/>
      <c r="R41" s="71"/>
      <c r="S41" s="71"/>
      <c r="T41" s="71"/>
      <c r="U41" s="71"/>
      <c r="V41" s="71"/>
      <c r="W41" s="71"/>
      <c r="X41" s="71"/>
      <c r="Y41" s="71"/>
      <c r="Z41" s="72"/>
      <c r="AA41" s="70"/>
      <c r="AB41" s="90"/>
      <c r="AC41" s="90"/>
      <c r="AD41" s="90"/>
      <c r="AE41" s="90"/>
      <c r="AF41" s="90"/>
      <c r="AG41" s="73"/>
      <c r="AH41" s="70"/>
      <c r="AI41" s="90"/>
      <c r="AJ41" s="90"/>
      <c r="AK41" s="90"/>
      <c r="AL41" s="90"/>
      <c r="AM41" s="90"/>
      <c r="AN41" s="73"/>
      <c r="AO41" s="70"/>
      <c r="AP41" s="90"/>
      <c r="AQ41" s="90"/>
      <c r="AR41" s="90"/>
      <c r="AS41" s="90"/>
      <c r="AT41" s="90"/>
      <c r="AU41" s="90"/>
      <c r="AV41" s="73"/>
      <c r="AW41" s="89"/>
      <c r="AX41" s="90"/>
      <c r="AY41" s="90"/>
      <c r="AZ41" s="90"/>
      <c r="BA41" s="90"/>
      <c r="BB41" s="90"/>
      <c r="BC41" s="90"/>
      <c r="BD41" s="90"/>
      <c r="BE41" s="90"/>
      <c r="BF41" s="90"/>
      <c r="BG41" s="72"/>
      <c r="BH41" s="89"/>
      <c r="BI41" s="90"/>
      <c r="BJ41" s="90"/>
      <c r="BK41" s="90"/>
      <c r="BL41" s="90"/>
      <c r="BM41" s="90"/>
      <c r="BN41" s="90"/>
      <c r="BO41" s="90"/>
      <c r="BP41" s="90"/>
      <c r="BQ41" s="90"/>
      <c r="BR41" s="91"/>
      <c r="BS41" s="98"/>
      <c r="BT41" s="99"/>
      <c r="BU41" s="99"/>
      <c r="BV41" s="99"/>
      <c r="BW41" s="99"/>
      <c r="BX41" s="99"/>
      <c r="BY41" s="99"/>
      <c r="BZ41" s="99"/>
      <c r="CA41" s="97"/>
      <c r="CB41" s="42"/>
      <c r="CC41" s="42"/>
      <c r="CD41" s="42"/>
      <c r="CF41" s="47" t="str">
        <f t="shared" si="0"/>
        <v/>
      </c>
      <c r="CG41" s="47" t="str">
        <f t="shared" si="1"/>
        <v/>
      </c>
      <c r="CH41" s="47" t="str">
        <f t="shared" si="2"/>
        <v/>
      </c>
      <c r="CI41" s="47" t="str">
        <f t="shared" si="3"/>
        <v/>
      </c>
      <c r="CJ41" s="47" t="str">
        <f t="shared" si="4"/>
        <v/>
      </c>
      <c r="CK41" s="47" t="str">
        <f t="shared" si="5"/>
        <v/>
      </c>
      <c r="CL41" s="47" t="str">
        <f t="shared" si="6"/>
        <v/>
      </c>
      <c r="CM41" s="47" t="str">
        <f t="shared" si="7"/>
        <v/>
      </c>
      <c r="CN41" s="47" t="str">
        <f t="shared" si="8"/>
        <v/>
      </c>
      <c r="CO41" s="47" t="str">
        <f t="shared" si="9"/>
        <v/>
      </c>
    </row>
    <row r="42" spans="1:93" s="5" customFormat="1" ht="30" customHeight="1" thickBot="1">
      <c r="A42" s="22" t="s">
        <v>265</v>
      </c>
      <c r="B42" s="44"/>
      <c r="C42" s="42"/>
      <c r="D42" s="42"/>
      <c r="E42" s="44"/>
      <c r="F42" s="44"/>
      <c r="G42" s="45"/>
      <c r="H42" s="66"/>
      <c r="I42" s="66"/>
      <c r="J42" s="89"/>
      <c r="K42" s="71"/>
      <c r="L42" s="71"/>
      <c r="M42" s="71"/>
      <c r="N42" s="71"/>
      <c r="O42" s="71"/>
      <c r="P42" s="71"/>
      <c r="Q42" s="71"/>
      <c r="R42" s="71"/>
      <c r="S42" s="71"/>
      <c r="T42" s="71"/>
      <c r="U42" s="71"/>
      <c r="V42" s="71"/>
      <c r="W42" s="71"/>
      <c r="X42" s="71"/>
      <c r="Y42" s="71"/>
      <c r="Z42" s="72"/>
      <c r="AA42" s="70"/>
      <c r="AB42" s="90"/>
      <c r="AC42" s="90"/>
      <c r="AD42" s="90"/>
      <c r="AE42" s="90"/>
      <c r="AF42" s="90"/>
      <c r="AG42" s="73"/>
      <c r="AH42" s="70"/>
      <c r="AI42" s="90"/>
      <c r="AJ42" s="90"/>
      <c r="AK42" s="90"/>
      <c r="AL42" s="90"/>
      <c r="AM42" s="90"/>
      <c r="AN42" s="73"/>
      <c r="AO42" s="70"/>
      <c r="AP42" s="90"/>
      <c r="AQ42" s="90"/>
      <c r="AR42" s="90"/>
      <c r="AS42" s="90"/>
      <c r="AT42" s="90"/>
      <c r="AU42" s="90"/>
      <c r="AV42" s="73"/>
      <c r="AW42" s="89"/>
      <c r="AX42" s="90"/>
      <c r="AY42" s="90"/>
      <c r="AZ42" s="90"/>
      <c r="BA42" s="90"/>
      <c r="BB42" s="90"/>
      <c r="BC42" s="90"/>
      <c r="BD42" s="90"/>
      <c r="BE42" s="90"/>
      <c r="BF42" s="90"/>
      <c r="BG42" s="72"/>
      <c r="BH42" s="89"/>
      <c r="BI42" s="90"/>
      <c r="BJ42" s="90"/>
      <c r="BK42" s="90"/>
      <c r="BL42" s="90"/>
      <c r="BM42" s="90"/>
      <c r="BN42" s="90"/>
      <c r="BO42" s="90"/>
      <c r="BP42" s="90"/>
      <c r="BQ42" s="90"/>
      <c r="BR42" s="91"/>
      <c r="BS42" s="98"/>
      <c r="BT42" s="99"/>
      <c r="BU42" s="99"/>
      <c r="BV42" s="99"/>
      <c r="BW42" s="99"/>
      <c r="BX42" s="99"/>
      <c r="BY42" s="99"/>
      <c r="BZ42" s="99"/>
      <c r="CA42" s="97"/>
      <c r="CB42" s="42"/>
      <c r="CC42" s="42"/>
      <c r="CD42" s="42"/>
      <c r="CF42" s="47" t="str">
        <f t="shared" si="0"/>
        <v/>
      </c>
      <c r="CG42" s="47" t="str">
        <f t="shared" si="1"/>
        <v/>
      </c>
      <c r="CH42" s="47" t="str">
        <f t="shared" si="2"/>
        <v/>
      </c>
      <c r="CI42" s="47" t="str">
        <f t="shared" si="3"/>
        <v/>
      </c>
      <c r="CJ42" s="47" t="str">
        <f t="shared" si="4"/>
        <v/>
      </c>
      <c r="CK42" s="47" t="str">
        <f t="shared" si="5"/>
        <v/>
      </c>
      <c r="CL42" s="47" t="str">
        <f t="shared" si="6"/>
        <v/>
      </c>
      <c r="CM42" s="47" t="str">
        <f t="shared" si="7"/>
        <v/>
      </c>
      <c r="CN42" s="47" t="str">
        <f t="shared" si="8"/>
        <v/>
      </c>
      <c r="CO42" s="47" t="str">
        <f t="shared" si="9"/>
        <v/>
      </c>
    </row>
    <row r="43" spans="1:93" s="5" customFormat="1" ht="30" customHeight="1" thickTop="1" thickBot="1">
      <c r="A43" s="19" t="s">
        <v>266</v>
      </c>
      <c r="B43" s="46"/>
      <c r="C43" s="42"/>
      <c r="D43" s="42"/>
      <c r="E43" s="46"/>
      <c r="F43" s="46"/>
      <c r="G43" s="115"/>
      <c r="H43" s="66"/>
      <c r="I43" s="66"/>
      <c r="J43" s="89"/>
      <c r="K43" s="71"/>
      <c r="L43" s="71"/>
      <c r="M43" s="71"/>
      <c r="N43" s="71"/>
      <c r="O43" s="71"/>
      <c r="P43" s="71"/>
      <c r="Q43" s="71"/>
      <c r="R43" s="111"/>
      <c r="S43" s="71"/>
      <c r="T43" s="71"/>
      <c r="U43" s="71"/>
      <c r="V43" s="71"/>
      <c r="W43" s="71"/>
      <c r="X43" s="71"/>
      <c r="Y43" s="71"/>
      <c r="Z43" s="72"/>
      <c r="AA43" s="70"/>
      <c r="AB43" s="74"/>
      <c r="AC43" s="112"/>
      <c r="AD43" s="74"/>
      <c r="AE43" s="112"/>
      <c r="AF43" s="112"/>
      <c r="AG43" s="116"/>
      <c r="AH43" s="70"/>
      <c r="AI43" s="112"/>
      <c r="AJ43" s="112"/>
      <c r="AK43" s="112"/>
      <c r="AL43" s="112"/>
      <c r="AM43" s="112"/>
      <c r="AN43" s="75"/>
      <c r="AO43" s="117"/>
      <c r="AP43" s="74"/>
      <c r="AQ43" s="74"/>
      <c r="AR43" s="74"/>
      <c r="AS43" s="74"/>
      <c r="AT43" s="74"/>
      <c r="AU43" s="74"/>
      <c r="AV43" s="75"/>
      <c r="AW43" s="92"/>
      <c r="AX43" s="74"/>
      <c r="AY43" s="74"/>
      <c r="AZ43" s="74"/>
      <c r="BA43" s="74"/>
      <c r="BB43" s="74"/>
      <c r="BC43" s="74"/>
      <c r="BD43" s="74"/>
      <c r="BE43" s="74"/>
      <c r="BF43" s="74"/>
      <c r="BG43" s="75"/>
      <c r="BH43" s="92"/>
      <c r="BI43" s="74"/>
      <c r="BJ43" s="74"/>
      <c r="BK43" s="74"/>
      <c r="BL43" s="74"/>
      <c r="BM43" s="74"/>
      <c r="BN43" s="74"/>
      <c r="BO43" s="74"/>
      <c r="BP43" s="74"/>
      <c r="BQ43" s="74"/>
      <c r="BR43" s="93"/>
      <c r="BS43" s="100"/>
      <c r="BT43" s="101"/>
      <c r="BU43" s="101"/>
      <c r="BV43" s="101"/>
      <c r="BW43" s="101"/>
      <c r="BX43" s="101"/>
      <c r="BY43" s="101"/>
      <c r="BZ43" s="101"/>
      <c r="CA43" s="97"/>
      <c r="CB43" s="57"/>
      <c r="CC43" s="57"/>
      <c r="CD43" s="42"/>
      <c r="CF43" s="47" t="str">
        <f t="shared" si="0"/>
        <v/>
      </c>
      <c r="CG43" s="47" t="str">
        <f t="shared" si="1"/>
        <v/>
      </c>
      <c r="CH43" s="47" t="str">
        <f t="shared" si="2"/>
        <v/>
      </c>
      <c r="CI43" s="47" t="str">
        <f t="shared" si="3"/>
        <v/>
      </c>
      <c r="CJ43" s="47" t="str">
        <f t="shared" si="4"/>
        <v/>
      </c>
      <c r="CK43" s="47" t="str">
        <f t="shared" si="5"/>
        <v/>
      </c>
      <c r="CL43" s="47" t="str">
        <f t="shared" si="6"/>
        <v/>
      </c>
      <c r="CM43" s="47" t="str">
        <f t="shared" si="7"/>
        <v/>
      </c>
      <c r="CN43" s="47" t="str">
        <f t="shared" si="8"/>
        <v/>
      </c>
      <c r="CO43" s="47" t="str">
        <f t="shared" si="9"/>
        <v/>
      </c>
    </row>
    <row r="44" spans="1:93" ht="14.25" thickTop="1">
      <c r="C44" s="67"/>
      <c r="D44" s="67"/>
      <c r="G44" s="67"/>
      <c r="H44" s="67"/>
      <c r="I44" s="67"/>
      <c r="J44" s="67"/>
      <c r="K44" s="67"/>
      <c r="L44" s="67"/>
      <c r="M44" s="67"/>
      <c r="N44" s="67"/>
      <c r="O44" s="67"/>
      <c r="P44" s="67"/>
      <c r="Q44" s="67"/>
      <c r="R44" s="67"/>
      <c r="S44" s="67"/>
      <c r="T44" s="67"/>
      <c r="U44" s="67"/>
      <c r="V44" s="67"/>
      <c r="W44" s="67"/>
      <c r="X44" s="67"/>
      <c r="Y44" s="67"/>
      <c r="Z44" s="67"/>
      <c r="AA44" s="67"/>
      <c r="AC44" s="67"/>
      <c r="AE44" s="67"/>
      <c r="AF44" s="67"/>
      <c r="AG44" s="67"/>
      <c r="AH44" s="67"/>
      <c r="AI44" s="67"/>
      <c r="AJ44" s="67"/>
      <c r="AK44" s="67"/>
      <c r="AL44" s="67"/>
      <c r="AM44" s="67"/>
      <c r="CA44" s="67"/>
      <c r="CB44" s="67"/>
      <c r="CC44" s="67"/>
    </row>
    <row r="48" spans="1:93">
      <c r="A48" s="24"/>
      <c r="B48" s="8" t="s">
        <v>120</v>
      </c>
      <c r="C48" s="8"/>
      <c r="D48" s="8"/>
      <c r="E48" s="24"/>
    </row>
    <row r="49" spans="1:5">
      <c r="A49" s="24"/>
      <c r="B49" s="9"/>
      <c r="C49" s="9"/>
      <c r="D49" s="9"/>
      <c r="E49" s="24"/>
    </row>
    <row r="50" spans="1:5" ht="21">
      <c r="A50" s="24"/>
      <c r="B50" s="10">
        <v>1</v>
      </c>
      <c r="C50" s="10"/>
      <c r="D50" s="10"/>
      <c r="E50" s="24"/>
    </row>
    <row r="51" spans="1:5" ht="15.75" customHeight="1">
      <c r="A51" s="24"/>
      <c r="B51" s="11">
        <v>2</v>
      </c>
      <c r="C51" s="11"/>
      <c r="D51" s="11"/>
      <c r="E51" s="24"/>
    </row>
    <row r="52" spans="1:5" ht="21">
      <c r="A52" s="24"/>
      <c r="B52" s="11">
        <v>3</v>
      </c>
      <c r="C52" s="11"/>
      <c r="D52" s="11"/>
      <c r="E52" s="24"/>
    </row>
    <row r="53" spans="1:5" ht="21">
      <c r="A53" s="24"/>
      <c r="B53" s="10">
        <v>4</v>
      </c>
      <c r="C53" s="10"/>
      <c r="D53" s="10"/>
      <c r="E53" s="24"/>
    </row>
    <row r="54" spans="1:5" ht="21">
      <c r="A54" s="24"/>
      <c r="B54" s="11">
        <v>5</v>
      </c>
      <c r="C54" s="11"/>
      <c r="D54" s="11"/>
      <c r="E54" s="24"/>
    </row>
    <row r="55" spans="1:5" ht="21">
      <c r="A55" s="24"/>
      <c r="B55" s="11">
        <v>6</v>
      </c>
      <c r="C55" s="11"/>
      <c r="D55" s="11"/>
      <c r="E55" s="24"/>
    </row>
    <row r="56" spans="1:5" ht="21">
      <c r="A56" s="24"/>
      <c r="B56" s="10">
        <v>7</v>
      </c>
      <c r="C56" s="10"/>
      <c r="D56" s="10"/>
      <c r="E56" s="24"/>
    </row>
    <row r="57" spans="1:5" ht="21">
      <c r="A57" s="24"/>
      <c r="B57" s="11">
        <v>8</v>
      </c>
      <c r="C57" s="11"/>
      <c r="D57" s="11"/>
      <c r="E57" s="24"/>
    </row>
    <row r="58" spans="1:5" ht="21">
      <c r="A58" s="24"/>
      <c r="B58" s="11">
        <v>9</v>
      </c>
      <c r="C58" s="11"/>
      <c r="D58" s="11"/>
      <c r="E58" s="24"/>
    </row>
    <row r="59" spans="1:5" ht="21">
      <c r="A59" s="24"/>
      <c r="B59" s="10">
        <v>10</v>
      </c>
      <c r="C59" s="10"/>
      <c r="D59" s="10"/>
      <c r="E59" s="24"/>
    </row>
    <row r="60" spans="1:5" ht="21">
      <c r="A60" s="24"/>
      <c r="B60" s="11">
        <v>11</v>
      </c>
      <c r="C60" s="11"/>
      <c r="D60" s="11"/>
      <c r="E60" s="24"/>
    </row>
    <row r="61" spans="1:5" ht="21">
      <c r="A61" s="24"/>
      <c r="B61" s="11">
        <v>12</v>
      </c>
      <c r="C61" s="11"/>
      <c r="D61" s="11"/>
      <c r="E61" s="24"/>
    </row>
    <row r="62" spans="1:5" ht="21">
      <c r="A62" s="24"/>
      <c r="B62" s="10">
        <v>13</v>
      </c>
      <c r="C62" s="10"/>
      <c r="D62" s="10"/>
      <c r="E62" s="24"/>
    </row>
    <row r="63" spans="1:5" ht="21">
      <c r="A63" s="24"/>
      <c r="B63" s="11">
        <v>14</v>
      </c>
      <c r="C63" s="11"/>
      <c r="D63" s="11"/>
      <c r="E63" s="24"/>
    </row>
    <row r="64" spans="1:5" ht="21">
      <c r="A64" s="24"/>
      <c r="B64" s="11">
        <v>15</v>
      </c>
      <c r="C64" s="11"/>
      <c r="D64" s="11"/>
      <c r="E64" s="24"/>
    </row>
    <row r="65" spans="1:5" ht="21">
      <c r="A65" s="24"/>
      <c r="B65" s="10">
        <v>16</v>
      </c>
      <c r="C65" s="10"/>
      <c r="D65" s="10"/>
      <c r="E65" s="24"/>
    </row>
    <row r="66" spans="1:5" ht="21">
      <c r="A66" s="24"/>
      <c r="B66" s="11">
        <v>17</v>
      </c>
      <c r="C66" s="11"/>
      <c r="D66" s="11"/>
      <c r="E66" s="24"/>
    </row>
    <row r="67" spans="1:5">
      <c r="A67" s="24"/>
      <c r="E67" s="24"/>
    </row>
    <row r="68" spans="1:5">
      <c r="A68" s="24"/>
      <c r="E68" s="24"/>
    </row>
  </sheetData>
  <sheetProtection sheet="1" objects="1" scenarios="1" formatColumns="0" formatRows="0"/>
  <mergeCells count="71">
    <mergeCell ref="B1:I1"/>
    <mergeCell ref="A12:A13"/>
    <mergeCell ref="BH5:CD5"/>
    <mergeCell ref="AA8:AV8"/>
    <mergeCell ref="AA9:AG9"/>
    <mergeCell ref="AH9:AN9"/>
    <mergeCell ref="AO9:AV9"/>
    <mergeCell ref="AA7:AG7"/>
    <mergeCell ref="AH7:AN7"/>
    <mergeCell ref="AO7:AV7"/>
    <mergeCell ref="AW7:BG7"/>
    <mergeCell ref="AW8:BG9"/>
    <mergeCell ref="BH6:CA6"/>
    <mergeCell ref="AA6:AG6"/>
    <mergeCell ref="AA5:BG5"/>
    <mergeCell ref="H5:Z5"/>
    <mergeCell ref="J6:Z6"/>
    <mergeCell ref="J7:Z7"/>
    <mergeCell ref="BH8:CA9"/>
    <mergeCell ref="BH7:CA7"/>
    <mergeCell ref="AH6:AN6"/>
    <mergeCell ref="AO6:AV6"/>
    <mergeCell ref="AW6:BG6"/>
    <mergeCell ref="CO12:CO13"/>
    <mergeCell ref="CL12:CL13"/>
    <mergeCell ref="CM12:CM13"/>
    <mergeCell ref="CN12:CN13"/>
    <mergeCell ref="F8:F9"/>
    <mergeCell ref="G8:G9"/>
    <mergeCell ref="CC12:CC13"/>
    <mergeCell ref="G12:G13"/>
    <mergeCell ref="F12:F13"/>
    <mergeCell ref="BH12:CA12"/>
    <mergeCell ref="H8:H9"/>
    <mergeCell ref="I8:I9"/>
    <mergeCell ref="H12:H13"/>
    <mergeCell ref="I12:I13"/>
    <mergeCell ref="J12:Z12"/>
    <mergeCell ref="J8:Z9"/>
    <mergeCell ref="B2:CA2"/>
    <mergeCell ref="B8:B9"/>
    <mergeCell ref="CF12:CF13"/>
    <mergeCell ref="CK12:CK13"/>
    <mergeCell ref="CB8:CB9"/>
    <mergeCell ref="E12:E13"/>
    <mergeCell ref="CB12:CB13"/>
    <mergeCell ref="CD12:CD13"/>
    <mergeCell ref="E8:E9"/>
    <mergeCell ref="B5:G5"/>
    <mergeCell ref="B12:B13"/>
    <mergeCell ref="BH11:BR11"/>
    <mergeCell ref="BS11:CA11"/>
    <mergeCell ref="AH12:AN12"/>
    <mergeCell ref="AO12:AV12"/>
    <mergeCell ref="CD8:CD9"/>
    <mergeCell ref="M3:O3"/>
    <mergeCell ref="CJ12:CJ13"/>
    <mergeCell ref="CF10:CL10"/>
    <mergeCell ref="C12:C13"/>
    <mergeCell ref="D12:D13"/>
    <mergeCell ref="C8:C9"/>
    <mergeCell ref="D8:D9"/>
    <mergeCell ref="AW12:BG12"/>
    <mergeCell ref="CC8:CC9"/>
    <mergeCell ref="AA12:AG12"/>
    <mergeCell ref="CI12:CI13"/>
    <mergeCell ref="CG12:CG13"/>
    <mergeCell ref="CH12:CH13"/>
    <mergeCell ref="H10:H11"/>
    <mergeCell ref="BC10:BC11"/>
    <mergeCell ref="Z10:Z11"/>
  </mergeCells>
  <phoneticPr fontId="1"/>
  <conditionalFormatting sqref="CB14:CB43">
    <cfRule type="expression" dxfId="17" priority="23">
      <formula>AND(BS14="",BT14="",BU14="",BV14="",BW14="",BX14="",BY14="",BZ14="")</formula>
    </cfRule>
  </conditionalFormatting>
  <conditionalFormatting sqref="CD14:CD43">
    <cfRule type="expression" dxfId="16" priority="22">
      <formula>BZ14=""</formula>
    </cfRule>
  </conditionalFormatting>
  <conditionalFormatting sqref="CC14:CC43">
    <cfRule type="expression" dxfId="15" priority="20">
      <formula>AND(BT14="",BU14="",BV14="",BW14="",BX14="",BY14="",BS14="")</formula>
    </cfRule>
  </conditionalFormatting>
  <conditionalFormatting sqref="J14:Z43">
    <cfRule type="expression" dxfId="14" priority="17">
      <formula>$H14=10</formula>
    </cfRule>
  </conditionalFormatting>
  <conditionalFormatting sqref="Y14:Y43">
    <cfRule type="expression" dxfId="13" priority="16">
      <formula>AND($Y14="○",OR($J14="○",$K14="○",$L14="○",$M14="○",$N14="○",$O14="○",$P14="○",$R14="○",$S14="○",$T14="○",$U14="○",$V14="○",$W14="○",$X14="○",$Z14="○"))</formula>
    </cfRule>
  </conditionalFormatting>
  <conditionalFormatting sqref="Z14:Z43">
    <cfRule type="expression" dxfId="12" priority="15">
      <formula>AND($Z14="○",OR($J14="○",$K14="○",$L14="○",$M14="○",$N14="○",$O14="○",$P14="○",$R14="○",$S14="○",$T14="○",$U14="○",$V14="○",$W14="○",$X14="○",$Y14="○"))</formula>
    </cfRule>
  </conditionalFormatting>
  <conditionalFormatting sqref="AA14:AA43">
    <cfRule type="expression" dxfId="11" priority="14">
      <formula>AND($AA14="○",OR($AB14="○",$AC14="○",$AD14="○",$AE14="○",$AF14="○",$AG14="○"))</formula>
    </cfRule>
  </conditionalFormatting>
  <conditionalFormatting sqref="AH14:AH43">
    <cfRule type="expression" dxfId="10" priority="13">
      <formula>AND($AH14="○",OR($AI14="○",$AJ14="○",$AK14="○",$AL14="○",$AM14="○",$AN14="○"))</formula>
    </cfRule>
  </conditionalFormatting>
  <conditionalFormatting sqref="AO14:AO43">
    <cfRule type="expression" dxfId="9" priority="12">
      <formula>AND($AO14="○",OR($AP14="○",$AQ14="○",$AR14="○",$AS14="○",$AT14="○",$AU14="○",$AV14="○"))</formula>
    </cfRule>
  </conditionalFormatting>
  <conditionalFormatting sqref="BG14:BG43">
    <cfRule type="expression" dxfId="8" priority="11">
      <formula>AND($BG14="○",OR($AW14="○",$AX14="○",$AY14="○",$AZ14="○",$BA14="○",$BB14="○",$BC14="○",$BD14="○",$BE14="○",$BF14="○"))</formula>
    </cfRule>
  </conditionalFormatting>
  <conditionalFormatting sqref="CA14:CA43">
    <cfRule type="expression" dxfId="7" priority="10">
      <formula>AND($CA14="○",OR($BH14="○",$BI14="○",$BJ14="○",$BK14="○",$BL14="○",$BM14="○",$BN14="○",$BO14="○",$BP14="○",$BQ14="○",$BR14="○",$BS14="○",$BT14="○",$BU14="○",$BV14="○",$BW14="○",$BX14="○",$BY14="○",$BZ14="○"))</formula>
    </cfRule>
  </conditionalFormatting>
  <conditionalFormatting sqref="J14:Z43">
    <cfRule type="expression" dxfId="6" priority="8">
      <formula>COUNTIF($J14:$Z14,"○")&gt;3</formula>
    </cfRule>
  </conditionalFormatting>
  <conditionalFormatting sqref="D14:D43">
    <cfRule type="expression" dxfId="5" priority="6">
      <formula>AND(C14=2,D14=2)</formula>
    </cfRule>
  </conditionalFormatting>
  <conditionalFormatting sqref="C14:C43">
    <cfRule type="expression" dxfId="4" priority="5">
      <formula>AND($C14=2,$D14=2)</formula>
    </cfRule>
  </conditionalFormatting>
  <conditionalFormatting sqref="H14:H43">
    <cfRule type="expression" dxfId="3" priority="4">
      <formula>AND($D14=1,$H14=10)</formula>
    </cfRule>
  </conditionalFormatting>
  <conditionalFormatting sqref="I14:I43">
    <cfRule type="expression" dxfId="2" priority="1">
      <formula>$H14=10</formula>
    </cfRule>
    <cfRule type="expression" dxfId="1" priority="2">
      <formula>AND($D14=1,$I14=4)</formula>
    </cfRule>
  </conditionalFormatting>
  <dataValidations count="9">
    <dataValidation type="list" allowBlank="1" showInputMessage="1" showErrorMessage="1" sqref="E15:E43">
      <formula1>$B$50:$B$53</formula1>
    </dataValidation>
    <dataValidation type="list" allowBlank="1" showInputMessage="1" showErrorMessage="1" sqref="F14:F43 I14:I43">
      <formula1>$B$50:$B$54</formula1>
    </dataValidation>
    <dataValidation type="list" allowBlank="1" showInputMessage="1" showErrorMessage="1" sqref="G14:G43">
      <formula1>$B$50:$B$57</formula1>
    </dataValidation>
    <dataValidation type="list" allowBlank="1" showInputMessage="1" showErrorMessage="1" sqref="E14">
      <formula1>B50:B53</formula1>
    </dataValidation>
    <dataValidation type="list" allowBlank="1" showInputMessage="1" showErrorMessage="1" sqref="J14:CA43">
      <formula1>$B$48:$B$49</formula1>
    </dataValidation>
    <dataValidation type="list" allowBlank="1" showInputMessage="1" showErrorMessage="1" sqref="H14:H43">
      <formula1>$B$50:$B$59</formula1>
    </dataValidation>
    <dataValidation type="list" allowBlank="1" showInputMessage="1" showErrorMessage="1" sqref="C14:D43">
      <formula1>"1,2"</formula1>
    </dataValidation>
    <dataValidation type="list" allowBlank="1" showInputMessage="1" showErrorMessage="1" sqref="CB14:CB43">
      <formula1>"1,2,3"</formula1>
    </dataValidation>
    <dataValidation type="list" allowBlank="1" showInputMessage="1" showErrorMessage="1" sqref="CC14:CD43">
      <formula1>"1,2,3,4,5"</formula1>
    </dataValidation>
  </dataValidations>
  <hyperlinks>
    <hyperlink ref="CK14" location="'在宅生活改善調査（利用者票）'!AA13" display="'在宅生活改善調査（利用者票）'!AA13"/>
    <hyperlink ref="CL14" location="'在宅生活改善調査（利用者票）'!AH13" display="'在宅生活改善調査（利用者票）'!AH13"/>
    <hyperlink ref="CM14" location="'在宅生活改善調査（利用者票）'!AO13" display="'在宅生活改善調査（利用者票）'!AO13"/>
    <hyperlink ref="CN14" location="'在宅生活改善調査（利用者票）'!BG13" display="'在宅生活改善調査（利用者票）'!BG13"/>
    <hyperlink ref="CO14" location="'在宅生活改善調査（利用者票）'!CA13" display="'在宅生活改善調査（利用者票）'!CA13"/>
    <hyperlink ref="CF14" location="'在宅生活改善調査（利用者票）'!C14" display="'在宅生活改善調査（利用者票）'!C14"/>
    <hyperlink ref="CF15:CF28" location="'在宅生活改善調査（利用者票）'!C14" display="'在宅生活改善調査（利用者票）'!C14"/>
    <hyperlink ref="CF15" location="'在宅生活改善調査（利用者票）'!C15" display="'在宅生活改善調査（利用者票）'!C15"/>
    <hyperlink ref="CF16" location="'在宅生活改善調査（利用者票）'!C16" display="'在宅生活改善調査（利用者票）'!C16"/>
    <hyperlink ref="CF17" location="'在宅生活改善調査（利用者票）'!C17" display="'在宅生活改善調査（利用者票）'!C17"/>
    <hyperlink ref="CF18" location="'在宅生活改善調査（利用者票）'!C18" display="'在宅生活改善調査（利用者票）'!C18"/>
    <hyperlink ref="CF19" location="'在宅生活改善調査（利用者票）'!C19" display="'在宅生活改善調査（利用者票）'!C19"/>
    <hyperlink ref="CF20" location="'在宅生活改善調査（利用者票）'!C20" display="'在宅生活改善調査（利用者票）'!C20"/>
    <hyperlink ref="CF21" location="'在宅生活改善調査（利用者票）'!C21" display="'在宅生活改善調査（利用者票）'!C21"/>
    <hyperlink ref="CF22" location="'在宅生活改善調査（利用者票）'!C22" display="'在宅生活改善調査（利用者票）'!C22"/>
    <hyperlink ref="CF23" location="'在宅生活改善調査（利用者票）'!C23" display="'在宅生活改善調査（利用者票）'!C23"/>
    <hyperlink ref="CF24" location="'在宅生活改善調査（利用者票）'!C24" display="'在宅生活改善調査（利用者票）'!C24"/>
    <hyperlink ref="CF25" location="'在宅生活改善調査（利用者票）'!C25" display="'在宅生活改善調査（利用者票）'!C25"/>
    <hyperlink ref="CF26" location="'在宅生活改善調査（利用者票）'!C26" display="'在宅生活改善調査（利用者票）'!C26"/>
    <hyperlink ref="CF27" location="'在宅生活改善調査（利用者票）'!C27" display="'在宅生活改善調査（利用者票）'!C27"/>
    <hyperlink ref="CF28" location="'在宅生活改善調査（利用者票）'!C28" display="'在宅生活改善調査（利用者票）'!C28"/>
    <hyperlink ref="CI14" location="'在宅生活改善調査（利用者票）'!J12" display="'在宅生活改善調査（利用者票）'!J12"/>
    <hyperlink ref="CI15:CI28" location="'在宅生活改善調査（利用者票）'!J12" display="'在宅生活改善調査（利用者票）'!J12"/>
    <hyperlink ref="CG14" location="'在宅生活改善調査（利用者票）'!H12" display="'在宅生活改善調査（利用者票）'!H12"/>
    <hyperlink ref="CH14" location="'在宅生活改善調査（利用者票）'!I12" display="'在宅生活改善調査（利用者票）'!I12"/>
    <hyperlink ref="CG15:CG28" location="'在宅生活改善調査（利用者票）'!H12" display="'在宅生活改善調査（利用者票）'!H12"/>
    <hyperlink ref="CH15:CH28" location="'在宅生活改善調査（利用者票）'!I12" display="'在宅生活改善調査（利用者票）'!I12"/>
    <hyperlink ref="CF29:CF43" location="'在宅生活改善調査（利用者票）'!C14" display="'在宅生活改善調査（利用者票）'!C14"/>
    <hyperlink ref="CG29:CG43" location="'在宅生活改善調査（利用者票）'!H12" display="'在宅生活改善調査（利用者票）'!H12"/>
    <hyperlink ref="CH29:CH43" location="'在宅生活改善調査（利用者票）'!I12" display="'在宅生活改善調査（利用者票）'!I12"/>
    <hyperlink ref="CI29:CI43" location="'在宅生活改善調査（利用者票）'!J12" display="'在宅生活改善調査（利用者票）'!J12"/>
    <hyperlink ref="CF29" location="'在宅生活改善調査（利用者票）'!C29" display="'在宅生活改善調査（利用者票）'!C29"/>
    <hyperlink ref="CF30" location="'在宅生活改善調査（利用者票）'!C30" display="'在宅生活改善調査（利用者票）'!C30"/>
    <hyperlink ref="CF31" location="'在宅生活改善調査（利用者票）'!C31" display="'在宅生活改善調査（利用者票）'!C31"/>
    <hyperlink ref="CF32" location="'在宅生活改善調査（利用者票）'!C32" display="'在宅生活改善調査（利用者票）'!C32"/>
    <hyperlink ref="CF33" location="'在宅生活改善調査（利用者票）'!C33" display="'在宅生活改善調査（利用者票）'!C33"/>
    <hyperlink ref="CF34" location="'在宅生活改善調査（利用者票）'!C34" display="'在宅生活改善調査（利用者票）'!C34"/>
    <hyperlink ref="CF35" location="'在宅生活改善調査（利用者票）'!C35" display="'在宅生活改善調査（利用者票）'!C35"/>
    <hyperlink ref="CF36" location="'在宅生活改善調査（利用者票）'!C36" display="'在宅生活改善調査（利用者票）'!C36"/>
    <hyperlink ref="CF37" location="'在宅生活改善調査（利用者票）'!C37" display="'在宅生活改善調査（利用者票）'!C37"/>
    <hyperlink ref="CF38" location="'在宅生活改善調査（利用者票）'!C38" display="'在宅生活改善調査（利用者票）'!C38"/>
    <hyperlink ref="CF39" location="'在宅生活改善調査（利用者票）'!C39" display="'在宅生活改善調査（利用者票）'!C39"/>
    <hyperlink ref="CF40" location="'在宅生活改善調査（利用者票）'!C40" display="'在宅生活改善調査（利用者票）'!C40"/>
    <hyperlink ref="CF41" location="'在宅生活改善調査（利用者票）'!C41" display="'在宅生活改善調査（利用者票）'!C41"/>
    <hyperlink ref="CF42" location="'在宅生活改善調査（利用者票）'!C42" display="'在宅生活改善調査（利用者票）'!C42"/>
    <hyperlink ref="CF43" location="'在宅生活改善調査（利用者票）'!C43" display="'在宅生活改善調査（利用者票）'!C43"/>
    <hyperlink ref="CJ14" location="'在宅生活改善調査（利用者票）'!Y13" display="'在宅生活改善調査（利用者票）'!Y13"/>
    <hyperlink ref="CJ15:CJ43" location="'在宅生活改善調査（利用者票）'!Y13" display="'在宅生活改善調査（利用者票）'!Y13"/>
    <hyperlink ref="CK15:CK43" location="'在宅生活改善調査（利用者票）'!AA13" display="'在宅生活改善調査（利用者票）'!AA13"/>
    <hyperlink ref="CK43" location="'在宅生活改善調査（利用者票）'!AA13" display="'在宅生活改善調査（利用者票）'!AA13"/>
    <hyperlink ref="CJ43" location="'在宅生活改善調査（利用者票）'!Y13" display="'在宅生活改善調査（利用者票）'!Y13"/>
    <hyperlink ref="CI43" location="'在宅生活改善調査（利用者票）'!J12" display="'在宅生活改善調査（利用者票）'!J12"/>
    <hyperlink ref="CH43" location="'在宅生活改善調査（利用者票）'!I12" display="'在宅生活改善調査（利用者票）'!I12"/>
    <hyperlink ref="CG43" location="'在宅生活改善調査（利用者票）'!H12" display="'在宅生活改善調査（利用者票）'!H12"/>
    <hyperlink ref="CL15:CL43" location="'在宅生活改善調査（利用者票）'!AH13" display="'在宅生活改善調査（利用者票）'!AH13"/>
    <hyperlink ref="CM15:CM43" location="'在宅生活改善調査（利用者票）'!AO13" display="'在宅生活改善調査（利用者票）'!AO13"/>
    <hyperlink ref="CN15:CN43" location="'在宅生活改善調査（利用者票）'!BG13" display="'在宅生活改善調査（利用者票）'!BG13"/>
    <hyperlink ref="CO15:CO43" location="'在宅生活改善調査（利用者票）'!CA13" display="'在宅生活改善調査（利用者票）'!CA13"/>
  </hyperlinks>
  <printOptions horizontalCentered="1" verticalCentered="1"/>
  <pageMargins left="0.43307086614173229" right="0.43307086614173229" top="0.59055118110236227" bottom="0.59055118110236227" header="0" footer="0"/>
  <pageSetup paperSize="8" scale="52" fitToWidth="0" orientation="landscape" r:id="rId1"/>
  <colBreaks count="2" manualBreakCount="2">
    <brk id="33" max="42" man="1"/>
    <brk id="8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E34"/>
  <sheetViews>
    <sheetView workbookViewId="0">
      <selection activeCell="B4" sqref="B4"/>
    </sheetView>
  </sheetViews>
  <sheetFormatPr defaultRowHeight="13.5"/>
  <cols>
    <col min="83" max="83" width="24.25" customWidth="1"/>
  </cols>
  <sheetData>
    <row r="1" spans="1:83">
      <c r="A1" s="58">
        <v>1</v>
      </c>
      <c r="B1" s="58">
        <v>2</v>
      </c>
      <c r="C1" s="58">
        <v>3</v>
      </c>
      <c r="D1" s="58">
        <v>4</v>
      </c>
      <c r="E1" s="58">
        <v>5</v>
      </c>
      <c r="F1" s="58">
        <v>6</v>
      </c>
      <c r="G1" s="58">
        <v>7</v>
      </c>
      <c r="H1" s="58">
        <v>8</v>
      </c>
      <c r="I1" s="58">
        <v>9</v>
      </c>
      <c r="J1" s="58">
        <v>10</v>
      </c>
      <c r="K1" s="58">
        <v>11</v>
      </c>
      <c r="L1" s="58">
        <v>12</v>
      </c>
      <c r="M1" s="58">
        <v>13</v>
      </c>
      <c r="N1" s="58">
        <v>14</v>
      </c>
      <c r="O1" s="58">
        <v>15</v>
      </c>
      <c r="P1" s="58">
        <v>16</v>
      </c>
      <c r="Q1" s="58">
        <v>17</v>
      </c>
      <c r="R1" s="58">
        <v>18</v>
      </c>
      <c r="S1" s="58">
        <v>19</v>
      </c>
      <c r="T1" s="58">
        <v>20</v>
      </c>
      <c r="U1" s="58">
        <v>21</v>
      </c>
      <c r="V1" s="58">
        <v>22</v>
      </c>
      <c r="W1" s="58">
        <v>23</v>
      </c>
      <c r="X1" s="58">
        <v>24</v>
      </c>
      <c r="Y1" s="58">
        <v>25</v>
      </c>
      <c r="Z1" s="58">
        <v>26</v>
      </c>
      <c r="AA1" s="58">
        <v>27</v>
      </c>
      <c r="AB1" s="58">
        <v>28</v>
      </c>
      <c r="AC1" s="58">
        <v>29</v>
      </c>
      <c r="AD1" s="58">
        <v>30</v>
      </c>
      <c r="AE1" s="58">
        <v>31</v>
      </c>
      <c r="AF1" s="58">
        <v>32</v>
      </c>
      <c r="AG1" s="58">
        <v>33</v>
      </c>
      <c r="AH1" s="58">
        <v>34</v>
      </c>
      <c r="AI1" s="58">
        <v>35</v>
      </c>
      <c r="AJ1" s="58">
        <v>36</v>
      </c>
      <c r="AK1" s="58">
        <v>37</v>
      </c>
      <c r="AL1" s="58">
        <v>38</v>
      </c>
      <c r="AM1" s="58">
        <v>39</v>
      </c>
      <c r="AN1" s="58">
        <v>40</v>
      </c>
      <c r="AO1" s="58">
        <v>41</v>
      </c>
      <c r="AP1" s="58">
        <v>42</v>
      </c>
      <c r="AQ1" s="58">
        <v>43</v>
      </c>
      <c r="AR1" s="58">
        <v>44</v>
      </c>
      <c r="AS1" s="58">
        <v>45</v>
      </c>
      <c r="AT1" s="58">
        <v>46</v>
      </c>
      <c r="AU1" s="58">
        <v>47</v>
      </c>
      <c r="AV1" s="58">
        <v>48</v>
      </c>
      <c r="AW1" s="58">
        <v>49</v>
      </c>
      <c r="AX1" s="58">
        <v>50</v>
      </c>
      <c r="AY1" s="58">
        <v>51</v>
      </c>
      <c r="AZ1" s="58">
        <v>52</v>
      </c>
      <c r="BA1" s="58">
        <v>53</v>
      </c>
      <c r="BB1" s="58">
        <v>54</v>
      </c>
      <c r="BC1" s="58">
        <v>55</v>
      </c>
      <c r="BD1" s="58">
        <v>56</v>
      </c>
      <c r="BE1" s="58">
        <v>57</v>
      </c>
      <c r="BF1" s="58">
        <v>58</v>
      </c>
      <c r="BG1" s="58">
        <v>59</v>
      </c>
      <c r="BH1" s="58">
        <v>60</v>
      </c>
      <c r="BI1" s="58">
        <v>61</v>
      </c>
      <c r="BJ1" s="58">
        <v>62</v>
      </c>
      <c r="BK1" s="58">
        <v>63</v>
      </c>
      <c r="BL1" s="58">
        <v>64</v>
      </c>
      <c r="BM1" s="58">
        <v>65</v>
      </c>
      <c r="BN1" s="58">
        <v>66</v>
      </c>
      <c r="BO1" s="58">
        <v>67</v>
      </c>
      <c r="BP1" s="58">
        <v>68</v>
      </c>
      <c r="BQ1" s="58">
        <v>69</v>
      </c>
      <c r="BR1" s="58">
        <v>70</v>
      </c>
      <c r="BS1" s="58">
        <v>71</v>
      </c>
      <c r="BT1" s="58">
        <v>72</v>
      </c>
      <c r="BU1" s="58">
        <v>73</v>
      </c>
      <c r="BV1" s="58">
        <v>74</v>
      </c>
      <c r="BW1" s="58">
        <v>75</v>
      </c>
      <c r="BX1" s="58">
        <v>76</v>
      </c>
      <c r="BY1" s="58">
        <v>77</v>
      </c>
      <c r="BZ1" s="58">
        <v>78</v>
      </c>
      <c r="CA1" s="58">
        <v>79</v>
      </c>
      <c r="CB1" s="58">
        <v>80</v>
      </c>
      <c r="CC1" s="58">
        <v>81</v>
      </c>
      <c r="CD1" s="58">
        <v>82</v>
      </c>
    </row>
    <row r="2" spans="1:83">
      <c r="A2" s="59" t="s">
        <v>40</v>
      </c>
      <c r="B2" s="59"/>
      <c r="C2" s="59"/>
      <c r="D2" s="59"/>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row>
    <row r="3" spans="1:83" ht="48">
      <c r="A3" s="60" t="s">
        <v>41</v>
      </c>
      <c r="B3" s="113" t="s">
        <v>275</v>
      </c>
      <c r="C3" s="113" t="s">
        <v>213</v>
      </c>
      <c r="D3" s="113" t="s">
        <v>214</v>
      </c>
      <c r="E3" s="113" t="s">
        <v>215</v>
      </c>
      <c r="F3" s="113" t="s">
        <v>216</v>
      </c>
      <c r="G3" s="113" t="s">
        <v>217</v>
      </c>
      <c r="H3" s="113" t="s">
        <v>81</v>
      </c>
      <c r="I3" s="113" t="s">
        <v>82</v>
      </c>
      <c r="J3" s="113" t="s">
        <v>221</v>
      </c>
      <c r="K3" s="113"/>
      <c r="L3" s="113"/>
      <c r="M3" s="113"/>
      <c r="N3" s="113"/>
      <c r="O3" s="113"/>
      <c r="P3" s="113"/>
      <c r="Q3" s="113"/>
      <c r="R3" s="113"/>
      <c r="S3" s="113"/>
      <c r="T3" s="113"/>
      <c r="U3" s="113"/>
      <c r="V3" s="113"/>
      <c r="W3" s="113"/>
      <c r="X3" s="113"/>
      <c r="Y3" s="113"/>
      <c r="Z3" s="113"/>
      <c r="AA3" s="113" t="s">
        <v>100</v>
      </c>
      <c r="AB3" s="113"/>
      <c r="AC3" s="113"/>
      <c r="AD3" s="113"/>
      <c r="AE3" s="113"/>
      <c r="AF3" s="113"/>
      <c r="AG3" s="113"/>
      <c r="AH3" s="113" t="s">
        <v>101</v>
      </c>
      <c r="AI3" s="113"/>
      <c r="AJ3" s="113"/>
      <c r="AK3" s="113"/>
      <c r="AL3" s="113"/>
      <c r="AM3" s="113"/>
      <c r="AN3" s="113"/>
      <c r="AO3" s="113" t="s">
        <v>102</v>
      </c>
      <c r="AP3" s="113"/>
      <c r="AQ3" s="113"/>
      <c r="AR3" s="113"/>
      <c r="AS3" s="113"/>
      <c r="AT3" s="113"/>
      <c r="AU3" s="113"/>
      <c r="AV3" s="113"/>
      <c r="AW3" s="113" t="s">
        <v>103</v>
      </c>
      <c r="AX3" s="113"/>
      <c r="AY3" s="113"/>
      <c r="AZ3" s="113"/>
      <c r="BA3" s="113"/>
      <c r="BB3" s="113"/>
      <c r="BC3" s="113"/>
      <c r="BD3" s="113"/>
      <c r="BE3" s="113"/>
      <c r="BF3" s="113"/>
      <c r="BG3" s="113"/>
      <c r="BH3" s="113" t="s">
        <v>114</v>
      </c>
      <c r="BI3" s="113"/>
      <c r="BJ3" s="113"/>
      <c r="BK3" s="113"/>
      <c r="BL3" s="113"/>
      <c r="BM3" s="113"/>
      <c r="BN3" s="113"/>
      <c r="BO3" s="113"/>
      <c r="BP3" s="113"/>
      <c r="BQ3" s="113"/>
      <c r="BR3" s="113"/>
      <c r="BS3" s="113"/>
      <c r="BT3" s="113"/>
      <c r="BU3" s="113"/>
      <c r="BV3" s="113"/>
      <c r="BW3" s="113"/>
      <c r="BX3" s="113"/>
      <c r="BY3" s="113"/>
      <c r="BZ3" s="113"/>
      <c r="CA3" s="113"/>
      <c r="CB3" s="113" t="s">
        <v>117</v>
      </c>
      <c r="CC3" s="113" t="s">
        <v>118</v>
      </c>
      <c r="CD3" s="113" t="s">
        <v>119</v>
      </c>
    </row>
    <row r="4" spans="1:83" ht="60">
      <c r="A4" s="61" t="s">
        <v>269</v>
      </c>
      <c r="B4" s="113" t="s">
        <v>274</v>
      </c>
      <c r="C4" s="113" t="s">
        <v>42</v>
      </c>
      <c r="D4" s="113" t="s">
        <v>42</v>
      </c>
      <c r="E4" s="62" t="s">
        <v>43</v>
      </c>
      <c r="F4" s="62" t="s">
        <v>43</v>
      </c>
      <c r="G4" s="62" t="s">
        <v>43</v>
      </c>
      <c r="H4" s="62" t="s">
        <v>42</v>
      </c>
      <c r="I4" s="62" t="s">
        <v>42</v>
      </c>
      <c r="J4" s="62" t="s">
        <v>83</v>
      </c>
      <c r="K4" s="62" t="s">
        <v>84</v>
      </c>
      <c r="L4" s="62" t="s">
        <v>85</v>
      </c>
      <c r="M4" s="62" t="s">
        <v>86</v>
      </c>
      <c r="N4" s="62" t="s">
        <v>87</v>
      </c>
      <c r="O4" s="62" t="s">
        <v>88</v>
      </c>
      <c r="P4" s="62" t="s">
        <v>89</v>
      </c>
      <c r="Q4" s="62" t="s">
        <v>90</v>
      </c>
      <c r="R4" s="62" t="s">
        <v>91</v>
      </c>
      <c r="S4" s="62" t="s">
        <v>92</v>
      </c>
      <c r="T4" s="62" t="s">
        <v>93</v>
      </c>
      <c r="U4" s="62" t="s">
        <v>94</v>
      </c>
      <c r="V4" s="62" t="s">
        <v>95</v>
      </c>
      <c r="W4" s="62" t="s">
        <v>96</v>
      </c>
      <c r="X4" s="62" t="s">
        <v>97</v>
      </c>
      <c r="Y4" s="62" t="s">
        <v>113</v>
      </c>
      <c r="Z4" s="62" t="s">
        <v>99</v>
      </c>
      <c r="AA4" s="63" t="s">
        <v>44</v>
      </c>
      <c r="AB4" s="63" t="s">
        <v>45</v>
      </c>
      <c r="AC4" s="63" t="s">
        <v>46</v>
      </c>
      <c r="AD4" s="63" t="s">
        <v>47</v>
      </c>
      <c r="AE4" s="63" t="s">
        <v>48</v>
      </c>
      <c r="AF4" s="63" t="s">
        <v>49</v>
      </c>
      <c r="AG4" s="63" t="s">
        <v>50</v>
      </c>
      <c r="AH4" s="63" t="s">
        <v>44</v>
      </c>
      <c r="AI4" s="63" t="s">
        <v>51</v>
      </c>
      <c r="AJ4" s="63" t="s">
        <v>52</v>
      </c>
      <c r="AK4" s="63" t="s">
        <v>53</v>
      </c>
      <c r="AL4" s="63" t="s">
        <v>54</v>
      </c>
      <c r="AM4" s="63" t="s">
        <v>55</v>
      </c>
      <c r="AN4" s="63" t="s">
        <v>56</v>
      </c>
      <c r="AO4" s="63" t="s">
        <v>44</v>
      </c>
      <c r="AP4" s="63" t="s">
        <v>57</v>
      </c>
      <c r="AQ4" s="63" t="s">
        <v>58</v>
      </c>
      <c r="AR4" s="63" t="s">
        <v>59</v>
      </c>
      <c r="AS4" s="63" t="s">
        <v>55</v>
      </c>
      <c r="AT4" s="63" t="s">
        <v>60</v>
      </c>
      <c r="AU4" s="63" t="s">
        <v>61</v>
      </c>
      <c r="AV4" s="63" t="s">
        <v>62</v>
      </c>
      <c r="AW4" s="63" t="s">
        <v>104</v>
      </c>
      <c r="AX4" s="63" t="s">
        <v>105</v>
      </c>
      <c r="AY4" s="63" t="s">
        <v>106</v>
      </c>
      <c r="AZ4" s="63" t="s">
        <v>107</v>
      </c>
      <c r="BA4" s="63" t="s">
        <v>108</v>
      </c>
      <c r="BB4" s="63" t="s">
        <v>109</v>
      </c>
      <c r="BC4" s="63" t="s">
        <v>110</v>
      </c>
      <c r="BD4" s="63" t="s">
        <v>111</v>
      </c>
      <c r="BE4" s="63" t="s">
        <v>112</v>
      </c>
      <c r="BF4" s="63" t="s">
        <v>97</v>
      </c>
      <c r="BG4" s="63" t="s">
        <v>113</v>
      </c>
      <c r="BH4" s="63" t="s">
        <v>63</v>
      </c>
      <c r="BI4" s="63" t="s">
        <v>64</v>
      </c>
      <c r="BJ4" s="63" t="s">
        <v>65</v>
      </c>
      <c r="BK4" s="63" t="s">
        <v>66</v>
      </c>
      <c r="BL4" s="63" t="s">
        <v>67</v>
      </c>
      <c r="BM4" s="63" t="s">
        <v>68</v>
      </c>
      <c r="BN4" s="63" t="s">
        <v>69</v>
      </c>
      <c r="BO4" s="63" t="s">
        <v>70</v>
      </c>
      <c r="BP4" s="63" t="s">
        <v>71</v>
      </c>
      <c r="BQ4" s="63" t="s">
        <v>115</v>
      </c>
      <c r="BR4" s="63" t="s">
        <v>116</v>
      </c>
      <c r="BS4" s="63" t="s">
        <v>72</v>
      </c>
      <c r="BT4" s="63" t="s">
        <v>73</v>
      </c>
      <c r="BU4" s="63" t="s">
        <v>74</v>
      </c>
      <c r="BV4" s="63" t="s">
        <v>75</v>
      </c>
      <c r="BW4" s="63" t="s">
        <v>76</v>
      </c>
      <c r="BX4" s="63" t="s">
        <v>77</v>
      </c>
      <c r="BY4" s="63" t="s">
        <v>249</v>
      </c>
      <c r="BZ4" s="63" t="s">
        <v>79</v>
      </c>
      <c r="CA4" s="63" t="s">
        <v>223</v>
      </c>
      <c r="CB4" s="62" t="s">
        <v>43</v>
      </c>
      <c r="CC4" s="62" t="s">
        <v>43</v>
      </c>
      <c r="CD4" s="62" t="s">
        <v>43</v>
      </c>
    </row>
    <row r="5" spans="1:83">
      <c r="A5" s="65" t="str">
        <f>IF(SUM(B5:CD5)=0,"",1)</f>
        <v/>
      </c>
      <c r="B5" s="64" t="str">
        <f>IF('在宅生活改善調査（利用者票）'!B14="","-",'在宅生活改善調査（利用者票）'!B14)</f>
        <v>-</v>
      </c>
      <c r="C5" s="64" t="str">
        <f>IF('在宅生活改善調査（利用者票）'!C14="","-",'在宅生活改善調査（利用者票）'!C14)</f>
        <v>-</v>
      </c>
      <c r="D5" s="64" t="str">
        <f>IF('在宅生活改善調査（利用者票）'!D14="","-",'在宅生活改善調査（利用者票）'!D14)</f>
        <v>-</v>
      </c>
      <c r="E5" s="64" t="str">
        <f>IF('在宅生活改善調査（利用者票）'!E14="","-",'在宅生活改善調査（利用者票）'!E14)</f>
        <v>-</v>
      </c>
      <c r="F5" s="64" t="str">
        <f>IF('在宅生活改善調査（利用者票）'!F14="","-",'在宅生活改善調査（利用者票）'!F14)</f>
        <v>-</v>
      </c>
      <c r="G5" s="64" t="str">
        <f>IF('在宅生活改善調査（利用者票）'!G14="","-",'在宅生活改善調査（利用者票）'!G14)</f>
        <v>-</v>
      </c>
      <c r="H5" s="64" t="str">
        <f>IF('在宅生活改善調査（利用者票）'!H14="","-",'在宅生活改善調査（利用者票）'!H14)</f>
        <v>-</v>
      </c>
      <c r="I5" s="64" t="str">
        <f>IF('在宅生活改善調査（利用者票）'!$H14=10,"*",IF(AND('在宅生活改善調査（利用者票）'!H14&lt;&gt;10,'在宅生活改善調査（利用者票）'!I14=""),"-",'在宅生活改善調査（利用者票）'!I14))</f>
        <v>-</v>
      </c>
      <c r="J5" s="64" t="str">
        <f>IF('在宅生活改善調査（利用者票）'!$H14=10,"*",IF(AND('在宅生活改善調査（利用者票）'!H14&lt;&gt;10,転記作業用!$Z5=0),"-",転記作業用!I5))</f>
        <v>-</v>
      </c>
      <c r="K5" s="64" t="str">
        <f>IF('在宅生活改善調査（利用者票）'!$H14=10,"*",IF(AND('在宅生活改善調査（利用者票）'!I14&lt;&gt;10,転記作業用!$Z5=0),"-",転記作業用!J5))</f>
        <v>-</v>
      </c>
      <c r="L5" s="64" t="str">
        <f>IF('在宅生活改善調査（利用者票）'!$H14=10,"*",IF(AND('在宅生活改善調査（利用者票）'!J14&lt;&gt;10,転記作業用!$Z5=0),"-",転記作業用!K5))</f>
        <v>-</v>
      </c>
      <c r="M5" s="64" t="str">
        <f>IF('在宅生活改善調査（利用者票）'!$H14=10,"*",IF(AND('在宅生活改善調査（利用者票）'!K14&lt;&gt;10,転記作業用!$Z5=0),"-",転記作業用!L5))</f>
        <v>-</v>
      </c>
      <c r="N5" s="64" t="str">
        <f>IF('在宅生活改善調査（利用者票）'!$H14=10,"*",IF(AND('在宅生活改善調査（利用者票）'!L14&lt;&gt;10,転記作業用!$Z5=0),"-",転記作業用!M5))</f>
        <v>-</v>
      </c>
      <c r="O5" s="64" t="str">
        <f>IF('在宅生活改善調査（利用者票）'!$H14=10,"*",IF(AND('在宅生活改善調査（利用者票）'!M14&lt;&gt;10,転記作業用!$Z5=0),"-",転記作業用!N5))</f>
        <v>-</v>
      </c>
      <c r="P5" s="64" t="str">
        <f>IF('在宅生活改善調査（利用者票）'!$H14=10,"*",IF(AND('在宅生活改善調査（利用者票）'!N14&lt;&gt;10,転記作業用!$Z5=0),"-",転記作業用!O5))</f>
        <v>-</v>
      </c>
      <c r="Q5" s="64" t="str">
        <f>IF('在宅生活改善調査（利用者票）'!$H14=10,"*",IF(AND('在宅生活改善調査（利用者票）'!O14&lt;&gt;10,転記作業用!$Z5=0),"-",転記作業用!P5))</f>
        <v>-</v>
      </c>
      <c r="R5" s="64" t="str">
        <f>IF('在宅生活改善調査（利用者票）'!$H14=10,"*",IF(AND('在宅生活改善調査（利用者票）'!P14&lt;&gt;10,転記作業用!$Z5=0),"-",転記作業用!Q5))</f>
        <v>-</v>
      </c>
      <c r="S5" s="64" t="str">
        <f>IF('在宅生活改善調査（利用者票）'!$H14=10,"*",IF(AND('在宅生活改善調査（利用者票）'!Q14&lt;&gt;10,転記作業用!$Z5=0),"-",転記作業用!R5))</f>
        <v>-</v>
      </c>
      <c r="T5" s="64" t="str">
        <f>IF('在宅生活改善調査（利用者票）'!$H14=10,"*",IF(AND('在宅生活改善調査（利用者票）'!R14&lt;&gt;10,転記作業用!$Z5=0),"-",転記作業用!S5))</f>
        <v>-</v>
      </c>
      <c r="U5" s="64" t="str">
        <f>IF('在宅生活改善調査（利用者票）'!$H14=10,"*",IF(AND('在宅生活改善調査（利用者票）'!S14&lt;&gt;10,転記作業用!$Z5=0),"-",転記作業用!T5))</f>
        <v>-</v>
      </c>
      <c r="V5" s="64" t="str">
        <f>IF('在宅生活改善調査（利用者票）'!$H14=10,"*",IF(AND('在宅生活改善調査（利用者票）'!T14&lt;&gt;10,転記作業用!$Z5=0),"-",転記作業用!U5))</f>
        <v>-</v>
      </c>
      <c r="W5" s="64" t="str">
        <f>IF('在宅生活改善調査（利用者票）'!$H14=10,"*",IF(AND('在宅生活改善調査（利用者票）'!U14&lt;&gt;10,転記作業用!$Z5=0),"-",転記作業用!V5))</f>
        <v>-</v>
      </c>
      <c r="X5" s="64" t="str">
        <f>IF('在宅生活改善調査（利用者票）'!$H14=10,"*",IF(AND('在宅生活改善調査（利用者票）'!V14&lt;&gt;10,転記作業用!$Z5=0),"-",転記作業用!W5))</f>
        <v>-</v>
      </c>
      <c r="Y5" s="64" t="str">
        <f>IF('在宅生活改善調査（利用者票）'!$H14=10,"*",IF(AND('在宅生活改善調査（利用者票）'!W14&lt;&gt;10,転記作業用!$Z5=0),"-",転記作業用!X5))</f>
        <v>-</v>
      </c>
      <c r="Z5" s="64" t="str">
        <f>IF('在宅生活改善調査（利用者票）'!$H14=10,"*",IF(AND('在宅生活改善調査（利用者票）'!X14&lt;&gt;10,転記作業用!$Z5=0),"-",転記作業用!Y5))</f>
        <v>-</v>
      </c>
      <c r="AA5" s="64" t="str">
        <f>IF(転記作業用!$AH5=0,"-",転記作業用!AA5)</f>
        <v>-</v>
      </c>
      <c r="AB5" s="64" t="str">
        <f>IF(転記作業用!$AH5=0,"-",転記作業用!AB5)</f>
        <v>-</v>
      </c>
      <c r="AC5" s="64" t="str">
        <f>IF(転記作業用!$AH5=0,"-",転記作業用!AC5)</f>
        <v>-</v>
      </c>
      <c r="AD5" s="64" t="str">
        <f>IF(転記作業用!$AH5=0,"-",転記作業用!AD5)</f>
        <v>-</v>
      </c>
      <c r="AE5" s="64" t="str">
        <f>IF(転記作業用!$AH5=0,"-",転記作業用!AE5)</f>
        <v>-</v>
      </c>
      <c r="AF5" s="64" t="str">
        <f>IF(転記作業用!$AH5=0,"-",転記作業用!AF5)</f>
        <v>-</v>
      </c>
      <c r="AG5" s="64" t="str">
        <f>IF(転記作業用!$AH5=0,"-",転記作業用!AG5)</f>
        <v>-</v>
      </c>
      <c r="AH5" s="64" t="str">
        <f>IF(転記作業用!$AP5=0,"-",転記作業用!AI5)</f>
        <v>-</v>
      </c>
      <c r="AI5" s="64" t="str">
        <f>IF(転記作業用!$AP5=0,"-",転記作業用!AJ5)</f>
        <v>-</v>
      </c>
      <c r="AJ5" s="64" t="str">
        <f>IF(転記作業用!$AP5=0,"-",転記作業用!AK5)</f>
        <v>-</v>
      </c>
      <c r="AK5" s="64" t="str">
        <f>IF(転記作業用!$AP5=0,"-",転記作業用!AL5)</f>
        <v>-</v>
      </c>
      <c r="AL5" s="64" t="str">
        <f>IF(転記作業用!$AP5=0,"-",転記作業用!AM5)</f>
        <v>-</v>
      </c>
      <c r="AM5" s="64" t="str">
        <f>IF(転記作業用!$AP5=0,"-",転記作業用!AN5)</f>
        <v>-</v>
      </c>
      <c r="AN5" s="64" t="str">
        <f>IF(転記作業用!$AP5=0,"-",転記作業用!AO5)</f>
        <v>-</v>
      </c>
      <c r="AO5" s="64" t="str">
        <f>IF(転記作業用!$AY5=0,"-",転記作業用!AQ5)</f>
        <v>-</v>
      </c>
      <c r="AP5" s="64" t="str">
        <f>IF(転記作業用!$AY5=0,"-",転記作業用!AR5)</f>
        <v>-</v>
      </c>
      <c r="AQ5" s="64" t="str">
        <f>IF(転記作業用!$AY5=0,"-",転記作業用!AS5)</f>
        <v>-</v>
      </c>
      <c r="AR5" s="64" t="str">
        <f>IF(転記作業用!$AY5=0,"-",転記作業用!AT5)</f>
        <v>-</v>
      </c>
      <c r="AS5" s="64" t="str">
        <f>IF(転記作業用!$AY5=0,"-",転記作業用!AU5)</f>
        <v>-</v>
      </c>
      <c r="AT5" s="64" t="str">
        <f>IF(転記作業用!$AY5=0,"-",転記作業用!AV5)</f>
        <v>-</v>
      </c>
      <c r="AU5" s="64" t="str">
        <f>IF(転記作業用!$AY5=0,"-",転記作業用!AW5)</f>
        <v>-</v>
      </c>
      <c r="AV5" s="64" t="str">
        <f>IF(転記作業用!$AY5=0,"-",転記作業用!AX5)</f>
        <v>-</v>
      </c>
      <c r="AW5" s="64" t="str">
        <f>IF(転記作業用!$BK5=0,"-",転記作業用!AZ5)</f>
        <v>-</v>
      </c>
      <c r="AX5" s="64" t="str">
        <f>IF(転記作業用!$BK5=0,"-",転記作業用!BA5)</f>
        <v>-</v>
      </c>
      <c r="AY5" s="64" t="str">
        <f>IF(転記作業用!$BK5=0,"-",転記作業用!BB5)</f>
        <v>-</v>
      </c>
      <c r="AZ5" s="64" t="str">
        <f>IF(転記作業用!$BK5=0,"-",転記作業用!BC5)</f>
        <v>-</v>
      </c>
      <c r="BA5" s="64" t="str">
        <f>IF(転記作業用!$BK5=0,"-",転記作業用!BD5)</f>
        <v>-</v>
      </c>
      <c r="BB5" s="64" t="str">
        <f>IF(転記作業用!$BK5=0,"-",転記作業用!BE5)</f>
        <v>-</v>
      </c>
      <c r="BC5" s="64" t="str">
        <f>IF(転記作業用!$BK5=0,"-",転記作業用!BF5)</f>
        <v>-</v>
      </c>
      <c r="BD5" s="64" t="str">
        <f>IF(転記作業用!$BK5=0,"-",転記作業用!BG5)</f>
        <v>-</v>
      </c>
      <c r="BE5" s="64" t="str">
        <f>IF(転記作業用!$BK5=0,"-",転記作業用!BH5)</f>
        <v>-</v>
      </c>
      <c r="BF5" s="64" t="str">
        <f>IF(転記作業用!$BK5=0,"-",転記作業用!BI5)</f>
        <v>-</v>
      </c>
      <c r="BG5" s="64" t="str">
        <f>IF(転記作業用!$BK5=0,"-",転記作業用!BJ5)</f>
        <v>-</v>
      </c>
      <c r="BH5" s="64" t="str">
        <f>IF(転記作業用!$CF5=0,"-",転記作業用!BL5)</f>
        <v>-</v>
      </c>
      <c r="BI5" s="64" t="str">
        <f>IF(転記作業用!$CF5=0,"-",転記作業用!BM5)</f>
        <v>-</v>
      </c>
      <c r="BJ5" s="64" t="str">
        <f>IF(転記作業用!$CF5=0,"-",転記作業用!BN5)</f>
        <v>-</v>
      </c>
      <c r="BK5" s="64" t="str">
        <f>IF(転記作業用!$CF5=0,"-",転記作業用!BO5)</f>
        <v>-</v>
      </c>
      <c r="BL5" s="64" t="str">
        <f>IF(転記作業用!$CF5=0,"-",転記作業用!BP5)</f>
        <v>-</v>
      </c>
      <c r="BM5" s="64" t="str">
        <f>IF(転記作業用!$CF5=0,"-",転記作業用!BQ5)</f>
        <v>-</v>
      </c>
      <c r="BN5" s="64" t="str">
        <f>IF(転記作業用!$CF5=0,"-",転記作業用!BR5)</f>
        <v>-</v>
      </c>
      <c r="BO5" s="64" t="str">
        <f>IF(転記作業用!$CF5=0,"-",転記作業用!BS5)</f>
        <v>-</v>
      </c>
      <c r="BP5" s="64" t="str">
        <f>IF(転記作業用!$CF5=0,"-",転記作業用!BT5)</f>
        <v>-</v>
      </c>
      <c r="BQ5" s="64" t="str">
        <f>IF(転記作業用!$CF5=0,"-",転記作業用!BU5)</f>
        <v>-</v>
      </c>
      <c r="BR5" s="64" t="str">
        <f>IF(転記作業用!$CF5=0,"-",転記作業用!BV5)</f>
        <v>-</v>
      </c>
      <c r="BS5" s="64" t="str">
        <f>IF(転記作業用!$CF5=0,"-",転記作業用!BW5)</f>
        <v>-</v>
      </c>
      <c r="BT5" s="64" t="str">
        <f>IF(転記作業用!$CF5=0,"-",転記作業用!BX5)</f>
        <v>-</v>
      </c>
      <c r="BU5" s="64" t="str">
        <f>IF(転記作業用!$CF5=0,"-",転記作業用!BY5)</f>
        <v>-</v>
      </c>
      <c r="BV5" s="64" t="str">
        <f>IF(転記作業用!$CF5=0,"-",転記作業用!BZ5)</f>
        <v>-</v>
      </c>
      <c r="BW5" s="64" t="str">
        <f>IF(転記作業用!$CF5=0,"-",転記作業用!CA5)</f>
        <v>-</v>
      </c>
      <c r="BX5" s="64" t="str">
        <f>IF(転記作業用!$CF5=0,"-",転記作業用!CB5)</f>
        <v>-</v>
      </c>
      <c r="BY5" s="64" t="str">
        <f>IF(転記作業用!$CF5=0,"-",転記作業用!CC5)</f>
        <v>-</v>
      </c>
      <c r="BZ5" s="64" t="str">
        <f>IF(転記作業用!$CF5=0,"-",転記作業用!CD5)</f>
        <v>-</v>
      </c>
      <c r="CA5" s="64" t="str">
        <f>IF(転記作業用!$CF5=0,"-",転記作業用!CE5)</f>
        <v>-</v>
      </c>
      <c r="CB5" s="64" t="str">
        <f>IF(転記作業用!CG5&lt;1,"*",IF(AND(転記作業用!CG5&gt;=1,'在宅生活改善調査（利用者票）'!CB14=""),"-",'在宅生活改善調査（利用者票）'!CB14))</f>
        <v>*</v>
      </c>
      <c r="CC5" s="64" t="str">
        <f>IF(転記作業用!CH5&lt;1,"*",IF(AND(転記作業用!CH5&gt;=1,'在宅生活改善調査（利用者票）'!CC14=""),"-",'在宅生活改善調査（利用者票）'!CC14))</f>
        <v>*</v>
      </c>
      <c r="CD5" s="64" t="str">
        <f>IF($BZ5&lt;&gt;1,"*",IF(AND($BZ5=1,'在宅生活改善調査（利用者票）'!CD14=""),"-",'在宅生活改善調査（利用者票）'!CD14))</f>
        <v>*</v>
      </c>
      <c r="CE5" t="str">
        <f>IF(OR('在宅生活改善調査（利用者票）'!CF14&lt;&gt;"",'在宅生活改善調査（利用者票）'!CG14&lt;&gt;"",'在宅生活改善調査（利用者票）'!CH14&lt;&gt;"",'在宅生活改善調査（利用者票）'!CI14&lt;&gt;"",'在宅生活改善調査（利用者票）'!CK14&lt;&gt;"",'在宅生活改善調査（利用者票）'!CL14&lt;&gt;"",'在宅生活改善調査（利用者票）'!CM14&lt;&gt;"",'在宅生活改善調査（利用者票）'!CN14&lt;&gt;"",'在宅生活改善調査（利用者票）'!CO14&lt;&gt;""),"回答エラーが残っています。","")</f>
        <v/>
      </c>
    </row>
    <row r="6" spans="1:83">
      <c r="A6" s="65" t="str">
        <f>IF(SUM(B6:CD6)=0,"",2)</f>
        <v/>
      </c>
      <c r="B6" s="64" t="str">
        <f>IF('在宅生活改善調査（利用者票）'!B15="","-",'在宅生活改善調査（利用者票）'!B15)</f>
        <v>-</v>
      </c>
      <c r="C6" s="64" t="str">
        <f>IF('在宅生活改善調査（利用者票）'!C15="","-",'在宅生活改善調査（利用者票）'!C15)</f>
        <v>-</v>
      </c>
      <c r="D6" s="64" t="str">
        <f>IF('在宅生活改善調査（利用者票）'!D15="","-",'在宅生活改善調査（利用者票）'!D15)</f>
        <v>-</v>
      </c>
      <c r="E6" s="64" t="str">
        <f>IF('在宅生活改善調査（利用者票）'!E15="","-",'在宅生活改善調査（利用者票）'!E15)</f>
        <v>-</v>
      </c>
      <c r="F6" s="64" t="str">
        <f>IF('在宅生活改善調査（利用者票）'!F15="","-",'在宅生活改善調査（利用者票）'!F15)</f>
        <v>-</v>
      </c>
      <c r="G6" s="64" t="str">
        <f>IF('在宅生活改善調査（利用者票）'!G15="","-",'在宅生活改善調査（利用者票）'!G15)</f>
        <v>-</v>
      </c>
      <c r="H6" s="64" t="str">
        <f>IF('在宅生活改善調査（利用者票）'!H15="","-",'在宅生活改善調査（利用者票）'!H15)</f>
        <v>-</v>
      </c>
      <c r="I6" s="64" t="str">
        <f>IF('在宅生活改善調査（利用者票）'!$H15=10,"*",IF(AND('在宅生活改善調査（利用者票）'!H15&lt;&gt;10,'在宅生活改善調査（利用者票）'!I15=""),"-",'在宅生活改善調査（利用者票）'!I15))</f>
        <v>-</v>
      </c>
      <c r="J6" s="64" t="str">
        <f>IF('在宅生活改善調査（利用者票）'!$H15=10,"*",IF(AND('在宅生活改善調査（利用者票）'!H15&lt;&gt;10,転記作業用!$Z6=0),"-",転記作業用!I6))</f>
        <v>-</v>
      </c>
      <c r="K6" s="64" t="str">
        <f>IF('在宅生活改善調査（利用者票）'!$H15=10,"*",IF(AND('在宅生活改善調査（利用者票）'!I15&lt;&gt;10,転記作業用!$Z6=0),"-",転記作業用!J6))</f>
        <v>-</v>
      </c>
      <c r="L6" s="64" t="str">
        <f>IF('在宅生活改善調査（利用者票）'!$H15=10,"*",IF(AND('在宅生活改善調査（利用者票）'!J15&lt;&gt;10,転記作業用!$Z6=0),"-",転記作業用!K6))</f>
        <v>-</v>
      </c>
      <c r="M6" s="64" t="str">
        <f>IF('在宅生活改善調査（利用者票）'!$H15=10,"*",IF(AND('在宅生活改善調査（利用者票）'!K15&lt;&gt;10,転記作業用!$Z6=0),"-",転記作業用!L6))</f>
        <v>-</v>
      </c>
      <c r="N6" s="64" t="str">
        <f>IF('在宅生活改善調査（利用者票）'!$H15=10,"*",IF(AND('在宅生活改善調査（利用者票）'!L15&lt;&gt;10,転記作業用!$Z6=0),"-",転記作業用!M6))</f>
        <v>-</v>
      </c>
      <c r="O6" s="64" t="str">
        <f>IF('在宅生活改善調査（利用者票）'!$H15=10,"*",IF(AND('在宅生活改善調査（利用者票）'!M15&lt;&gt;10,転記作業用!$Z6=0),"-",転記作業用!N6))</f>
        <v>-</v>
      </c>
      <c r="P6" s="64" t="str">
        <f>IF('在宅生活改善調査（利用者票）'!$H15=10,"*",IF(AND('在宅生活改善調査（利用者票）'!N15&lt;&gt;10,転記作業用!$Z6=0),"-",転記作業用!O6))</f>
        <v>-</v>
      </c>
      <c r="Q6" s="64" t="str">
        <f>IF('在宅生活改善調査（利用者票）'!$H15=10,"*",IF(AND('在宅生活改善調査（利用者票）'!O15&lt;&gt;10,転記作業用!$Z6=0),"-",転記作業用!P6))</f>
        <v>-</v>
      </c>
      <c r="R6" s="64" t="str">
        <f>IF('在宅生活改善調査（利用者票）'!$H15=10,"*",IF(AND('在宅生活改善調査（利用者票）'!P15&lt;&gt;10,転記作業用!$Z6=0),"-",転記作業用!Q6))</f>
        <v>-</v>
      </c>
      <c r="S6" s="64" t="str">
        <f>IF('在宅生活改善調査（利用者票）'!$H15=10,"*",IF(AND('在宅生活改善調査（利用者票）'!Q15&lt;&gt;10,転記作業用!$Z6=0),"-",転記作業用!R6))</f>
        <v>-</v>
      </c>
      <c r="T6" s="64" t="str">
        <f>IF('在宅生活改善調査（利用者票）'!$H15=10,"*",IF(AND('在宅生活改善調査（利用者票）'!R15&lt;&gt;10,転記作業用!$Z6=0),"-",転記作業用!S6))</f>
        <v>-</v>
      </c>
      <c r="U6" s="64" t="str">
        <f>IF('在宅生活改善調査（利用者票）'!$H15=10,"*",IF(AND('在宅生活改善調査（利用者票）'!S15&lt;&gt;10,転記作業用!$Z6=0),"-",転記作業用!T6))</f>
        <v>-</v>
      </c>
      <c r="V6" s="64" t="str">
        <f>IF('在宅生活改善調査（利用者票）'!$H15=10,"*",IF(AND('在宅生活改善調査（利用者票）'!T15&lt;&gt;10,転記作業用!$Z6=0),"-",転記作業用!U6))</f>
        <v>-</v>
      </c>
      <c r="W6" s="64" t="str">
        <f>IF('在宅生活改善調査（利用者票）'!$H15=10,"*",IF(AND('在宅生活改善調査（利用者票）'!U15&lt;&gt;10,転記作業用!$Z6=0),"-",転記作業用!V6))</f>
        <v>-</v>
      </c>
      <c r="X6" s="64" t="str">
        <f>IF('在宅生活改善調査（利用者票）'!$H15=10,"*",IF(AND('在宅生活改善調査（利用者票）'!V15&lt;&gt;10,転記作業用!$Z6=0),"-",転記作業用!W6))</f>
        <v>-</v>
      </c>
      <c r="Y6" s="64" t="str">
        <f>IF('在宅生活改善調査（利用者票）'!$H15=10,"*",IF(AND('在宅生活改善調査（利用者票）'!W15&lt;&gt;10,転記作業用!$Z6=0),"-",転記作業用!X6))</f>
        <v>-</v>
      </c>
      <c r="Z6" s="64" t="str">
        <f>IF('在宅生活改善調査（利用者票）'!$H15=10,"*",IF(AND('在宅生活改善調査（利用者票）'!X15&lt;&gt;10,転記作業用!$Z6=0),"-",転記作業用!Y6))</f>
        <v>-</v>
      </c>
      <c r="AA6" s="64" t="str">
        <f>IF(転記作業用!$AH6=0,"-",転記作業用!AA6)</f>
        <v>-</v>
      </c>
      <c r="AB6" s="64" t="str">
        <f>IF(転記作業用!$AH6=0,"-",転記作業用!AB6)</f>
        <v>-</v>
      </c>
      <c r="AC6" s="64" t="str">
        <f>IF(転記作業用!$AH6=0,"-",転記作業用!AC6)</f>
        <v>-</v>
      </c>
      <c r="AD6" s="64" t="str">
        <f>IF(転記作業用!$AH6=0,"-",転記作業用!AD6)</f>
        <v>-</v>
      </c>
      <c r="AE6" s="64" t="str">
        <f>IF(転記作業用!$AH6=0,"-",転記作業用!AE6)</f>
        <v>-</v>
      </c>
      <c r="AF6" s="64" t="str">
        <f>IF(転記作業用!$AH6=0,"-",転記作業用!AF6)</f>
        <v>-</v>
      </c>
      <c r="AG6" s="64" t="str">
        <f>IF(転記作業用!$AH6=0,"-",転記作業用!AG6)</f>
        <v>-</v>
      </c>
      <c r="AH6" s="64" t="str">
        <f>IF(転記作業用!$AP6=0,"-",転記作業用!AI6)</f>
        <v>-</v>
      </c>
      <c r="AI6" s="64" t="str">
        <f>IF(転記作業用!$AP6=0,"-",転記作業用!AJ6)</f>
        <v>-</v>
      </c>
      <c r="AJ6" s="64" t="str">
        <f>IF(転記作業用!$AP6=0,"-",転記作業用!AK6)</f>
        <v>-</v>
      </c>
      <c r="AK6" s="64" t="str">
        <f>IF(転記作業用!$AP6=0,"-",転記作業用!AL6)</f>
        <v>-</v>
      </c>
      <c r="AL6" s="64" t="str">
        <f>IF(転記作業用!$AP6=0,"-",転記作業用!AM6)</f>
        <v>-</v>
      </c>
      <c r="AM6" s="64" t="str">
        <f>IF(転記作業用!$AP6=0,"-",転記作業用!AN6)</f>
        <v>-</v>
      </c>
      <c r="AN6" s="64" t="str">
        <f>IF(転記作業用!$AP6=0,"-",転記作業用!AO6)</f>
        <v>-</v>
      </c>
      <c r="AO6" s="64" t="str">
        <f>IF(転記作業用!$AY6=0,"-",転記作業用!AQ6)</f>
        <v>-</v>
      </c>
      <c r="AP6" s="64" t="str">
        <f>IF(転記作業用!$AY6=0,"-",転記作業用!AR6)</f>
        <v>-</v>
      </c>
      <c r="AQ6" s="64" t="str">
        <f>IF(転記作業用!$AY6=0,"-",転記作業用!AS6)</f>
        <v>-</v>
      </c>
      <c r="AR6" s="64" t="str">
        <f>IF(転記作業用!$AY6=0,"-",転記作業用!AT6)</f>
        <v>-</v>
      </c>
      <c r="AS6" s="64" t="str">
        <f>IF(転記作業用!$AY6=0,"-",転記作業用!AU6)</f>
        <v>-</v>
      </c>
      <c r="AT6" s="64" t="str">
        <f>IF(転記作業用!$AY6=0,"-",転記作業用!AV6)</f>
        <v>-</v>
      </c>
      <c r="AU6" s="64" t="str">
        <f>IF(転記作業用!$AY6=0,"-",転記作業用!AW6)</f>
        <v>-</v>
      </c>
      <c r="AV6" s="64" t="str">
        <f>IF(転記作業用!$AY6=0,"-",転記作業用!AX6)</f>
        <v>-</v>
      </c>
      <c r="AW6" s="64" t="str">
        <f>IF(転記作業用!$BK6=0,"-",転記作業用!AZ6)</f>
        <v>-</v>
      </c>
      <c r="AX6" s="64" t="str">
        <f>IF(転記作業用!$BK6=0,"-",転記作業用!BA6)</f>
        <v>-</v>
      </c>
      <c r="AY6" s="64" t="str">
        <f>IF(転記作業用!$BK6=0,"-",転記作業用!BB6)</f>
        <v>-</v>
      </c>
      <c r="AZ6" s="64" t="str">
        <f>IF(転記作業用!$BK6=0,"-",転記作業用!BC6)</f>
        <v>-</v>
      </c>
      <c r="BA6" s="64" t="str">
        <f>IF(転記作業用!$BK6=0,"-",転記作業用!BD6)</f>
        <v>-</v>
      </c>
      <c r="BB6" s="64" t="str">
        <f>IF(転記作業用!$BK6=0,"-",転記作業用!BE6)</f>
        <v>-</v>
      </c>
      <c r="BC6" s="64" t="str">
        <f>IF(転記作業用!$BK6=0,"-",転記作業用!BF6)</f>
        <v>-</v>
      </c>
      <c r="BD6" s="64" t="str">
        <f>IF(転記作業用!$BK6=0,"-",転記作業用!BG6)</f>
        <v>-</v>
      </c>
      <c r="BE6" s="64" t="str">
        <f>IF(転記作業用!$BK6=0,"-",転記作業用!BH6)</f>
        <v>-</v>
      </c>
      <c r="BF6" s="64" t="str">
        <f>IF(転記作業用!$BK6=0,"-",転記作業用!BI6)</f>
        <v>-</v>
      </c>
      <c r="BG6" s="64" t="str">
        <f>IF(転記作業用!$BK6=0,"-",転記作業用!BJ6)</f>
        <v>-</v>
      </c>
      <c r="BH6" s="64" t="str">
        <f>IF(転記作業用!$CF6=0,"-",転記作業用!BL6)</f>
        <v>-</v>
      </c>
      <c r="BI6" s="64" t="str">
        <f>IF(転記作業用!$CF6=0,"-",転記作業用!BM6)</f>
        <v>-</v>
      </c>
      <c r="BJ6" s="64" t="str">
        <f>IF(転記作業用!$CF6=0,"-",転記作業用!BN6)</f>
        <v>-</v>
      </c>
      <c r="BK6" s="64" t="str">
        <f>IF(転記作業用!$CF6=0,"-",転記作業用!BO6)</f>
        <v>-</v>
      </c>
      <c r="BL6" s="64" t="str">
        <f>IF(転記作業用!$CF6=0,"-",転記作業用!BP6)</f>
        <v>-</v>
      </c>
      <c r="BM6" s="64" t="str">
        <f>IF(転記作業用!$CF6=0,"-",転記作業用!BQ6)</f>
        <v>-</v>
      </c>
      <c r="BN6" s="64" t="str">
        <f>IF(転記作業用!$CF6=0,"-",転記作業用!BR6)</f>
        <v>-</v>
      </c>
      <c r="BO6" s="64" t="str">
        <f>IF(転記作業用!$CF6=0,"-",転記作業用!BS6)</f>
        <v>-</v>
      </c>
      <c r="BP6" s="64" t="str">
        <f>IF(転記作業用!$CF6=0,"-",転記作業用!BT6)</f>
        <v>-</v>
      </c>
      <c r="BQ6" s="64" t="str">
        <f>IF(転記作業用!$CF6=0,"-",転記作業用!BU6)</f>
        <v>-</v>
      </c>
      <c r="BR6" s="64" t="str">
        <f>IF(転記作業用!$CF6=0,"-",転記作業用!BV6)</f>
        <v>-</v>
      </c>
      <c r="BS6" s="64" t="str">
        <f>IF(転記作業用!$CF6=0,"-",転記作業用!BW6)</f>
        <v>-</v>
      </c>
      <c r="BT6" s="64" t="str">
        <f>IF(転記作業用!$CF6=0,"-",転記作業用!BX6)</f>
        <v>-</v>
      </c>
      <c r="BU6" s="64" t="str">
        <f>IF(転記作業用!$CF6=0,"-",転記作業用!BY6)</f>
        <v>-</v>
      </c>
      <c r="BV6" s="64" t="str">
        <f>IF(転記作業用!$CF6=0,"-",転記作業用!BZ6)</f>
        <v>-</v>
      </c>
      <c r="BW6" s="64" t="str">
        <f>IF(転記作業用!$CF6=0,"-",転記作業用!CA6)</f>
        <v>-</v>
      </c>
      <c r="BX6" s="64" t="str">
        <f>IF(転記作業用!$CF6=0,"-",転記作業用!CB6)</f>
        <v>-</v>
      </c>
      <c r="BY6" s="64" t="str">
        <f>IF(転記作業用!$CF6=0,"-",転記作業用!CC6)</f>
        <v>-</v>
      </c>
      <c r="BZ6" s="64" t="str">
        <f>IF(転記作業用!$CF6=0,"-",転記作業用!CD6)</f>
        <v>-</v>
      </c>
      <c r="CA6" s="64" t="str">
        <f>IF(転記作業用!$CF6=0,"-",転記作業用!CE6)</f>
        <v>-</v>
      </c>
      <c r="CB6" s="64" t="str">
        <f>IF(転記作業用!CG6&lt;1,"*",IF(AND(転記作業用!CG6&gt;=1,'在宅生活改善調査（利用者票）'!CB15=""),"-",'在宅生活改善調査（利用者票）'!CB15))</f>
        <v>*</v>
      </c>
      <c r="CC6" s="64" t="str">
        <f>IF(転記作業用!CH6&lt;1,"*",IF(AND(転記作業用!CH6&gt;=1,'在宅生活改善調査（利用者票）'!CC15=""),"-",'在宅生活改善調査（利用者票）'!CC15))</f>
        <v>*</v>
      </c>
      <c r="CD6" s="64" t="str">
        <f>IF($BZ6&lt;&gt;1,"*",IF(AND($BZ6=1,'在宅生活改善調査（利用者票）'!CD15=""),"-",'在宅生活改善調査（利用者票）'!CD15))</f>
        <v>*</v>
      </c>
      <c r="CE6" t="str">
        <f>IF(OR('在宅生活改善調査（利用者票）'!CF15&lt;&gt;"",'在宅生活改善調査（利用者票）'!CG15&lt;&gt;"",'在宅生活改善調査（利用者票）'!CH15&lt;&gt;"",'在宅生活改善調査（利用者票）'!CI15&lt;&gt;"",'在宅生活改善調査（利用者票）'!CK15&lt;&gt;"",'在宅生活改善調査（利用者票）'!CL15&lt;&gt;"",'在宅生活改善調査（利用者票）'!CM15&lt;&gt;"",'在宅生活改善調査（利用者票）'!CN15&lt;&gt;"",'在宅生活改善調査（利用者票）'!CO15&lt;&gt;""),"回答エラーが残っています","")</f>
        <v/>
      </c>
    </row>
    <row r="7" spans="1:83">
      <c r="A7" s="65" t="str">
        <f>IF(SUM(B7:CD7)=0,"",3)</f>
        <v/>
      </c>
      <c r="B7" s="64" t="str">
        <f>IF('在宅生活改善調査（利用者票）'!B16="","-",'在宅生活改善調査（利用者票）'!B16)</f>
        <v>-</v>
      </c>
      <c r="C7" s="64" t="str">
        <f>IF('在宅生活改善調査（利用者票）'!C16="","-",'在宅生活改善調査（利用者票）'!C16)</f>
        <v>-</v>
      </c>
      <c r="D7" s="64" t="str">
        <f>IF('在宅生活改善調査（利用者票）'!D16="","-",'在宅生活改善調査（利用者票）'!D16)</f>
        <v>-</v>
      </c>
      <c r="E7" s="64" t="str">
        <f>IF('在宅生活改善調査（利用者票）'!E16="","-",'在宅生活改善調査（利用者票）'!E16)</f>
        <v>-</v>
      </c>
      <c r="F7" s="64" t="str">
        <f>IF('在宅生活改善調査（利用者票）'!F16="","-",'在宅生活改善調査（利用者票）'!F16)</f>
        <v>-</v>
      </c>
      <c r="G7" s="64" t="str">
        <f>IF('在宅生活改善調査（利用者票）'!G16="","-",'在宅生活改善調査（利用者票）'!G16)</f>
        <v>-</v>
      </c>
      <c r="H7" s="64" t="str">
        <f>IF('在宅生活改善調査（利用者票）'!H16="","-",'在宅生活改善調査（利用者票）'!H16)</f>
        <v>-</v>
      </c>
      <c r="I7" s="64" t="str">
        <f>IF('在宅生活改善調査（利用者票）'!$H16=10,"*",IF(AND('在宅生活改善調査（利用者票）'!H16&lt;&gt;10,'在宅生活改善調査（利用者票）'!I16=""),"-",'在宅生活改善調査（利用者票）'!I16))</f>
        <v>-</v>
      </c>
      <c r="J7" s="64" t="str">
        <f>IF('在宅生活改善調査（利用者票）'!$H16=10,"*",IF(AND('在宅生活改善調査（利用者票）'!H16&lt;&gt;10,転記作業用!$Z7=0),"-",転記作業用!I7))</f>
        <v>-</v>
      </c>
      <c r="K7" s="64" t="str">
        <f>IF('在宅生活改善調査（利用者票）'!$H16=10,"*",IF(AND('在宅生活改善調査（利用者票）'!I16&lt;&gt;10,転記作業用!$Z7=0),"-",転記作業用!J7))</f>
        <v>-</v>
      </c>
      <c r="L7" s="64" t="str">
        <f>IF('在宅生活改善調査（利用者票）'!$H16=10,"*",IF(AND('在宅生活改善調査（利用者票）'!J16&lt;&gt;10,転記作業用!$Z7=0),"-",転記作業用!K7))</f>
        <v>-</v>
      </c>
      <c r="M7" s="64" t="str">
        <f>IF('在宅生活改善調査（利用者票）'!$H16=10,"*",IF(AND('在宅生活改善調査（利用者票）'!K16&lt;&gt;10,転記作業用!$Z7=0),"-",転記作業用!L7))</f>
        <v>-</v>
      </c>
      <c r="N7" s="64" t="str">
        <f>IF('在宅生活改善調査（利用者票）'!$H16=10,"*",IF(AND('在宅生活改善調査（利用者票）'!L16&lt;&gt;10,転記作業用!$Z7=0),"-",転記作業用!M7))</f>
        <v>-</v>
      </c>
      <c r="O7" s="64" t="str">
        <f>IF('在宅生活改善調査（利用者票）'!$H16=10,"*",IF(AND('在宅生活改善調査（利用者票）'!M16&lt;&gt;10,転記作業用!$Z7=0),"-",転記作業用!N7))</f>
        <v>-</v>
      </c>
      <c r="P7" s="64" t="str">
        <f>IF('在宅生活改善調査（利用者票）'!$H16=10,"*",IF(AND('在宅生活改善調査（利用者票）'!N16&lt;&gt;10,転記作業用!$Z7=0),"-",転記作業用!O7))</f>
        <v>-</v>
      </c>
      <c r="Q7" s="64" t="str">
        <f>IF('在宅生活改善調査（利用者票）'!$H16=10,"*",IF(AND('在宅生活改善調査（利用者票）'!O16&lt;&gt;10,転記作業用!$Z7=0),"-",転記作業用!P7))</f>
        <v>-</v>
      </c>
      <c r="R7" s="64" t="str">
        <f>IF('在宅生活改善調査（利用者票）'!$H16=10,"*",IF(AND('在宅生活改善調査（利用者票）'!P16&lt;&gt;10,転記作業用!$Z7=0),"-",転記作業用!Q7))</f>
        <v>-</v>
      </c>
      <c r="S7" s="64" t="str">
        <f>IF('在宅生活改善調査（利用者票）'!$H16=10,"*",IF(AND('在宅生活改善調査（利用者票）'!Q16&lt;&gt;10,転記作業用!$Z7=0),"-",転記作業用!R7))</f>
        <v>-</v>
      </c>
      <c r="T7" s="64" t="str">
        <f>IF('在宅生活改善調査（利用者票）'!$H16=10,"*",IF(AND('在宅生活改善調査（利用者票）'!R16&lt;&gt;10,転記作業用!$Z7=0),"-",転記作業用!S7))</f>
        <v>-</v>
      </c>
      <c r="U7" s="64" t="str">
        <f>IF('在宅生活改善調査（利用者票）'!$H16=10,"*",IF(AND('在宅生活改善調査（利用者票）'!S16&lt;&gt;10,転記作業用!$Z7=0),"-",転記作業用!T7))</f>
        <v>-</v>
      </c>
      <c r="V7" s="64" t="str">
        <f>IF('在宅生活改善調査（利用者票）'!$H16=10,"*",IF(AND('在宅生活改善調査（利用者票）'!T16&lt;&gt;10,転記作業用!$Z7=0),"-",転記作業用!U7))</f>
        <v>-</v>
      </c>
      <c r="W7" s="64" t="str">
        <f>IF('在宅生活改善調査（利用者票）'!$H16=10,"*",IF(AND('在宅生活改善調査（利用者票）'!U16&lt;&gt;10,転記作業用!$Z7=0),"-",転記作業用!V7))</f>
        <v>-</v>
      </c>
      <c r="X7" s="64" t="str">
        <f>IF('在宅生活改善調査（利用者票）'!$H16=10,"*",IF(AND('在宅生活改善調査（利用者票）'!V16&lt;&gt;10,転記作業用!$Z7=0),"-",転記作業用!W7))</f>
        <v>-</v>
      </c>
      <c r="Y7" s="64" t="str">
        <f>IF('在宅生活改善調査（利用者票）'!$H16=10,"*",IF(AND('在宅生活改善調査（利用者票）'!W16&lt;&gt;10,転記作業用!$Z7=0),"-",転記作業用!X7))</f>
        <v>-</v>
      </c>
      <c r="Z7" s="64" t="str">
        <f>IF('在宅生活改善調査（利用者票）'!$H16=10,"*",IF(AND('在宅生活改善調査（利用者票）'!X16&lt;&gt;10,転記作業用!$Z7=0),"-",転記作業用!Y7))</f>
        <v>-</v>
      </c>
      <c r="AA7" s="64" t="str">
        <f>IF(転記作業用!$AH7=0,"-",転記作業用!AA7)</f>
        <v>-</v>
      </c>
      <c r="AB7" s="64" t="str">
        <f>IF(転記作業用!$AH7=0,"-",転記作業用!AB7)</f>
        <v>-</v>
      </c>
      <c r="AC7" s="64" t="str">
        <f>IF(転記作業用!$AH7=0,"-",転記作業用!AC7)</f>
        <v>-</v>
      </c>
      <c r="AD7" s="64" t="str">
        <f>IF(転記作業用!$AH7=0,"-",転記作業用!AD7)</f>
        <v>-</v>
      </c>
      <c r="AE7" s="64" t="str">
        <f>IF(転記作業用!$AH7=0,"-",転記作業用!AE7)</f>
        <v>-</v>
      </c>
      <c r="AF7" s="64" t="str">
        <f>IF(転記作業用!$AH7=0,"-",転記作業用!AF7)</f>
        <v>-</v>
      </c>
      <c r="AG7" s="64" t="str">
        <f>IF(転記作業用!$AH7=0,"-",転記作業用!AG7)</f>
        <v>-</v>
      </c>
      <c r="AH7" s="64" t="str">
        <f>IF(転記作業用!$AP7=0,"-",転記作業用!AI7)</f>
        <v>-</v>
      </c>
      <c r="AI7" s="64" t="str">
        <f>IF(転記作業用!$AP7=0,"-",転記作業用!AJ7)</f>
        <v>-</v>
      </c>
      <c r="AJ7" s="64" t="str">
        <f>IF(転記作業用!$AP7=0,"-",転記作業用!AK7)</f>
        <v>-</v>
      </c>
      <c r="AK7" s="64" t="str">
        <f>IF(転記作業用!$AP7=0,"-",転記作業用!AL7)</f>
        <v>-</v>
      </c>
      <c r="AL7" s="64" t="str">
        <f>IF(転記作業用!$AP7=0,"-",転記作業用!AM7)</f>
        <v>-</v>
      </c>
      <c r="AM7" s="64" t="str">
        <f>IF(転記作業用!$AP7=0,"-",転記作業用!AN7)</f>
        <v>-</v>
      </c>
      <c r="AN7" s="64" t="str">
        <f>IF(転記作業用!$AP7=0,"-",転記作業用!AO7)</f>
        <v>-</v>
      </c>
      <c r="AO7" s="64" t="str">
        <f>IF(転記作業用!$AY7=0,"-",転記作業用!AQ7)</f>
        <v>-</v>
      </c>
      <c r="AP7" s="64" t="str">
        <f>IF(転記作業用!$AY7=0,"-",転記作業用!AR7)</f>
        <v>-</v>
      </c>
      <c r="AQ7" s="64" t="str">
        <f>IF(転記作業用!$AY7=0,"-",転記作業用!AS7)</f>
        <v>-</v>
      </c>
      <c r="AR7" s="64" t="str">
        <f>IF(転記作業用!$AY7=0,"-",転記作業用!AT7)</f>
        <v>-</v>
      </c>
      <c r="AS7" s="64" t="str">
        <f>IF(転記作業用!$AY7=0,"-",転記作業用!AU7)</f>
        <v>-</v>
      </c>
      <c r="AT7" s="64" t="str">
        <f>IF(転記作業用!$AY7=0,"-",転記作業用!AV7)</f>
        <v>-</v>
      </c>
      <c r="AU7" s="64" t="str">
        <f>IF(転記作業用!$AY7=0,"-",転記作業用!AW7)</f>
        <v>-</v>
      </c>
      <c r="AV7" s="64" t="str">
        <f>IF(転記作業用!$AY7=0,"-",転記作業用!AX7)</f>
        <v>-</v>
      </c>
      <c r="AW7" s="64" t="str">
        <f>IF(転記作業用!$BK7=0,"-",転記作業用!AZ7)</f>
        <v>-</v>
      </c>
      <c r="AX7" s="64" t="str">
        <f>IF(転記作業用!$BK7=0,"-",転記作業用!BA7)</f>
        <v>-</v>
      </c>
      <c r="AY7" s="64" t="str">
        <f>IF(転記作業用!$BK7=0,"-",転記作業用!BB7)</f>
        <v>-</v>
      </c>
      <c r="AZ7" s="64" t="str">
        <f>IF(転記作業用!$BK7=0,"-",転記作業用!BC7)</f>
        <v>-</v>
      </c>
      <c r="BA7" s="64" t="str">
        <f>IF(転記作業用!$BK7=0,"-",転記作業用!BD7)</f>
        <v>-</v>
      </c>
      <c r="BB7" s="64" t="str">
        <f>IF(転記作業用!$BK7=0,"-",転記作業用!BE7)</f>
        <v>-</v>
      </c>
      <c r="BC7" s="64" t="str">
        <f>IF(転記作業用!$BK7=0,"-",転記作業用!BF7)</f>
        <v>-</v>
      </c>
      <c r="BD7" s="64" t="str">
        <f>IF(転記作業用!$BK7=0,"-",転記作業用!BG7)</f>
        <v>-</v>
      </c>
      <c r="BE7" s="64" t="str">
        <f>IF(転記作業用!$BK7=0,"-",転記作業用!BH7)</f>
        <v>-</v>
      </c>
      <c r="BF7" s="64" t="str">
        <f>IF(転記作業用!$BK7=0,"-",転記作業用!BI7)</f>
        <v>-</v>
      </c>
      <c r="BG7" s="64" t="str">
        <f>IF(転記作業用!$BK7=0,"-",転記作業用!BJ7)</f>
        <v>-</v>
      </c>
      <c r="BH7" s="64" t="str">
        <f>IF(転記作業用!$CF7=0,"-",転記作業用!BL7)</f>
        <v>-</v>
      </c>
      <c r="BI7" s="64" t="str">
        <f>IF(転記作業用!$CF7=0,"-",転記作業用!BM7)</f>
        <v>-</v>
      </c>
      <c r="BJ7" s="64" t="str">
        <f>IF(転記作業用!$CF7=0,"-",転記作業用!BN7)</f>
        <v>-</v>
      </c>
      <c r="BK7" s="64" t="str">
        <f>IF(転記作業用!$CF7=0,"-",転記作業用!BO7)</f>
        <v>-</v>
      </c>
      <c r="BL7" s="64" t="str">
        <f>IF(転記作業用!$CF7=0,"-",転記作業用!BP7)</f>
        <v>-</v>
      </c>
      <c r="BM7" s="64" t="str">
        <f>IF(転記作業用!$CF7=0,"-",転記作業用!BQ7)</f>
        <v>-</v>
      </c>
      <c r="BN7" s="64" t="str">
        <f>IF(転記作業用!$CF7=0,"-",転記作業用!BR7)</f>
        <v>-</v>
      </c>
      <c r="BO7" s="64" t="str">
        <f>IF(転記作業用!$CF7=0,"-",転記作業用!BS7)</f>
        <v>-</v>
      </c>
      <c r="BP7" s="64" t="str">
        <f>IF(転記作業用!$CF7=0,"-",転記作業用!BT7)</f>
        <v>-</v>
      </c>
      <c r="BQ7" s="64" t="str">
        <f>IF(転記作業用!$CF7=0,"-",転記作業用!BU7)</f>
        <v>-</v>
      </c>
      <c r="BR7" s="64" t="str">
        <f>IF(転記作業用!$CF7=0,"-",転記作業用!BV7)</f>
        <v>-</v>
      </c>
      <c r="BS7" s="64" t="str">
        <f>IF(転記作業用!$CF7=0,"-",転記作業用!BW7)</f>
        <v>-</v>
      </c>
      <c r="BT7" s="64" t="str">
        <f>IF(転記作業用!$CF7=0,"-",転記作業用!BX7)</f>
        <v>-</v>
      </c>
      <c r="BU7" s="64" t="str">
        <f>IF(転記作業用!$CF7=0,"-",転記作業用!BY7)</f>
        <v>-</v>
      </c>
      <c r="BV7" s="64" t="str">
        <f>IF(転記作業用!$CF7=0,"-",転記作業用!BZ7)</f>
        <v>-</v>
      </c>
      <c r="BW7" s="64" t="str">
        <f>IF(転記作業用!$CF7=0,"-",転記作業用!CA7)</f>
        <v>-</v>
      </c>
      <c r="BX7" s="64" t="str">
        <f>IF(転記作業用!$CF7=0,"-",転記作業用!CB7)</f>
        <v>-</v>
      </c>
      <c r="BY7" s="64" t="str">
        <f>IF(転記作業用!$CF7=0,"-",転記作業用!CC7)</f>
        <v>-</v>
      </c>
      <c r="BZ7" s="64" t="str">
        <f>IF(転記作業用!$CF7=0,"-",転記作業用!CD7)</f>
        <v>-</v>
      </c>
      <c r="CA7" s="64" t="str">
        <f>IF(転記作業用!$CF7=0,"-",転記作業用!CE7)</f>
        <v>-</v>
      </c>
      <c r="CB7" s="64" t="str">
        <f>IF(転記作業用!CG7&lt;1,"*",IF(AND(転記作業用!CG7&gt;=1,'在宅生活改善調査（利用者票）'!CB16=""),"-",'在宅生活改善調査（利用者票）'!CB16))</f>
        <v>*</v>
      </c>
      <c r="CC7" s="64" t="str">
        <f>IF(転記作業用!CH7&lt;1,"*",IF(AND(転記作業用!CH7&gt;=1,'在宅生活改善調査（利用者票）'!CC16=""),"-",'在宅生活改善調査（利用者票）'!CC16))</f>
        <v>*</v>
      </c>
      <c r="CD7" s="64" t="str">
        <f>IF($BZ7&lt;&gt;1,"*",IF(AND($BZ7=1,'在宅生活改善調査（利用者票）'!CD16=""),"-",'在宅生活改善調査（利用者票）'!CD16))</f>
        <v>*</v>
      </c>
      <c r="CE7" t="str">
        <f>IF(OR('在宅生活改善調査（利用者票）'!CF16&lt;&gt;"",'在宅生活改善調査（利用者票）'!CG16&lt;&gt;"",'在宅生活改善調査（利用者票）'!CH16&lt;&gt;"",'在宅生活改善調査（利用者票）'!CI16&lt;&gt;"",'在宅生活改善調査（利用者票）'!CK16&lt;&gt;"",'在宅生活改善調査（利用者票）'!CL16&lt;&gt;"",'在宅生活改善調査（利用者票）'!CM16&lt;&gt;"",'在宅生活改善調査（利用者票）'!CN16&lt;&gt;"",'在宅生活改善調査（利用者票）'!CO16&lt;&gt;""),"回答エラーが残っています","")</f>
        <v/>
      </c>
    </row>
    <row r="8" spans="1:83">
      <c r="A8" s="65" t="str">
        <f>IF(SUM(B8:CD8)=0,"",4)</f>
        <v/>
      </c>
      <c r="B8" s="64" t="str">
        <f>IF('在宅生活改善調査（利用者票）'!B17="","-",'在宅生活改善調査（利用者票）'!B17)</f>
        <v>-</v>
      </c>
      <c r="C8" s="64" t="str">
        <f>IF('在宅生活改善調査（利用者票）'!C17="","-",'在宅生活改善調査（利用者票）'!C17)</f>
        <v>-</v>
      </c>
      <c r="D8" s="64" t="str">
        <f>IF('在宅生活改善調査（利用者票）'!D17="","-",'在宅生活改善調査（利用者票）'!D17)</f>
        <v>-</v>
      </c>
      <c r="E8" s="64" t="str">
        <f>IF('在宅生活改善調査（利用者票）'!E17="","-",'在宅生活改善調査（利用者票）'!E17)</f>
        <v>-</v>
      </c>
      <c r="F8" s="64" t="str">
        <f>IF('在宅生活改善調査（利用者票）'!F17="","-",'在宅生活改善調査（利用者票）'!F17)</f>
        <v>-</v>
      </c>
      <c r="G8" s="64" t="str">
        <f>IF('在宅生活改善調査（利用者票）'!G17="","-",'在宅生活改善調査（利用者票）'!G17)</f>
        <v>-</v>
      </c>
      <c r="H8" s="64" t="str">
        <f>IF('在宅生活改善調査（利用者票）'!H17="","-",'在宅生活改善調査（利用者票）'!H17)</f>
        <v>-</v>
      </c>
      <c r="I8" s="64" t="str">
        <f>IF('在宅生活改善調査（利用者票）'!$H17=10,"*",IF(AND('在宅生活改善調査（利用者票）'!H17&lt;&gt;10,'在宅生活改善調査（利用者票）'!I17=""),"-",'在宅生活改善調査（利用者票）'!I17))</f>
        <v>-</v>
      </c>
      <c r="J8" s="64" t="str">
        <f>IF('在宅生活改善調査（利用者票）'!$H17=10,"*",IF(AND('在宅生活改善調査（利用者票）'!H17&lt;&gt;10,転記作業用!$Z8=0),"-",転記作業用!I8))</f>
        <v>-</v>
      </c>
      <c r="K8" s="64" t="str">
        <f>IF('在宅生活改善調査（利用者票）'!$H17=10,"*",IF(AND('在宅生活改善調査（利用者票）'!I17&lt;&gt;10,転記作業用!$Z8=0),"-",転記作業用!J8))</f>
        <v>-</v>
      </c>
      <c r="L8" s="64" t="str">
        <f>IF('在宅生活改善調査（利用者票）'!$H17=10,"*",IF(AND('在宅生活改善調査（利用者票）'!J17&lt;&gt;10,転記作業用!$Z8=0),"-",転記作業用!K8))</f>
        <v>-</v>
      </c>
      <c r="M8" s="64" t="str">
        <f>IF('在宅生活改善調査（利用者票）'!$H17=10,"*",IF(AND('在宅生活改善調査（利用者票）'!K17&lt;&gt;10,転記作業用!$Z8=0),"-",転記作業用!L8))</f>
        <v>-</v>
      </c>
      <c r="N8" s="64" t="str">
        <f>IF('在宅生活改善調査（利用者票）'!$H17=10,"*",IF(AND('在宅生活改善調査（利用者票）'!L17&lt;&gt;10,転記作業用!$Z8=0),"-",転記作業用!M8))</f>
        <v>-</v>
      </c>
      <c r="O8" s="64" t="str">
        <f>IF('在宅生活改善調査（利用者票）'!$H17=10,"*",IF(AND('在宅生活改善調査（利用者票）'!M17&lt;&gt;10,転記作業用!$Z8=0),"-",転記作業用!N8))</f>
        <v>-</v>
      </c>
      <c r="P8" s="64" t="str">
        <f>IF('在宅生活改善調査（利用者票）'!$H17=10,"*",IF(AND('在宅生活改善調査（利用者票）'!N17&lt;&gt;10,転記作業用!$Z8=0),"-",転記作業用!O8))</f>
        <v>-</v>
      </c>
      <c r="Q8" s="64" t="str">
        <f>IF('在宅生活改善調査（利用者票）'!$H17=10,"*",IF(AND('在宅生活改善調査（利用者票）'!O17&lt;&gt;10,転記作業用!$Z8=0),"-",転記作業用!P8))</f>
        <v>-</v>
      </c>
      <c r="R8" s="64" t="str">
        <f>IF('在宅生活改善調査（利用者票）'!$H17=10,"*",IF(AND('在宅生活改善調査（利用者票）'!P17&lt;&gt;10,転記作業用!$Z8=0),"-",転記作業用!Q8))</f>
        <v>-</v>
      </c>
      <c r="S8" s="64" t="str">
        <f>IF('在宅生活改善調査（利用者票）'!$H17=10,"*",IF(AND('在宅生活改善調査（利用者票）'!Q17&lt;&gt;10,転記作業用!$Z8=0),"-",転記作業用!R8))</f>
        <v>-</v>
      </c>
      <c r="T8" s="64" t="str">
        <f>IF('在宅生活改善調査（利用者票）'!$H17=10,"*",IF(AND('在宅生活改善調査（利用者票）'!R17&lt;&gt;10,転記作業用!$Z8=0),"-",転記作業用!S8))</f>
        <v>-</v>
      </c>
      <c r="U8" s="64" t="str">
        <f>IF('在宅生活改善調査（利用者票）'!$H17=10,"*",IF(AND('在宅生活改善調査（利用者票）'!S17&lt;&gt;10,転記作業用!$Z8=0),"-",転記作業用!T8))</f>
        <v>-</v>
      </c>
      <c r="V8" s="64" t="str">
        <f>IF('在宅生活改善調査（利用者票）'!$H17=10,"*",IF(AND('在宅生活改善調査（利用者票）'!T17&lt;&gt;10,転記作業用!$Z8=0),"-",転記作業用!U8))</f>
        <v>-</v>
      </c>
      <c r="W8" s="64" t="str">
        <f>IF('在宅生活改善調査（利用者票）'!$H17=10,"*",IF(AND('在宅生活改善調査（利用者票）'!U17&lt;&gt;10,転記作業用!$Z8=0),"-",転記作業用!V8))</f>
        <v>-</v>
      </c>
      <c r="X8" s="64" t="str">
        <f>IF('在宅生活改善調査（利用者票）'!$H17=10,"*",IF(AND('在宅生活改善調査（利用者票）'!V17&lt;&gt;10,転記作業用!$Z8=0),"-",転記作業用!W8))</f>
        <v>-</v>
      </c>
      <c r="Y8" s="64" t="str">
        <f>IF('在宅生活改善調査（利用者票）'!$H17=10,"*",IF(AND('在宅生活改善調査（利用者票）'!W17&lt;&gt;10,転記作業用!$Z8=0),"-",転記作業用!X8))</f>
        <v>-</v>
      </c>
      <c r="Z8" s="64" t="str">
        <f>IF('在宅生活改善調査（利用者票）'!$H17=10,"*",IF(AND('在宅生活改善調査（利用者票）'!X17&lt;&gt;10,転記作業用!$Z8=0),"-",転記作業用!Y8))</f>
        <v>-</v>
      </c>
      <c r="AA8" s="64" t="str">
        <f>IF(転記作業用!$AH8=0,"-",転記作業用!AA8)</f>
        <v>-</v>
      </c>
      <c r="AB8" s="64" t="str">
        <f>IF(転記作業用!$AH8=0,"-",転記作業用!AB8)</f>
        <v>-</v>
      </c>
      <c r="AC8" s="64" t="str">
        <f>IF(転記作業用!$AH8=0,"-",転記作業用!AC8)</f>
        <v>-</v>
      </c>
      <c r="AD8" s="64" t="str">
        <f>IF(転記作業用!$AH8=0,"-",転記作業用!AD8)</f>
        <v>-</v>
      </c>
      <c r="AE8" s="64" t="str">
        <f>IF(転記作業用!$AH8=0,"-",転記作業用!AE8)</f>
        <v>-</v>
      </c>
      <c r="AF8" s="64" t="str">
        <f>IF(転記作業用!$AH8=0,"-",転記作業用!AF8)</f>
        <v>-</v>
      </c>
      <c r="AG8" s="64" t="str">
        <f>IF(転記作業用!$AH8=0,"-",転記作業用!AG8)</f>
        <v>-</v>
      </c>
      <c r="AH8" s="64" t="str">
        <f>IF(転記作業用!$AP8=0,"-",転記作業用!AI8)</f>
        <v>-</v>
      </c>
      <c r="AI8" s="64" t="str">
        <f>IF(転記作業用!$AP8=0,"-",転記作業用!AJ8)</f>
        <v>-</v>
      </c>
      <c r="AJ8" s="64" t="str">
        <f>IF(転記作業用!$AP8=0,"-",転記作業用!AK8)</f>
        <v>-</v>
      </c>
      <c r="AK8" s="64" t="str">
        <f>IF(転記作業用!$AP8=0,"-",転記作業用!AL8)</f>
        <v>-</v>
      </c>
      <c r="AL8" s="64" t="str">
        <f>IF(転記作業用!$AP8=0,"-",転記作業用!AM8)</f>
        <v>-</v>
      </c>
      <c r="AM8" s="64" t="str">
        <f>IF(転記作業用!$AP8=0,"-",転記作業用!AN8)</f>
        <v>-</v>
      </c>
      <c r="AN8" s="64" t="str">
        <f>IF(転記作業用!$AP8=0,"-",転記作業用!AO8)</f>
        <v>-</v>
      </c>
      <c r="AO8" s="64" t="str">
        <f>IF(転記作業用!$AY8=0,"-",転記作業用!AQ8)</f>
        <v>-</v>
      </c>
      <c r="AP8" s="64" t="str">
        <f>IF(転記作業用!$AY8=0,"-",転記作業用!AR8)</f>
        <v>-</v>
      </c>
      <c r="AQ8" s="64" t="str">
        <f>IF(転記作業用!$AY8=0,"-",転記作業用!AS8)</f>
        <v>-</v>
      </c>
      <c r="AR8" s="64" t="str">
        <f>IF(転記作業用!$AY8=0,"-",転記作業用!AT8)</f>
        <v>-</v>
      </c>
      <c r="AS8" s="64" t="str">
        <f>IF(転記作業用!$AY8=0,"-",転記作業用!AU8)</f>
        <v>-</v>
      </c>
      <c r="AT8" s="64" t="str">
        <f>IF(転記作業用!$AY8=0,"-",転記作業用!AV8)</f>
        <v>-</v>
      </c>
      <c r="AU8" s="64" t="str">
        <f>IF(転記作業用!$AY8=0,"-",転記作業用!AW8)</f>
        <v>-</v>
      </c>
      <c r="AV8" s="64" t="str">
        <f>IF(転記作業用!$AY8=0,"-",転記作業用!AX8)</f>
        <v>-</v>
      </c>
      <c r="AW8" s="64" t="str">
        <f>IF(転記作業用!$BK8=0,"-",転記作業用!AZ8)</f>
        <v>-</v>
      </c>
      <c r="AX8" s="64" t="str">
        <f>IF(転記作業用!$BK8=0,"-",転記作業用!BA8)</f>
        <v>-</v>
      </c>
      <c r="AY8" s="64" t="str">
        <f>IF(転記作業用!$BK8=0,"-",転記作業用!BB8)</f>
        <v>-</v>
      </c>
      <c r="AZ8" s="64" t="str">
        <f>IF(転記作業用!$BK8=0,"-",転記作業用!BC8)</f>
        <v>-</v>
      </c>
      <c r="BA8" s="64" t="str">
        <f>IF(転記作業用!$BK8=0,"-",転記作業用!BD8)</f>
        <v>-</v>
      </c>
      <c r="BB8" s="64" t="str">
        <f>IF(転記作業用!$BK8=0,"-",転記作業用!BE8)</f>
        <v>-</v>
      </c>
      <c r="BC8" s="64" t="str">
        <f>IF(転記作業用!$BK8=0,"-",転記作業用!BF8)</f>
        <v>-</v>
      </c>
      <c r="BD8" s="64" t="str">
        <f>IF(転記作業用!$BK8=0,"-",転記作業用!BG8)</f>
        <v>-</v>
      </c>
      <c r="BE8" s="64" t="str">
        <f>IF(転記作業用!$BK8=0,"-",転記作業用!BH8)</f>
        <v>-</v>
      </c>
      <c r="BF8" s="64" t="str">
        <f>IF(転記作業用!$BK8=0,"-",転記作業用!BI8)</f>
        <v>-</v>
      </c>
      <c r="BG8" s="64" t="str">
        <f>IF(転記作業用!$BK8=0,"-",転記作業用!BJ8)</f>
        <v>-</v>
      </c>
      <c r="BH8" s="64" t="str">
        <f>IF(転記作業用!$CF8=0,"-",転記作業用!BL8)</f>
        <v>-</v>
      </c>
      <c r="BI8" s="64" t="str">
        <f>IF(転記作業用!$CF8=0,"-",転記作業用!BM8)</f>
        <v>-</v>
      </c>
      <c r="BJ8" s="64" t="str">
        <f>IF(転記作業用!$CF8=0,"-",転記作業用!BN8)</f>
        <v>-</v>
      </c>
      <c r="BK8" s="64" t="str">
        <f>IF(転記作業用!$CF8=0,"-",転記作業用!BO8)</f>
        <v>-</v>
      </c>
      <c r="BL8" s="64" t="str">
        <f>IF(転記作業用!$CF8=0,"-",転記作業用!BP8)</f>
        <v>-</v>
      </c>
      <c r="BM8" s="64" t="str">
        <f>IF(転記作業用!$CF8=0,"-",転記作業用!BQ8)</f>
        <v>-</v>
      </c>
      <c r="BN8" s="64" t="str">
        <f>IF(転記作業用!$CF8=0,"-",転記作業用!BR8)</f>
        <v>-</v>
      </c>
      <c r="BO8" s="64" t="str">
        <f>IF(転記作業用!$CF8=0,"-",転記作業用!BS8)</f>
        <v>-</v>
      </c>
      <c r="BP8" s="64" t="str">
        <f>IF(転記作業用!$CF8=0,"-",転記作業用!BT8)</f>
        <v>-</v>
      </c>
      <c r="BQ8" s="64" t="str">
        <f>IF(転記作業用!$CF8=0,"-",転記作業用!BU8)</f>
        <v>-</v>
      </c>
      <c r="BR8" s="64" t="str">
        <f>IF(転記作業用!$CF8=0,"-",転記作業用!BV8)</f>
        <v>-</v>
      </c>
      <c r="BS8" s="64" t="str">
        <f>IF(転記作業用!$CF8=0,"-",転記作業用!BW8)</f>
        <v>-</v>
      </c>
      <c r="BT8" s="64" t="str">
        <f>IF(転記作業用!$CF8=0,"-",転記作業用!BX8)</f>
        <v>-</v>
      </c>
      <c r="BU8" s="64" t="str">
        <f>IF(転記作業用!$CF8=0,"-",転記作業用!BY8)</f>
        <v>-</v>
      </c>
      <c r="BV8" s="64" t="str">
        <f>IF(転記作業用!$CF8=0,"-",転記作業用!BZ8)</f>
        <v>-</v>
      </c>
      <c r="BW8" s="64" t="str">
        <f>IF(転記作業用!$CF8=0,"-",転記作業用!CA8)</f>
        <v>-</v>
      </c>
      <c r="BX8" s="64" t="str">
        <f>IF(転記作業用!$CF8=0,"-",転記作業用!CB8)</f>
        <v>-</v>
      </c>
      <c r="BY8" s="64" t="str">
        <f>IF(転記作業用!$CF8=0,"-",転記作業用!CC8)</f>
        <v>-</v>
      </c>
      <c r="BZ8" s="64" t="str">
        <f>IF(転記作業用!$CF8=0,"-",転記作業用!CD8)</f>
        <v>-</v>
      </c>
      <c r="CA8" s="64" t="str">
        <f>IF(転記作業用!$CF8=0,"-",転記作業用!CE8)</f>
        <v>-</v>
      </c>
      <c r="CB8" s="64" t="str">
        <f>IF(転記作業用!CG8&lt;1,"*",IF(AND(転記作業用!CG8&gt;=1,'在宅生活改善調査（利用者票）'!CB17=""),"-",'在宅生活改善調査（利用者票）'!CB17))</f>
        <v>*</v>
      </c>
      <c r="CC8" s="64" t="str">
        <f>IF(転記作業用!CH8&lt;1,"*",IF(AND(転記作業用!CH8&gt;=1,'在宅生活改善調査（利用者票）'!CC17=""),"-",'在宅生活改善調査（利用者票）'!CC17))</f>
        <v>*</v>
      </c>
      <c r="CD8" s="64" t="str">
        <f>IF($BZ8&lt;&gt;1,"*",IF(AND($BZ8=1,'在宅生活改善調査（利用者票）'!CD17=""),"-",'在宅生活改善調査（利用者票）'!CD17))</f>
        <v>*</v>
      </c>
      <c r="CE8" t="str">
        <f>IF(OR('在宅生活改善調査（利用者票）'!CF17&lt;&gt;"",'在宅生活改善調査（利用者票）'!CG17&lt;&gt;"",'在宅生活改善調査（利用者票）'!CH17&lt;&gt;"",'在宅生活改善調査（利用者票）'!CI17&lt;&gt;"",'在宅生活改善調査（利用者票）'!CK17&lt;&gt;"",'在宅生活改善調査（利用者票）'!CL17&lt;&gt;"",'在宅生活改善調査（利用者票）'!CM17&lt;&gt;"",'在宅生活改善調査（利用者票）'!CN17&lt;&gt;"",'在宅生活改善調査（利用者票）'!CO17&lt;&gt;""),"回答エラーが残っています","")</f>
        <v/>
      </c>
    </row>
    <row r="9" spans="1:83">
      <c r="A9" s="65" t="str">
        <f>IF(SUM(B9:CD9)=0,"",5)</f>
        <v/>
      </c>
      <c r="B9" s="64" t="str">
        <f>IF('在宅生活改善調査（利用者票）'!B18="","-",'在宅生活改善調査（利用者票）'!B18)</f>
        <v>-</v>
      </c>
      <c r="C9" s="64" t="str">
        <f>IF('在宅生活改善調査（利用者票）'!C18="","-",'在宅生活改善調査（利用者票）'!C18)</f>
        <v>-</v>
      </c>
      <c r="D9" s="64" t="str">
        <f>IF('在宅生活改善調査（利用者票）'!D18="","-",'在宅生活改善調査（利用者票）'!D18)</f>
        <v>-</v>
      </c>
      <c r="E9" s="64" t="str">
        <f>IF('在宅生活改善調査（利用者票）'!E18="","-",'在宅生活改善調査（利用者票）'!E18)</f>
        <v>-</v>
      </c>
      <c r="F9" s="64" t="str">
        <f>IF('在宅生活改善調査（利用者票）'!F18="","-",'在宅生活改善調査（利用者票）'!F18)</f>
        <v>-</v>
      </c>
      <c r="G9" s="64" t="str">
        <f>IF('在宅生活改善調査（利用者票）'!G18="","-",'在宅生活改善調査（利用者票）'!G18)</f>
        <v>-</v>
      </c>
      <c r="H9" s="64" t="str">
        <f>IF('在宅生活改善調査（利用者票）'!H18="","-",'在宅生活改善調査（利用者票）'!H18)</f>
        <v>-</v>
      </c>
      <c r="I9" s="64" t="str">
        <f>IF('在宅生活改善調査（利用者票）'!$H18=10,"*",IF(AND('在宅生活改善調査（利用者票）'!H18&lt;&gt;10,'在宅生活改善調査（利用者票）'!I18=""),"-",'在宅生活改善調査（利用者票）'!I18))</f>
        <v>-</v>
      </c>
      <c r="J9" s="64" t="str">
        <f>IF('在宅生活改善調査（利用者票）'!$H18=10,"*",IF(AND('在宅生活改善調査（利用者票）'!H18&lt;&gt;10,転記作業用!$Z9=0),"-",転記作業用!I9))</f>
        <v>-</v>
      </c>
      <c r="K9" s="64" t="str">
        <f>IF('在宅生活改善調査（利用者票）'!$H18=10,"*",IF(AND('在宅生活改善調査（利用者票）'!I18&lt;&gt;10,転記作業用!$Z9=0),"-",転記作業用!J9))</f>
        <v>-</v>
      </c>
      <c r="L9" s="64" t="str">
        <f>IF('在宅生活改善調査（利用者票）'!$H18=10,"*",IF(AND('在宅生活改善調査（利用者票）'!J18&lt;&gt;10,転記作業用!$Z9=0),"-",転記作業用!K9))</f>
        <v>-</v>
      </c>
      <c r="M9" s="64" t="str">
        <f>IF('在宅生活改善調査（利用者票）'!$H18=10,"*",IF(AND('在宅生活改善調査（利用者票）'!K18&lt;&gt;10,転記作業用!$Z9=0),"-",転記作業用!L9))</f>
        <v>-</v>
      </c>
      <c r="N9" s="64" t="str">
        <f>IF('在宅生活改善調査（利用者票）'!$H18=10,"*",IF(AND('在宅生活改善調査（利用者票）'!L18&lt;&gt;10,転記作業用!$Z9=0),"-",転記作業用!M9))</f>
        <v>-</v>
      </c>
      <c r="O9" s="64" t="str">
        <f>IF('在宅生活改善調査（利用者票）'!$H18=10,"*",IF(AND('在宅生活改善調査（利用者票）'!M18&lt;&gt;10,転記作業用!$Z9=0),"-",転記作業用!N9))</f>
        <v>-</v>
      </c>
      <c r="P9" s="64" t="str">
        <f>IF('在宅生活改善調査（利用者票）'!$H18=10,"*",IF(AND('在宅生活改善調査（利用者票）'!N18&lt;&gt;10,転記作業用!$Z9=0),"-",転記作業用!O9))</f>
        <v>-</v>
      </c>
      <c r="Q9" s="64" t="str">
        <f>IF('在宅生活改善調査（利用者票）'!$H18=10,"*",IF(AND('在宅生活改善調査（利用者票）'!O18&lt;&gt;10,転記作業用!$Z9=0),"-",転記作業用!P9))</f>
        <v>-</v>
      </c>
      <c r="R9" s="64" t="str">
        <f>IF('在宅生活改善調査（利用者票）'!$H18=10,"*",IF(AND('在宅生活改善調査（利用者票）'!P18&lt;&gt;10,転記作業用!$Z9=0),"-",転記作業用!Q9))</f>
        <v>-</v>
      </c>
      <c r="S9" s="64" t="str">
        <f>IF('在宅生活改善調査（利用者票）'!$H18=10,"*",IF(AND('在宅生活改善調査（利用者票）'!Q18&lt;&gt;10,転記作業用!$Z9=0),"-",転記作業用!R9))</f>
        <v>-</v>
      </c>
      <c r="T9" s="64" t="str">
        <f>IF('在宅生活改善調査（利用者票）'!$H18=10,"*",IF(AND('在宅生活改善調査（利用者票）'!R18&lt;&gt;10,転記作業用!$Z9=0),"-",転記作業用!S9))</f>
        <v>-</v>
      </c>
      <c r="U9" s="64" t="str">
        <f>IF('在宅生活改善調査（利用者票）'!$H18=10,"*",IF(AND('在宅生活改善調査（利用者票）'!S18&lt;&gt;10,転記作業用!$Z9=0),"-",転記作業用!T9))</f>
        <v>-</v>
      </c>
      <c r="V9" s="64" t="str">
        <f>IF('在宅生活改善調査（利用者票）'!$H18=10,"*",IF(AND('在宅生活改善調査（利用者票）'!T18&lt;&gt;10,転記作業用!$Z9=0),"-",転記作業用!U9))</f>
        <v>-</v>
      </c>
      <c r="W9" s="64" t="str">
        <f>IF('在宅生活改善調査（利用者票）'!$H18=10,"*",IF(AND('在宅生活改善調査（利用者票）'!U18&lt;&gt;10,転記作業用!$Z9=0),"-",転記作業用!V9))</f>
        <v>-</v>
      </c>
      <c r="X9" s="64" t="str">
        <f>IF('在宅生活改善調査（利用者票）'!$H18=10,"*",IF(AND('在宅生活改善調査（利用者票）'!V18&lt;&gt;10,転記作業用!$Z9=0),"-",転記作業用!W9))</f>
        <v>-</v>
      </c>
      <c r="Y9" s="64" t="str">
        <f>IF('在宅生活改善調査（利用者票）'!$H18=10,"*",IF(AND('在宅生活改善調査（利用者票）'!W18&lt;&gt;10,転記作業用!$Z9=0),"-",転記作業用!X9))</f>
        <v>-</v>
      </c>
      <c r="Z9" s="64" t="str">
        <f>IF('在宅生活改善調査（利用者票）'!$H18=10,"*",IF(AND('在宅生活改善調査（利用者票）'!X18&lt;&gt;10,転記作業用!$Z9=0),"-",転記作業用!Y9))</f>
        <v>-</v>
      </c>
      <c r="AA9" s="64" t="str">
        <f>IF(転記作業用!$AH9=0,"-",転記作業用!AA9)</f>
        <v>-</v>
      </c>
      <c r="AB9" s="64" t="str">
        <f>IF(転記作業用!$AH9=0,"-",転記作業用!AB9)</f>
        <v>-</v>
      </c>
      <c r="AC9" s="64" t="str">
        <f>IF(転記作業用!$AH9=0,"-",転記作業用!AC9)</f>
        <v>-</v>
      </c>
      <c r="AD9" s="64" t="str">
        <f>IF(転記作業用!$AH9=0,"-",転記作業用!AD9)</f>
        <v>-</v>
      </c>
      <c r="AE9" s="64" t="str">
        <f>IF(転記作業用!$AH9=0,"-",転記作業用!AE9)</f>
        <v>-</v>
      </c>
      <c r="AF9" s="64" t="str">
        <f>IF(転記作業用!$AH9=0,"-",転記作業用!AF9)</f>
        <v>-</v>
      </c>
      <c r="AG9" s="64" t="str">
        <f>IF(転記作業用!$AH9=0,"-",転記作業用!AG9)</f>
        <v>-</v>
      </c>
      <c r="AH9" s="64" t="str">
        <f>IF(転記作業用!$AP9=0,"-",転記作業用!AI9)</f>
        <v>-</v>
      </c>
      <c r="AI9" s="64" t="str">
        <f>IF(転記作業用!$AP9=0,"-",転記作業用!AJ9)</f>
        <v>-</v>
      </c>
      <c r="AJ9" s="64" t="str">
        <f>IF(転記作業用!$AP9=0,"-",転記作業用!AK9)</f>
        <v>-</v>
      </c>
      <c r="AK9" s="64" t="str">
        <f>IF(転記作業用!$AP9=0,"-",転記作業用!AL9)</f>
        <v>-</v>
      </c>
      <c r="AL9" s="64" t="str">
        <f>IF(転記作業用!$AP9=0,"-",転記作業用!AM9)</f>
        <v>-</v>
      </c>
      <c r="AM9" s="64" t="str">
        <f>IF(転記作業用!$AP9=0,"-",転記作業用!AN9)</f>
        <v>-</v>
      </c>
      <c r="AN9" s="64" t="str">
        <f>IF(転記作業用!$AP9=0,"-",転記作業用!AO9)</f>
        <v>-</v>
      </c>
      <c r="AO9" s="64" t="str">
        <f>IF(転記作業用!$AY9=0,"-",転記作業用!AQ9)</f>
        <v>-</v>
      </c>
      <c r="AP9" s="64" t="str">
        <f>IF(転記作業用!$AY9=0,"-",転記作業用!AR9)</f>
        <v>-</v>
      </c>
      <c r="AQ9" s="64" t="str">
        <f>IF(転記作業用!$AY9=0,"-",転記作業用!AS9)</f>
        <v>-</v>
      </c>
      <c r="AR9" s="64" t="str">
        <f>IF(転記作業用!$AY9=0,"-",転記作業用!AT9)</f>
        <v>-</v>
      </c>
      <c r="AS9" s="64" t="str">
        <f>IF(転記作業用!$AY9=0,"-",転記作業用!AU9)</f>
        <v>-</v>
      </c>
      <c r="AT9" s="64" t="str">
        <f>IF(転記作業用!$AY9=0,"-",転記作業用!AV9)</f>
        <v>-</v>
      </c>
      <c r="AU9" s="64" t="str">
        <f>IF(転記作業用!$AY9=0,"-",転記作業用!AW9)</f>
        <v>-</v>
      </c>
      <c r="AV9" s="64" t="str">
        <f>IF(転記作業用!$AY9=0,"-",転記作業用!AX9)</f>
        <v>-</v>
      </c>
      <c r="AW9" s="64" t="str">
        <f>IF(転記作業用!$BK9=0,"-",転記作業用!AZ9)</f>
        <v>-</v>
      </c>
      <c r="AX9" s="64" t="str">
        <f>IF(転記作業用!$BK9=0,"-",転記作業用!BA9)</f>
        <v>-</v>
      </c>
      <c r="AY9" s="64" t="str">
        <f>IF(転記作業用!$BK9=0,"-",転記作業用!BB9)</f>
        <v>-</v>
      </c>
      <c r="AZ9" s="64" t="str">
        <f>IF(転記作業用!$BK9=0,"-",転記作業用!BC9)</f>
        <v>-</v>
      </c>
      <c r="BA9" s="64" t="str">
        <f>IF(転記作業用!$BK9=0,"-",転記作業用!BD9)</f>
        <v>-</v>
      </c>
      <c r="BB9" s="64" t="str">
        <f>IF(転記作業用!$BK9=0,"-",転記作業用!BE9)</f>
        <v>-</v>
      </c>
      <c r="BC9" s="64" t="str">
        <f>IF(転記作業用!$BK9=0,"-",転記作業用!BF9)</f>
        <v>-</v>
      </c>
      <c r="BD9" s="64" t="str">
        <f>IF(転記作業用!$BK9=0,"-",転記作業用!BG9)</f>
        <v>-</v>
      </c>
      <c r="BE9" s="64" t="str">
        <f>IF(転記作業用!$BK9=0,"-",転記作業用!BH9)</f>
        <v>-</v>
      </c>
      <c r="BF9" s="64" t="str">
        <f>IF(転記作業用!$BK9=0,"-",転記作業用!BI9)</f>
        <v>-</v>
      </c>
      <c r="BG9" s="64" t="str">
        <f>IF(転記作業用!$BK9=0,"-",転記作業用!BJ9)</f>
        <v>-</v>
      </c>
      <c r="BH9" s="64" t="str">
        <f>IF(転記作業用!$CF9=0,"-",転記作業用!BL9)</f>
        <v>-</v>
      </c>
      <c r="BI9" s="64" t="str">
        <f>IF(転記作業用!$CF9=0,"-",転記作業用!BM9)</f>
        <v>-</v>
      </c>
      <c r="BJ9" s="64" t="str">
        <f>IF(転記作業用!$CF9=0,"-",転記作業用!BN9)</f>
        <v>-</v>
      </c>
      <c r="BK9" s="64" t="str">
        <f>IF(転記作業用!$CF9=0,"-",転記作業用!BO9)</f>
        <v>-</v>
      </c>
      <c r="BL9" s="64" t="str">
        <f>IF(転記作業用!$CF9=0,"-",転記作業用!BP9)</f>
        <v>-</v>
      </c>
      <c r="BM9" s="64" t="str">
        <f>IF(転記作業用!$CF9=0,"-",転記作業用!BQ9)</f>
        <v>-</v>
      </c>
      <c r="BN9" s="64" t="str">
        <f>IF(転記作業用!$CF9=0,"-",転記作業用!BR9)</f>
        <v>-</v>
      </c>
      <c r="BO9" s="64" t="str">
        <f>IF(転記作業用!$CF9=0,"-",転記作業用!BS9)</f>
        <v>-</v>
      </c>
      <c r="BP9" s="64" t="str">
        <f>IF(転記作業用!$CF9=0,"-",転記作業用!BT9)</f>
        <v>-</v>
      </c>
      <c r="BQ9" s="64" t="str">
        <f>IF(転記作業用!$CF9=0,"-",転記作業用!BU9)</f>
        <v>-</v>
      </c>
      <c r="BR9" s="64" t="str">
        <f>IF(転記作業用!$CF9=0,"-",転記作業用!BV9)</f>
        <v>-</v>
      </c>
      <c r="BS9" s="64" t="str">
        <f>IF(転記作業用!$CF9=0,"-",転記作業用!BW9)</f>
        <v>-</v>
      </c>
      <c r="BT9" s="64" t="str">
        <f>IF(転記作業用!$CF9=0,"-",転記作業用!BX9)</f>
        <v>-</v>
      </c>
      <c r="BU9" s="64" t="str">
        <f>IF(転記作業用!$CF9=0,"-",転記作業用!BY9)</f>
        <v>-</v>
      </c>
      <c r="BV9" s="64" t="str">
        <f>IF(転記作業用!$CF9=0,"-",転記作業用!BZ9)</f>
        <v>-</v>
      </c>
      <c r="BW9" s="64" t="str">
        <f>IF(転記作業用!$CF9=0,"-",転記作業用!CA9)</f>
        <v>-</v>
      </c>
      <c r="BX9" s="64" t="str">
        <f>IF(転記作業用!$CF9=0,"-",転記作業用!CB9)</f>
        <v>-</v>
      </c>
      <c r="BY9" s="64" t="str">
        <f>IF(転記作業用!$CF9=0,"-",転記作業用!CC9)</f>
        <v>-</v>
      </c>
      <c r="BZ9" s="64" t="str">
        <f>IF(転記作業用!$CF9=0,"-",転記作業用!CD9)</f>
        <v>-</v>
      </c>
      <c r="CA9" s="64" t="str">
        <f>IF(転記作業用!$CF9=0,"-",転記作業用!CE9)</f>
        <v>-</v>
      </c>
      <c r="CB9" s="64" t="str">
        <f>IF(転記作業用!CG9&lt;1,"*",IF(AND(転記作業用!CG9&gt;=1,'在宅生活改善調査（利用者票）'!CB18=""),"-",'在宅生活改善調査（利用者票）'!CB18))</f>
        <v>*</v>
      </c>
      <c r="CC9" s="64" t="str">
        <f>IF(転記作業用!CH9&lt;1,"*",IF(AND(転記作業用!CH9&gt;=1,'在宅生活改善調査（利用者票）'!CC18=""),"-",'在宅生活改善調査（利用者票）'!CC18))</f>
        <v>*</v>
      </c>
      <c r="CD9" s="64" t="str">
        <f>IF($BZ9&lt;&gt;1,"*",IF(AND($BZ9=1,'在宅生活改善調査（利用者票）'!CD18=""),"-",'在宅生活改善調査（利用者票）'!CD18))</f>
        <v>*</v>
      </c>
      <c r="CE9" t="str">
        <f>IF(OR('在宅生活改善調査（利用者票）'!CF18&lt;&gt;"",'在宅生活改善調査（利用者票）'!CG18&lt;&gt;"",'在宅生活改善調査（利用者票）'!CH18&lt;&gt;"",'在宅生活改善調査（利用者票）'!CI18&lt;&gt;"",'在宅生活改善調査（利用者票）'!CK18&lt;&gt;"",'在宅生活改善調査（利用者票）'!CL18&lt;&gt;"",'在宅生活改善調査（利用者票）'!CM18&lt;&gt;"",'在宅生活改善調査（利用者票）'!CN18&lt;&gt;"",'在宅生活改善調査（利用者票）'!CO18&lt;&gt;""),"回答エラーが残っています","")</f>
        <v/>
      </c>
    </row>
    <row r="10" spans="1:83">
      <c r="A10" s="65" t="str">
        <f>IF(SUM(B10:CD10)=0,"",6)</f>
        <v/>
      </c>
      <c r="B10" s="64" t="str">
        <f>IF('在宅生活改善調査（利用者票）'!B19="","-",'在宅生活改善調査（利用者票）'!B19)</f>
        <v>-</v>
      </c>
      <c r="C10" s="64" t="str">
        <f>IF('在宅生活改善調査（利用者票）'!C19="","-",'在宅生活改善調査（利用者票）'!C19)</f>
        <v>-</v>
      </c>
      <c r="D10" s="64" t="str">
        <f>IF('在宅生活改善調査（利用者票）'!D19="","-",'在宅生活改善調査（利用者票）'!D19)</f>
        <v>-</v>
      </c>
      <c r="E10" s="64" t="str">
        <f>IF('在宅生活改善調査（利用者票）'!E19="","-",'在宅生活改善調査（利用者票）'!E19)</f>
        <v>-</v>
      </c>
      <c r="F10" s="64" t="str">
        <f>IF('在宅生活改善調査（利用者票）'!F19="","-",'在宅生活改善調査（利用者票）'!F19)</f>
        <v>-</v>
      </c>
      <c r="G10" s="64" t="str">
        <f>IF('在宅生活改善調査（利用者票）'!G19="","-",'在宅生活改善調査（利用者票）'!G19)</f>
        <v>-</v>
      </c>
      <c r="H10" s="64" t="str">
        <f>IF('在宅生活改善調査（利用者票）'!H19="","-",'在宅生活改善調査（利用者票）'!H19)</f>
        <v>-</v>
      </c>
      <c r="I10" s="64" t="str">
        <f>IF('在宅生活改善調査（利用者票）'!$H19=10,"*",IF(AND('在宅生活改善調査（利用者票）'!H19&lt;&gt;10,'在宅生活改善調査（利用者票）'!I19=""),"-",'在宅生活改善調査（利用者票）'!I19))</f>
        <v>-</v>
      </c>
      <c r="J10" s="64" t="str">
        <f>IF('在宅生活改善調査（利用者票）'!$H19=10,"*",IF(AND('在宅生活改善調査（利用者票）'!H19&lt;&gt;10,転記作業用!$Z10=0),"-",転記作業用!I10))</f>
        <v>-</v>
      </c>
      <c r="K10" s="64" t="str">
        <f>IF('在宅生活改善調査（利用者票）'!$H19=10,"*",IF(AND('在宅生活改善調査（利用者票）'!I19&lt;&gt;10,転記作業用!$Z10=0),"-",転記作業用!J10))</f>
        <v>-</v>
      </c>
      <c r="L10" s="64" t="str">
        <f>IF('在宅生活改善調査（利用者票）'!$H19=10,"*",IF(AND('在宅生活改善調査（利用者票）'!J19&lt;&gt;10,転記作業用!$Z10=0),"-",転記作業用!K10))</f>
        <v>-</v>
      </c>
      <c r="M10" s="64" t="str">
        <f>IF('在宅生活改善調査（利用者票）'!$H19=10,"*",IF(AND('在宅生活改善調査（利用者票）'!K19&lt;&gt;10,転記作業用!$Z10=0),"-",転記作業用!L10))</f>
        <v>-</v>
      </c>
      <c r="N10" s="64" t="str">
        <f>IF('在宅生活改善調査（利用者票）'!$H19=10,"*",IF(AND('在宅生活改善調査（利用者票）'!L19&lt;&gt;10,転記作業用!$Z10=0),"-",転記作業用!M10))</f>
        <v>-</v>
      </c>
      <c r="O10" s="64" t="str">
        <f>IF('在宅生活改善調査（利用者票）'!$H19=10,"*",IF(AND('在宅生活改善調査（利用者票）'!M19&lt;&gt;10,転記作業用!$Z10=0),"-",転記作業用!N10))</f>
        <v>-</v>
      </c>
      <c r="P10" s="64" t="str">
        <f>IF('在宅生活改善調査（利用者票）'!$H19=10,"*",IF(AND('在宅生活改善調査（利用者票）'!N19&lt;&gt;10,転記作業用!$Z10=0),"-",転記作業用!O10))</f>
        <v>-</v>
      </c>
      <c r="Q10" s="64" t="str">
        <f>IF('在宅生活改善調査（利用者票）'!$H19=10,"*",IF(AND('在宅生活改善調査（利用者票）'!O19&lt;&gt;10,転記作業用!$Z10=0),"-",転記作業用!P10))</f>
        <v>-</v>
      </c>
      <c r="R10" s="64" t="str">
        <f>IF('在宅生活改善調査（利用者票）'!$H19=10,"*",IF(AND('在宅生活改善調査（利用者票）'!P19&lt;&gt;10,転記作業用!$Z10=0),"-",転記作業用!Q10))</f>
        <v>-</v>
      </c>
      <c r="S10" s="64" t="str">
        <f>IF('在宅生活改善調査（利用者票）'!$H19=10,"*",IF(AND('在宅生活改善調査（利用者票）'!Q19&lt;&gt;10,転記作業用!$Z10=0),"-",転記作業用!R10))</f>
        <v>-</v>
      </c>
      <c r="T10" s="64" t="str">
        <f>IF('在宅生活改善調査（利用者票）'!$H19=10,"*",IF(AND('在宅生活改善調査（利用者票）'!R19&lt;&gt;10,転記作業用!$Z10=0),"-",転記作業用!S10))</f>
        <v>-</v>
      </c>
      <c r="U10" s="64" t="str">
        <f>IF('在宅生活改善調査（利用者票）'!$H19=10,"*",IF(AND('在宅生活改善調査（利用者票）'!S19&lt;&gt;10,転記作業用!$Z10=0),"-",転記作業用!T10))</f>
        <v>-</v>
      </c>
      <c r="V10" s="64" t="str">
        <f>IF('在宅生活改善調査（利用者票）'!$H19=10,"*",IF(AND('在宅生活改善調査（利用者票）'!T19&lt;&gt;10,転記作業用!$Z10=0),"-",転記作業用!U10))</f>
        <v>-</v>
      </c>
      <c r="W10" s="64" t="str">
        <f>IF('在宅生活改善調査（利用者票）'!$H19=10,"*",IF(AND('在宅生活改善調査（利用者票）'!U19&lt;&gt;10,転記作業用!$Z10=0),"-",転記作業用!V10))</f>
        <v>-</v>
      </c>
      <c r="X10" s="64" t="str">
        <f>IF('在宅生活改善調査（利用者票）'!$H19=10,"*",IF(AND('在宅生活改善調査（利用者票）'!V19&lt;&gt;10,転記作業用!$Z10=0),"-",転記作業用!W10))</f>
        <v>-</v>
      </c>
      <c r="Y10" s="64" t="str">
        <f>IF('在宅生活改善調査（利用者票）'!$H19=10,"*",IF(AND('在宅生活改善調査（利用者票）'!W19&lt;&gt;10,転記作業用!$Z10=0),"-",転記作業用!X10))</f>
        <v>-</v>
      </c>
      <c r="Z10" s="64" t="str">
        <f>IF('在宅生活改善調査（利用者票）'!$H19=10,"*",IF(AND('在宅生活改善調査（利用者票）'!X19&lt;&gt;10,転記作業用!$Z10=0),"-",転記作業用!Y10))</f>
        <v>-</v>
      </c>
      <c r="AA10" s="64" t="str">
        <f>IF(転記作業用!$AH10=0,"-",転記作業用!AA10)</f>
        <v>-</v>
      </c>
      <c r="AB10" s="64" t="str">
        <f>IF(転記作業用!$AH10=0,"-",転記作業用!AB10)</f>
        <v>-</v>
      </c>
      <c r="AC10" s="64" t="str">
        <f>IF(転記作業用!$AH10=0,"-",転記作業用!AC10)</f>
        <v>-</v>
      </c>
      <c r="AD10" s="64" t="str">
        <f>IF(転記作業用!$AH10=0,"-",転記作業用!AD10)</f>
        <v>-</v>
      </c>
      <c r="AE10" s="64" t="str">
        <f>IF(転記作業用!$AH10=0,"-",転記作業用!AE10)</f>
        <v>-</v>
      </c>
      <c r="AF10" s="64" t="str">
        <f>IF(転記作業用!$AH10=0,"-",転記作業用!AF10)</f>
        <v>-</v>
      </c>
      <c r="AG10" s="64" t="str">
        <f>IF(転記作業用!$AH10=0,"-",転記作業用!AG10)</f>
        <v>-</v>
      </c>
      <c r="AH10" s="64" t="str">
        <f>IF(転記作業用!$AP10=0,"-",転記作業用!AI10)</f>
        <v>-</v>
      </c>
      <c r="AI10" s="64" t="str">
        <f>IF(転記作業用!$AP10=0,"-",転記作業用!AJ10)</f>
        <v>-</v>
      </c>
      <c r="AJ10" s="64" t="str">
        <f>IF(転記作業用!$AP10=0,"-",転記作業用!AK10)</f>
        <v>-</v>
      </c>
      <c r="AK10" s="64" t="str">
        <f>IF(転記作業用!$AP10=0,"-",転記作業用!AL10)</f>
        <v>-</v>
      </c>
      <c r="AL10" s="64" t="str">
        <f>IF(転記作業用!$AP10=0,"-",転記作業用!AM10)</f>
        <v>-</v>
      </c>
      <c r="AM10" s="64" t="str">
        <f>IF(転記作業用!$AP10=0,"-",転記作業用!AN10)</f>
        <v>-</v>
      </c>
      <c r="AN10" s="64" t="str">
        <f>IF(転記作業用!$AP10=0,"-",転記作業用!AO10)</f>
        <v>-</v>
      </c>
      <c r="AO10" s="64" t="str">
        <f>IF(転記作業用!$AY10=0,"-",転記作業用!AQ10)</f>
        <v>-</v>
      </c>
      <c r="AP10" s="64" t="str">
        <f>IF(転記作業用!$AY10=0,"-",転記作業用!AR10)</f>
        <v>-</v>
      </c>
      <c r="AQ10" s="64" t="str">
        <f>IF(転記作業用!$AY10=0,"-",転記作業用!AS10)</f>
        <v>-</v>
      </c>
      <c r="AR10" s="64" t="str">
        <f>IF(転記作業用!$AY10=0,"-",転記作業用!AT10)</f>
        <v>-</v>
      </c>
      <c r="AS10" s="64" t="str">
        <f>IF(転記作業用!$AY10=0,"-",転記作業用!AU10)</f>
        <v>-</v>
      </c>
      <c r="AT10" s="64" t="str">
        <f>IF(転記作業用!$AY10=0,"-",転記作業用!AV10)</f>
        <v>-</v>
      </c>
      <c r="AU10" s="64" t="str">
        <f>IF(転記作業用!$AY10=0,"-",転記作業用!AW10)</f>
        <v>-</v>
      </c>
      <c r="AV10" s="64" t="str">
        <f>IF(転記作業用!$AY10=0,"-",転記作業用!AX10)</f>
        <v>-</v>
      </c>
      <c r="AW10" s="64" t="str">
        <f>IF(転記作業用!$BK10=0,"-",転記作業用!AZ10)</f>
        <v>-</v>
      </c>
      <c r="AX10" s="64" t="str">
        <f>IF(転記作業用!$BK10=0,"-",転記作業用!BA10)</f>
        <v>-</v>
      </c>
      <c r="AY10" s="64" t="str">
        <f>IF(転記作業用!$BK10=0,"-",転記作業用!BB10)</f>
        <v>-</v>
      </c>
      <c r="AZ10" s="64" t="str">
        <f>IF(転記作業用!$BK10=0,"-",転記作業用!BC10)</f>
        <v>-</v>
      </c>
      <c r="BA10" s="64" t="str">
        <f>IF(転記作業用!$BK10=0,"-",転記作業用!BD10)</f>
        <v>-</v>
      </c>
      <c r="BB10" s="64" t="str">
        <f>IF(転記作業用!$BK10=0,"-",転記作業用!BE10)</f>
        <v>-</v>
      </c>
      <c r="BC10" s="64" t="str">
        <f>IF(転記作業用!$BK10=0,"-",転記作業用!BF10)</f>
        <v>-</v>
      </c>
      <c r="BD10" s="64" t="str">
        <f>IF(転記作業用!$BK10=0,"-",転記作業用!BG10)</f>
        <v>-</v>
      </c>
      <c r="BE10" s="64" t="str">
        <f>IF(転記作業用!$BK10=0,"-",転記作業用!BH10)</f>
        <v>-</v>
      </c>
      <c r="BF10" s="64" t="str">
        <f>IF(転記作業用!$BK10=0,"-",転記作業用!BI10)</f>
        <v>-</v>
      </c>
      <c r="BG10" s="64" t="str">
        <f>IF(転記作業用!$BK10=0,"-",転記作業用!BJ10)</f>
        <v>-</v>
      </c>
      <c r="BH10" s="64" t="str">
        <f>IF(転記作業用!$CF10=0,"-",転記作業用!BL10)</f>
        <v>-</v>
      </c>
      <c r="BI10" s="64" t="str">
        <f>IF(転記作業用!$CF10=0,"-",転記作業用!BM10)</f>
        <v>-</v>
      </c>
      <c r="BJ10" s="64" t="str">
        <f>IF(転記作業用!$CF10=0,"-",転記作業用!BN10)</f>
        <v>-</v>
      </c>
      <c r="BK10" s="64" t="str">
        <f>IF(転記作業用!$CF10=0,"-",転記作業用!BO10)</f>
        <v>-</v>
      </c>
      <c r="BL10" s="64" t="str">
        <f>IF(転記作業用!$CF10=0,"-",転記作業用!BP10)</f>
        <v>-</v>
      </c>
      <c r="BM10" s="64" t="str">
        <f>IF(転記作業用!$CF10=0,"-",転記作業用!BQ10)</f>
        <v>-</v>
      </c>
      <c r="BN10" s="64" t="str">
        <f>IF(転記作業用!$CF10=0,"-",転記作業用!BR10)</f>
        <v>-</v>
      </c>
      <c r="BO10" s="64" t="str">
        <f>IF(転記作業用!$CF10=0,"-",転記作業用!BS10)</f>
        <v>-</v>
      </c>
      <c r="BP10" s="64" t="str">
        <f>IF(転記作業用!$CF10=0,"-",転記作業用!BT10)</f>
        <v>-</v>
      </c>
      <c r="BQ10" s="64" t="str">
        <f>IF(転記作業用!$CF10=0,"-",転記作業用!BU10)</f>
        <v>-</v>
      </c>
      <c r="BR10" s="64" t="str">
        <f>IF(転記作業用!$CF10=0,"-",転記作業用!BV10)</f>
        <v>-</v>
      </c>
      <c r="BS10" s="64" t="str">
        <f>IF(転記作業用!$CF10=0,"-",転記作業用!BW10)</f>
        <v>-</v>
      </c>
      <c r="BT10" s="64" t="str">
        <f>IF(転記作業用!$CF10=0,"-",転記作業用!BX10)</f>
        <v>-</v>
      </c>
      <c r="BU10" s="64" t="str">
        <f>IF(転記作業用!$CF10=0,"-",転記作業用!BY10)</f>
        <v>-</v>
      </c>
      <c r="BV10" s="64" t="str">
        <f>IF(転記作業用!$CF10=0,"-",転記作業用!BZ10)</f>
        <v>-</v>
      </c>
      <c r="BW10" s="64" t="str">
        <f>IF(転記作業用!$CF10=0,"-",転記作業用!CA10)</f>
        <v>-</v>
      </c>
      <c r="BX10" s="64" t="str">
        <f>IF(転記作業用!$CF10=0,"-",転記作業用!CB10)</f>
        <v>-</v>
      </c>
      <c r="BY10" s="64" t="str">
        <f>IF(転記作業用!$CF10=0,"-",転記作業用!CC10)</f>
        <v>-</v>
      </c>
      <c r="BZ10" s="64" t="str">
        <f>IF(転記作業用!$CF10=0,"-",転記作業用!CD10)</f>
        <v>-</v>
      </c>
      <c r="CA10" s="64" t="str">
        <f>IF(転記作業用!$CF10=0,"-",転記作業用!CE10)</f>
        <v>-</v>
      </c>
      <c r="CB10" s="64" t="str">
        <f>IF(転記作業用!CG10&lt;1,"*",IF(AND(転記作業用!CG10&gt;=1,'在宅生活改善調査（利用者票）'!CB19=""),"-",'在宅生活改善調査（利用者票）'!CB19))</f>
        <v>*</v>
      </c>
      <c r="CC10" s="64" t="str">
        <f>IF(転記作業用!CH10&lt;1,"*",IF(AND(転記作業用!CH10&gt;=1,'在宅生活改善調査（利用者票）'!CC19=""),"-",'在宅生活改善調査（利用者票）'!CC19))</f>
        <v>*</v>
      </c>
      <c r="CD10" s="64" t="str">
        <f>IF($BZ10&lt;&gt;1,"*",IF(AND($BZ10=1,'在宅生活改善調査（利用者票）'!CD19=""),"-",'在宅生活改善調査（利用者票）'!CD19))</f>
        <v>*</v>
      </c>
      <c r="CE10" t="str">
        <f>IF(OR('在宅生活改善調査（利用者票）'!CF19&lt;&gt;"",'在宅生活改善調査（利用者票）'!CG19&lt;&gt;"",'在宅生活改善調査（利用者票）'!CH19&lt;&gt;"",'在宅生活改善調査（利用者票）'!CI19&lt;&gt;"",'在宅生活改善調査（利用者票）'!CK19&lt;&gt;"",'在宅生活改善調査（利用者票）'!CL19&lt;&gt;"",'在宅生活改善調査（利用者票）'!CM19&lt;&gt;"",'在宅生活改善調査（利用者票）'!CN19&lt;&gt;"",'在宅生活改善調査（利用者票）'!CO19&lt;&gt;""),"回答エラーが残っています","")</f>
        <v/>
      </c>
    </row>
    <row r="11" spans="1:83">
      <c r="A11" s="65" t="str">
        <f>IF(SUM(B11:CD11)=0,"",7)</f>
        <v/>
      </c>
      <c r="B11" s="64" t="str">
        <f>IF('在宅生活改善調査（利用者票）'!B20="","-",'在宅生活改善調査（利用者票）'!B20)</f>
        <v>-</v>
      </c>
      <c r="C11" s="64" t="str">
        <f>IF('在宅生活改善調査（利用者票）'!C20="","-",'在宅生活改善調査（利用者票）'!C20)</f>
        <v>-</v>
      </c>
      <c r="D11" s="64" t="str">
        <f>IF('在宅生活改善調査（利用者票）'!D20="","-",'在宅生活改善調査（利用者票）'!D20)</f>
        <v>-</v>
      </c>
      <c r="E11" s="64" t="str">
        <f>IF('在宅生活改善調査（利用者票）'!E20="","-",'在宅生活改善調査（利用者票）'!E20)</f>
        <v>-</v>
      </c>
      <c r="F11" s="64" t="str">
        <f>IF('在宅生活改善調査（利用者票）'!F20="","-",'在宅生活改善調査（利用者票）'!F20)</f>
        <v>-</v>
      </c>
      <c r="G11" s="64" t="str">
        <f>IF('在宅生活改善調査（利用者票）'!G20="","-",'在宅生活改善調査（利用者票）'!G20)</f>
        <v>-</v>
      </c>
      <c r="H11" s="64" t="str">
        <f>IF('在宅生活改善調査（利用者票）'!H20="","-",'在宅生活改善調査（利用者票）'!H20)</f>
        <v>-</v>
      </c>
      <c r="I11" s="64" t="str">
        <f>IF('在宅生活改善調査（利用者票）'!$H20=10,"*",IF(AND('在宅生活改善調査（利用者票）'!H20&lt;&gt;10,'在宅生活改善調査（利用者票）'!I20=""),"-",'在宅生活改善調査（利用者票）'!I20))</f>
        <v>-</v>
      </c>
      <c r="J11" s="64" t="str">
        <f>IF('在宅生活改善調査（利用者票）'!$H20=10,"*",IF(AND('在宅生活改善調査（利用者票）'!H20&lt;&gt;10,転記作業用!$Z11=0),"-",転記作業用!I11))</f>
        <v>-</v>
      </c>
      <c r="K11" s="64" t="str">
        <f>IF('在宅生活改善調査（利用者票）'!$H20=10,"*",IF(AND('在宅生活改善調査（利用者票）'!I20&lt;&gt;10,転記作業用!$Z11=0),"-",転記作業用!J11))</f>
        <v>-</v>
      </c>
      <c r="L11" s="64" t="str">
        <f>IF('在宅生活改善調査（利用者票）'!$H20=10,"*",IF(AND('在宅生活改善調査（利用者票）'!J20&lt;&gt;10,転記作業用!$Z11=0),"-",転記作業用!K11))</f>
        <v>-</v>
      </c>
      <c r="M11" s="64" t="str">
        <f>IF('在宅生活改善調査（利用者票）'!$H20=10,"*",IF(AND('在宅生活改善調査（利用者票）'!K20&lt;&gt;10,転記作業用!$Z11=0),"-",転記作業用!L11))</f>
        <v>-</v>
      </c>
      <c r="N11" s="64" t="str">
        <f>IF('在宅生活改善調査（利用者票）'!$H20=10,"*",IF(AND('在宅生活改善調査（利用者票）'!L20&lt;&gt;10,転記作業用!$Z11=0),"-",転記作業用!M11))</f>
        <v>-</v>
      </c>
      <c r="O11" s="64" t="str">
        <f>IF('在宅生活改善調査（利用者票）'!$H20=10,"*",IF(AND('在宅生活改善調査（利用者票）'!M20&lt;&gt;10,転記作業用!$Z11=0),"-",転記作業用!N11))</f>
        <v>-</v>
      </c>
      <c r="P11" s="64" t="str">
        <f>IF('在宅生活改善調査（利用者票）'!$H20=10,"*",IF(AND('在宅生活改善調査（利用者票）'!N20&lt;&gt;10,転記作業用!$Z11=0),"-",転記作業用!O11))</f>
        <v>-</v>
      </c>
      <c r="Q11" s="64" t="str">
        <f>IF('在宅生活改善調査（利用者票）'!$H20=10,"*",IF(AND('在宅生活改善調査（利用者票）'!O20&lt;&gt;10,転記作業用!$Z11=0),"-",転記作業用!P11))</f>
        <v>-</v>
      </c>
      <c r="R11" s="64" t="str">
        <f>IF('在宅生活改善調査（利用者票）'!$H20=10,"*",IF(AND('在宅生活改善調査（利用者票）'!P20&lt;&gt;10,転記作業用!$Z11=0),"-",転記作業用!Q11))</f>
        <v>-</v>
      </c>
      <c r="S11" s="64" t="str">
        <f>IF('在宅生活改善調査（利用者票）'!$H20=10,"*",IF(AND('在宅生活改善調査（利用者票）'!Q20&lt;&gt;10,転記作業用!$Z11=0),"-",転記作業用!R11))</f>
        <v>-</v>
      </c>
      <c r="T11" s="64" t="str">
        <f>IF('在宅生活改善調査（利用者票）'!$H20=10,"*",IF(AND('在宅生活改善調査（利用者票）'!R20&lt;&gt;10,転記作業用!$Z11=0),"-",転記作業用!S11))</f>
        <v>-</v>
      </c>
      <c r="U11" s="64" t="str">
        <f>IF('在宅生活改善調査（利用者票）'!$H20=10,"*",IF(AND('在宅生活改善調査（利用者票）'!S20&lt;&gt;10,転記作業用!$Z11=0),"-",転記作業用!T11))</f>
        <v>-</v>
      </c>
      <c r="V11" s="64" t="str">
        <f>IF('在宅生活改善調査（利用者票）'!$H20=10,"*",IF(AND('在宅生活改善調査（利用者票）'!T20&lt;&gt;10,転記作業用!$Z11=0),"-",転記作業用!U11))</f>
        <v>-</v>
      </c>
      <c r="W11" s="64" t="str">
        <f>IF('在宅生活改善調査（利用者票）'!$H20=10,"*",IF(AND('在宅生活改善調査（利用者票）'!U20&lt;&gt;10,転記作業用!$Z11=0),"-",転記作業用!V11))</f>
        <v>-</v>
      </c>
      <c r="X11" s="64" t="str">
        <f>IF('在宅生活改善調査（利用者票）'!$H20=10,"*",IF(AND('在宅生活改善調査（利用者票）'!V20&lt;&gt;10,転記作業用!$Z11=0),"-",転記作業用!W11))</f>
        <v>-</v>
      </c>
      <c r="Y11" s="64" t="str">
        <f>IF('在宅生活改善調査（利用者票）'!$H20=10,"*",IF(AND('在宅生活改善調査（利用者票）'!W20&lt;&gt;10,転記作業用!$Z11=0),"-",転記作業用!X11))</f>
        <v>-</v>
      </c>
      <c r="Z11" s="64" t="str">
        <f>IF('在宅生活改善調査（利用者票）'!$H20=10,"*",IF(AND('在宅生活改善調査（利用者票）'!X20&lt;&gt;10,転記作業用!$Z11=0),"-",転記作業用!Y11))</f>
        <v>-</v>
      </c>
      <c r="AA11" s="64" t="str">
        <f>IF(転記作業用!$AH11=0,"-",転記作業用!AA11)</f>
        <v>-</v>
      </c>
      <c r="AB11" s="64" t="str">
        <f>IF(転記作業用!$AH11=0,"-",転記作業用!AB11)</f>
        <v>-</v>
      </c>
      <c r="AC11" s="64" t="str">
        <f>IF(転記作業用!$AH11=0,"-",転記作業用!AC11)</f>
        <v>-</v>
      </c>
      <c r="AD11" s="64" t="str">
        <f>IF(転記作業用!$AH11=0,"-",転記作業用!AD11)</f>
        <v>-</v>
      </c>
      <c r="AE11" s="64" t="str">
        <f>IF(転記作業用!$AH11=0,"-",転記作業用!AE11)</f>
        <v>-</v>
      </c>
      <c r="AF11" s="64" t="str">
        <f>IF(転記作業用!$AH11=0,"-",転記作業用!AF11)</f>
        <v>-</v>
      </c>
      <c r="AG11" s="64" t="str">
        <f>IF(転記作業用!$AH11=0,"-",転記作業用!AG11)</f>
        <v>-</v>
      </c>
      <c r="AH11" s="64" t="str">
        <f>IF(転記作業用!$AP11=0,"-",転記作業用!AI11)</f>
        <v>-</v>
      </c>
      <c r="AI11" s="64" t="str">
        <f>IF(転記作業用!$AP11=0,"-",転記作業用!AJ11)</f>
        <v>-</v>
      </c>
      <c r="AJ11" s="64" t="str">
        <f>IF(転記作業用!$AP11=0,"-",転記作業用!AK11)</f>
        <v>-</v>
      </c>
      <c r="AK11" s="64" t="str">
        <f>IF(転記作業用!$AP11=0,"-",転記作業用!AL11)</f>
        <v>-</v>
      </c>
      <c r="AL11" s="64" t="str">
        <f>IF(転記作業用!$AP11=0,"-",転記作業用!AM11)</f>
        <v>-</v>
      </c>
      <c r="AM11" s="64" t="str">
        <f>IF(転記作業用!$AP11=0,"-",転記作業用!AN11)</f>
        <v>-</v>
      </c>
      <c r="AN11" s="64" t="str">
        <f>IF(転記作業用!$AP11=0,"-",転記作業用!AO11)</f>
        <v>-</v>
      </c>
      <c r="AO11" s="64" t="str">
        <f>IF(転記作業用!$AY11=0,"-",転記作業用!AQ11)</f>
        <v>-</v>
      </c>
      <c r="AP11" s="64" t="str">
        <f>IF(転記作業用!$AY11=0,"-",転記作業用!AR11)</f>
        <v>-</v>
      </c>
      <c r="AQ11" s="64" t="str">
        <f>IF(転記作業用!$AY11=0,"-",転記作業用!AS11)</f>
        <v>-</v>
      </c>
      <c r="AR11" s="64" t="str">
        <f>IF(転記作業用!$AY11=0,"-",転記作業用!AT11)</f>
        <v>-</v>
      </c>
      <c r="AS11" s="64" t="str">
        <f>IF(転記作業用!$AY11=0,"-",転記作業用!AU11)</f>
        <v>-</v>
      </c>
      <c r="AT11" s="64" t="str">
        <f>IF(転記作業用!$AY11=0,"-",転記作業用!AV11)</f>
        <v>-</v>
      </c>
      <c r="AU11" s="64" t="str">
        <f>IF(転記作業用!$AY11=0,"-",転記作業用!AW11)</f>
        <v>-</v>
      </c>
      <c r="AV11" s="64" t="str">
        <f>IF(転記作業用!$AY11=0,"-",転記作業用!AX11)</f>
        <v>-</v>
      </c>
      <c r="AW11" s="64" t="str">
        <f>IF(転記作業用!$BK11=0,"-",転記作業用!AZ11)</f>
        <v>-</v>
      </c>
      <c r="AX11" s="64" t="str">
        <f>IF(転記作業用!$BK11=0,"-",転記作業用!BA11)</f>
        <v>-</v>
      </c>
      <c r="AY11" s="64" t="str">
        <f>IF(転記作業用!$BK11=0,"-",転記作業用!BB11)</f>
        <v>-</v>
      </c>
      <c r="AZ11" s="64" t="str">
        <f>IF(転記作業用!$BK11=0,"-",転記作業用!BC11)</f>
        <v>-</v>
      </c>
      <c r="BA11" s="64" t="str">
        <f>IF(転記作業用!$BK11=0,"-",転記作業用!BD11)</f>
        <v>-</v>
      </c>
      <c r="BB11" s="64" t="str">
        <f>IF(転記作業用!$BK11=0,"-",転記作業用!BE11)</f>
        <v>-</v>
      </c>
      <c r="BC11" s="64" t="str">
        <f>IF(転記作業用!$BK11=0,"-",転記作業用!BF11)</f>
        <v>-</v>
      </c>
      <c r="BD11" s="64" t="str">
        <f>IF(転記作業用!$BK11=0,"-",転記作業用!BG11)</f>
        <v>-</v>
      </c>
      <c r="BE11" s="64" t="str">
        <f>IF(転記作業用!$BK11=0,"-",転記作業用!BH11)</f>
        <v>-</v>
      </c>
      <c r="BF11" s="64" t="str">
        <f>IF(転記作業用!$BK11=0,"-",転記作業用!BI11)</f>
        <v>-</v>
      </c>
      <c r="BG11" s="64" t="str">
        <f>IF(転記作業用!$BK11=0,"-",転記作業用!BJ11)</f>
        <v>-</v>
      </c>
      <c r="BH11" s="64" t="str">
        <f>IF(転記作業用!$CF11=0,"-",転記作業用!BL11)</f>
        <v>-</v>
      </c>
      <c r="BI11" s="64" t="str">
        <f>IF(転記作業用!$CF11=0,"-",転記作業用!BM11)</f>
        <v>-</v>
      </c>
      <c r="BJ11" s="64" t="str">
        <f>IF(転記作業用!$CF11=0,"-",転記作業用!BN11)</f>
        <v>-</v>
      </c>
      <c r="BK11" s="64" t="str">
        <f>IF(転記作業用!$CF11=0,"-",転記作業用!BO11)</f>
        <v>-</v>
      </c>
      <c r="BL11" s="64" t="str">
        <f>IF(転記作業用!$CF11=0,"-",転記作業用!BP11)</f>
        <v>-</v>
      </c>
      <c r="BM11" s="64" t="str">
        <f>IF(転記作業用!$CF11=0,"-",転記作業用!BQ11)</f>
        <v>-</v>
      </c>
      <c r="BN11" s="64" t="str">
        <f>IF(転記作業用!$CF11=0,"-",転記作業用!BR11)</f>
        <v>-</v>
      </c>
      <c r="BO11" s="64" t="str">
        <f>IF(転記作業用!$CF11=0,"-",転記作業用!BS11)</f>
        <v>-</v>
      </c>
      <c r="BP11" s="64" t="str">
        <f>IF(転記作業用!$CF11=0,"-",転記作業用!BT11)</f>
        <v>-</v>
      </c>
      <c r="BQ11" s="64" t="str">
        <f>IF(転記作業用!$CF11=0,"-",転記作業用!BU11)</f>
        <v>-</v>
      </c>
      <c r="BR11" s="64" t="str">
        <f>IF(転記作業用!$CF11=0,"-",転記作業用!BV11)</f>
        <v>-</v>
      </c>
      <c r="BS11" s="64" t="str">
        <f>IF(転記作業用!$CF11=0,"-",転記作業用!BW11)</f>
        <v>-</v>
      </c>
      <c r="BT11" s="64" t="str">
        <f>IF(転記作業用!$CF11=0,"-",転記作業用!BX11)</f>
        <v>-</v>
      </c>
      <c r="BU11" s="64" t="str">
        <f>IF(転記作業用!$CF11=0,"-",転記作業用!BY11)</f>
        <v>-</v>
      </c>
      <c r="BV11" s="64" t="str">
        <f>IF(転記作業用!$CF11=0,"-",転記作業用!BZ11)</f>
        <v>-</v>
      </c>
      <c r="BW11" s="64" t="str">
        <f>IF(転記作業用!$CF11=0,"-",転記作業用!CA11)</f>
        <v>-</v>
      </c>
      <c r="BX11" s="64" t="str">
        <f>IF(転記作業用!$CF11=0,"-",転記作業用!CB11)</f>
        <v>-</v>
      </c>
      <c r="BY11" s="64" t="str">
        <f>IF(転記作業用!$CF11=0,"-",転記作業用!CC11)</f>
        <v>-</v>
      </c>
      <c r="BZ11" s="64" t="str">
        <f>IF(転記作業用!$CF11=0,"-",転記作業用!CD11)</f>
        <v>-</v>
      </c>
      <c r="CA11" s="64" t="str">
        <f>IF(転記作業用!$CF11=0,"-",転記作業用!CE11)</f>
        <v>-</v>
      </c>
      <c r="CB11" s="64" t="str">
        <f>IF(転記作業用!CG11&lt;1,"*",IF(AND(転記作業用!CG11&gt;=1,'在宅生活改善調査（利用者票）'!CB20=""),"-",'在宅生活改善調査（利用者票）'!CB20))</f>
        <v>*</v>
      </c>
      <c r="CC11" s="64" t="str">
        <f>IF(転記作業用!CH11&lt;1,"*",IF(AND(転記作業用!CH11&gt;=1,'在宅生活改善調査（利用者票）'!CC20=""),"-",'在宅生活改善調査（利用者票）'!CC20))</f>
        <v>*</v>
      </c>
      <c r="CD11" s="64" t="str">
        <f>IF($BZ11&lt;&gt;1,"*",IF(AND($BZ11=1,'在宅生活改善調査（利用者票）'!CD20=""),"-",'在宅生活改善調査（利用者票）'!CD20))</f>
        <v>*</v>
      </c>
      <c r="CE11" t="str">
        <f>IF(OR('在宅生活改善調査（利用者票）'!CF20&lt;&gt;"",'在宅生活改善調査（利用者票）'!CG20&lt;&gt;"",'在宅生活改善調査（利用者票）'!CH20&lt;&gt;"",'在宅生活改善調査（利用者票）'!CI20&lt;&gt;"",'在宅生活改善調査（利用者票）'!CK20&lt;&gt;"",'在宅生活改善調査（利用者票）'!CL20&lt;&gt;"",'在宅生活改善調査（利用者票）'!CM20&lt;&gt;"",'在宅生活改善調査（利用者票）'!CN20&lt;&gt;"",'在宅生活改善調査（利用者票）'!CO20&lt;&gt;""),"回答エラーが残っています","")</f>
        <v/>
      </c>
    </row>
    <row r="12" spans="1:83">
      <c r="A12" s="65" t="str">
        <f>IF(SUM(B12:CD12)=0,"",8)</f>
        <v/>
      </c>
      <c r="B12" s="64" t="str">
        <f>IF('在宅生活改善調査（利用者票）'!B21="","-",'在宅生活改善調査（利用者票）'!B21)</f>
        <v>-</v>
      </c>
      <c r="C12" s="64" t="str">
        <f>IF('在宅生活改善調査（利用者票）'!C21="","-",'在宅生活改善調査（利用者票）'!C21)</f>
        <v>-</v>
      </c>
      <c r="D12" s="64" t="str">
        <f>IF('在宅生活改善調査（利用者票）'!D21="","-",'在宅生活改善調査（利用者票）'!D21)</f>
        <v>-</v>
      </c>
      <c r="E12" s="64" t="str">
        <f>IF('在宅生活改善調査（利用者票）'!E21="","-",'在宅生活改善調査（利用者票）'!E21)</f>
        <v>-</v>
      </c>
      <c r="F12" s="64" t="str">
        <f>IF('在宅生活改善調査（利用者票）'!F21="","-",'在宅生活改善調査（利用者票）'!F21)</f>
        <v>-</v>
      </c>
      <c r="G12" s="64" t="str">
        <f>IF('在宅生活改善調査（利用者票）'!G21="","-",'在宅生活改善調査（利用者票）'!G21)</f>
        <v>-</v>
      </c>
      <c r="H12" s="64" t="str">
        <f>IF('在宅生活改善調査（利用者票）'!H21="","-",'在宅生活改善調査（利用者票）'!H21)</f>
        <v>-</v>
      </c>
      <c r="I12" s="64" t="str">
        <f>IF('在宅生活改善調査（利用者票）'!$H21=10,"*",IF(AND('在宅生活改善調査（利用者票）'!H21&lt;&gt;10,'在宅生活改善調査（利用者票）'!I21=""),"-",'在宅生活改善調査（利用者票）'!I21))</f>
        <v>-</v>
      </c>
      <c r="J12" s="64" t="str">
        <f>IF('在宅生活改善調査（利用者票）'!$H21=10,"*",IF(AND('在宅生活改善調査（利用者票）'!H21&lt;&gt;10,転記作業用!$Z12=0),"-",転記作業用!I12))</f>
        <v>-</v>
      </c>
      <c r="K12" s="64" t="str">
        <f>IF('在宅生活改善調査（利用者票）'!$H21=10,"*",IF(AND('在宅生活改善調査（利用者票）'!I21&lt;&gt;10,転記作業用!$Z12=0),"-",転記作業用!J12))</f>
        <v>-</v>
      </c>
      <c r="L12" s="64" t="str">
        <f>IF('在宅生活改善調査（利用者票）'!$H21=10,"*",IF(AND('在宅生活改善調査（利用者票）'!J21&lt;&gt;10,転記作業用!$Z12=0),"-",転記作業用!K12))</f>
        <v>-</v>
      </c>
      <c r="M12" s="64" t="str">
        <f>IF('在宅生活改善調査（利用者票）'!$H21=10,"*",IF(AND('在宅生活改善調査（利用者票）'!K21&lt;&gt;10,転記作業用!$Z12=0),"-",転記作業用!L12))</f>
        <v>-</v>
      </c>
      <c r="N12" s="64" t="str">
        <f>IF('在宅生活改善調査（利用者票）'!$H21=10,"*",IF(AND('在宅生活改善調査（利用者票）'!L21&lt;&gt;10,転記作業用!$Z12=0),"-",転記作業用!M12))</f>
        <v>-</v>
      </c>
      <c r="O12" s="64" t="str">
        <f>IF('在宅生活改善調査（利用者票）'!$H21=10,"*",IF(AND('在宅生活改善調査（利用者票）'!M21&lt;&gt;10,転記作業用!$Z12=0),"-",転記作業用!N12))</f>
        <v>-</v>
      </c>
      <c r="P12" s="64" t="str">
        <f>IF('在宅生活改善調査（利用者票）'!$H21=10,"*",IF(AND('在宅生活改善調査（利用者票）'!N21&lt;&gt;10,転記作業用!$Z12=0),"-",転記作業用!O12))</f>
        <v>-</v>
      </c>
      <c r="Q12" s="64" t="str">
        <f>IF('在宅生活改善調査（利用者票）'!$H21=10,"*",IF(AND('在宅生活改善調査（利用者票）'!O21&lt;&gt;10,転記作業用!$Z12=0),"-",転記作業用!P12))</f>
        <v>-</v>
      </c>
      <c r="R12" s="64" t="str">
        <f>IF('在宅生活改善調査（利用者票）'!$H21=10,"*",IF(AND('在宅生活改善調査（利用者票）'!P21&lt;&gt;10,転記作業用!$Z12=0),"-",転記作業用!Q12))</f>
        <v>-</v>
      </c>
      <c r="S12" s="64" t="str">
        <f>IF('在宅生活改善調査（利用者票）'!$H21=10,"*",IF(AND('在宅生活改善調査（利用者票）'!Q21&lt;&gt;10,転記作業用!$Z12=0),"-",転記作業用!R12))</f>
        <v>-</v>
      </c>
      <c r="T12" s="64" t="str">
        <f>IF('在宅生活改善調査（利用者票）'!$H21=10,"*",IF(AND('在宅生活改善調査（利用者票）'!R21&lt;&gt;10,転記作業用!$Z12=0),"-",転記作業用!S12))</f>
        <v>-</v>
      </c>
      <c r="U12" s="64" t="str">
        <f>IF('在宅生活改善調査（利用者票）'!$H21=10,"*",IF(AND('在宅生活改善調査（利用者票）'!S21&lt;&gt;10,転記作業用!$Z12=0),"-",転記作業用!T12))</f>
        <v>-</v>
      </c>
      <c r="V12" s="64" t="str">
        <f>IF('在宅生活改善調査（利用者票）'!$H21=10,"*",IF(AND('在宅生活改善調査（利用者票）'!T21&lt;&gt;10,転記作業用!$Z12=0),"-",転記作業用!U12))</f>
        <v>-</v>
      </c>
      <c r="W12" s="64" t="str">
        <f>IF('在宅生活改善調査（利用者票）'!$H21=10,"*",IF(AND('在宅生活改善調査（利用者票）'!U21&lt;&gt;10,転記作業用!$Z12=0),"-",転記作業用!V12))</f>
        <v>-</v>
      </c>
      <c r="X12" s="64" t="str">
        <f>IF('在宅生活改善調査（利用者票）'!$H21=10,"*",IF(AND('在宅生活改善調査（利用者票）'!V21&lt;&gt;10,転記作業用!$Z12=0),"-",転記作業用!W12))</f>
        <v>-</v>
      </c>
      <c r="Y12" s="64" t="str">
        <f>IF('在宅生活改善調査（利用者票）'!$H21=10,"*",IF(AND('在宅生活改善調査（利用者票）'!W21&lt;&gt;10,転記作業用!$Z12=0),"-",転記作業用!X12))</f>
        <v>-</v>
      </c>
      <c r="Z12" s="64" t="str">
        <f>IF('在宅生活改善調査（利用者票）'!$H21=10,"*",IF(AND('在宅生活改善調査（利用者票）'!X21&lt;&gt;10,転記作業用!$Z12=0),"-",転記作業用!Y12))</f>
        <v>-</v>
      </c>
      <c r="AA12" s="64" t="str">
        <f>IF(転記作業用!$AH12=0,"-",転記作業用!AA12)</f>
        <v>-</v>
      </c>
      <c r="AB12" s="64" t="str">
        <f>IF(転記作業用!$AH12=0,"-",転記作業用!AB12)</f>
        <v>-</v>
      </c>
      <c r="AC12" s="64" t="str">
        <f>IF(転記作業用!$AH12=0,"-",転記作業用!AC12)</f>
        <v>-</v>
      </c>
      <c r="AD12" s="64" t="str">
        <f>IF(転記作業用!$AH12=0,"-",転記作業用!AD12)</f>
        <v>-</v>
      </c>
      <c r="AE12" s="64" t="str">
        <f>IF(転記作業用!$AH12=0,"-",転記作業用!AE12)</f>
        <v>-</v>
      </c>
      <c r="AF12" s="64" t="str">
        <f>IF(転記作業用!$AH12=0,"-",転記作業用!AF12)</f>
        <v>-</v>
      </c>
      <c r="AG12" s="64" t="str">
        <f>IF(転記作業用!$AH12=0,"-",転記作業用!AG12)</f>
        <v>-</v>
      </c>
      <c r="AH12" s="64" t="str">
        <f>IF(転記作業用!$AP12=0,"-",転記作業用!AI12)</f>
        <v>-</v>
      </c>
      <c r="AI12" s="64" t="str">
        <f>IF(転記作業用!$AP12=0,"-",転記作業用!AJ12)</f>
        <v>-</v>
      </c>
      <c r="AJ12" s="64" t="str">
        <f>IF(転記作業用!$AP12=0,"-",転記作業用!AK12)</f>
        <v>-</v>
      </c>
      <c r="AK12" s="64" t="str">
        <f>IF(転記作業用!$AP12=0,"-",転記作業用!AL12)</f>
        <v>-</v>
      </c>
      <c r="AL12" s="64" t="str">
        <f>IF(転記作業用!$AP12=0,"-",転記作業用!AM12)</f>
        <v>-</v>
      </c>
      <c r="AM12" s="64" t="str">
        <f>IF(転記作業用!$AP12=0,"-",転記作業用!AN12)</f>
        <v>-</v>
      </c>
      <c r="AN12" s="64" t="str">
        <f>IF(転記作業用!$AP12=0,"-",転記作業用!AO12)</f>
        <v>-</v>
      </c>
      <c r="AO12" s="64" t="str">
        <f>IF(転記作業用!$AY12=0,"-",転記作業用!AQ12)</f>
        <v>-</v>
      </c>
      <c r="AP12" s="64" t="str">
        <f>IF(転記作業用!$AY12=0,"-",転記作業用!AR12)</f>
        <v>-</v>
      </c>
      <c r="AQ12" s="64" t="str">
        <f>IF(転記作業用!$AY12=0,"-",転記作業用!AS12)</f>
        <v>-</v>
      </c>
      <c r="AR12" s="64" t="str">
        <f>IF(転記作業用!$AY12=0,"-",転記作業用!AT12)</f>
        <v>-</v>
      </c>
      <c r="AS12" s="64" t="str">
        <f>IF(転記作業用!$AY12=0,"-",転記作業用!AU12)</f>
        <v>-</v>
      </c>
      <c r="AT12" s="64" t="str">
        <f>IF(転記作業用!$AY12=0,"-",転記作業用!AV12)</f>
        <v>-</v>
      </c>
      <c r="AU12" s="64" t="str">
        <f>IF(転記作業用!$AY12=0,"-",転記作業用!AW12)</f>
        <v>-</v>
      </c>
      <c r="AV12" s="64" t="str">
        <f>IF(転記作業用!$AY12=0,"-",転記作業用!AX12)</f>
        <v>-</v>
      </c>
      <c r="AW12" s="64" t="str">
        <f>IF(転記作業用!$BK12=0,"-",転記作業用!AZ12)</f>
        <v>-</v>
      </c>
      <c r="AX12" s="64" t="str">
        <f>IF(転記作業用!$BK12=0,"-",転記作業用!BA12)</f>
        <v>-</v>
      </c>
      <c r="AY12" s="64" t="str">
        <f>IF(転記作業用!$BK12=0,"-",転記作業用!BB12)</f>
        <v>-</v>
      </c>
      <c r="AZ12" s="64" t="str">
        <f>IF(転記作業用!$BK12=0,"-",転記作業用!BC12)</f>
        <v>-</v>
      </c>
      <c r="BA12" s="64" t="str">
        <f>IF(転記作業用!$BK12=0,"-",転記作業用!BD12)</f>
        <v>-</v>
      </c>
      <c r="BB12" s="64" t="str">
        <f>IF(転記作業用!$BK12=0,"-",転記作業用!BE12)</f>
        <v>-</v>
      </c>
      <c r="BC12" s="64" t="str">
        <f>IF(転記作業用!$BK12=0,"-",転記作業用!BF12)</f>
        <v>-</v>
      </c>
      <c r="BD12" s="64" t="str">
        <f>IF(転記作業用!$BK12=0,"-",転記作業用!BG12)</f>
        <v>-</v>
      </c>
      <c r="BE12" s="64" t="str">
        <f>IF(転記作業用!$BK12=0,"-",転記作業用!BH12)</f>
        <v>-</v>
      </c>
      <c r="BF12" s="64" t="str">
        <f>IF(転記作業用!$BK12=0,"-",転記作業用!BI12)</f>
        <v>-</v>
      </c>
      <c r="BG12" s="64" t="str">
        <f>IF(転記作業用!$BK12=0,"-",転記作業用!BJ12)</f>
        <v>-</v>
      </c>
      <c r="BH12" s="64" t="str">
        <f>IF(転記作業用!$CF12=0,"-",転記作業用!BL12)</f>
        <v>-</v>
      </c>
      <c r="BI12" s="64" t="str">
        <f>IF(転記作業用!$CF12=0,"-",転記作業用!BM12)</f>
        <v>-</v>
      </c>
      <c r="BJ12" s="64" t="str">
        <f>IF(転記作業用!$CF12=0,"-",転記作業用!BN12)</f>
        <v>-</v>
      </c>
      <c r="BK12" s="64" t="str">
        <f>IF(転記作業用!$CF12=0,"-",転記作業用!BO12)</f>
        <v>-</v>
      </c>
      <c r="BL12" s="64" t="str">
        <f>IF(転記作業用!$CF12=0,"-",転記作業用!BP12)</f>
        <v>-</v>
      </c>
      <c r="BM12" s="64" t="str">
        <f>IF(転記作業用!$CF12=0,"-",転記作業用!BQ12)</f>
        <v>-</v>
      </c>
      <c r="BN12" s="64" t="str">
        <f>IF(転記作業用!$CF12=0,"-",転記作業用!BR12)</f>
        <v>-</v>
      </c>
      <c r="BO12" s="64" t="str">
        <f>IF(転記作業用!$CF12=0,"-",転記作業用!BS12)</f>
        <v>-</v>
      </c>
      <c r="BP12" s="64" t="str">
        <f>IF(転記作業用!$CF12=0,"-",転記作業用!BT12)</f>
        <v>-</v>
      </c>
      <c r="BQ12" s="64" t="str">
        <f>IF(転記作業用!$CF12=0,"-",転記作業用!BU12)</f>
        <v>-</v>
      </c>
      <c r="BR12" s="64" t="str">
        <f>IF(転記作業用!$CF12=0,"-",転記作業用!BV12)</f>
        <v>-</v>
      </c>
      <c r="BS12" s="64" t="str">
        <f>IF(転記作業用!$CF12=0,"-",転記作業用!BW12)</f>
        <v>-</v>
      </c>
      <c r="BT12" s="64" t="str">
        <f>IF(転記作業用!$CF12=0,"-",転記作業用!BX12)</f>
        <v>-</v>
      </c>
      <c r="BU12" s="64" t="str">
        <f>IF(転記作業用!$CF12=0,"-",転記作業用!BY12)</f>
        <v>-</v>
      </c>
      <c r="BV12" s="64" t="str">
        <f>IF(転記作業用!$CF12=0,"-",転記作業用!BZ12)</f>
        <v>-</v>
      </c>
      <c r="BW12" s="64" t="str">
        <f>IF(転記作業用!$CF12=0,"-",転記作業用!CA12)</f>
        <v>-</v>
      </c>
      <c r="BX12" s="64" t="str">
        <f>IF(転記作業用!$CF12=0,"-",転記作業用!CB12)</f>
        <v>-</v>
      </c>
      <c r="BY12" s="64" t="str">
        <f>IF(転記作業用!$CF12=0,"-",転記作業用!CC12)</f>
        <v>-</v>
      </c>
      <c r="BZ12" s="64" t="str">
        <f>IF(転記作業用!$CF12=0,"-",転記作業用!CD12)</f>
        <v>-</v>
      </c>
      <c r="CA12" s="64" t="str">
        <f>IF(転記作業用!$CF12=0,"-",転記作業用!CE12)</f>
        <v>-</v>
      </c>
      <c r="CB12" s="64" t="str">
        <f>IF(転記作業用!CG12&lt;1,"*",IF(AND(転記作業用!CG12&gt;=1,'在宅生活改善調査（利用者票）'!CB21=""),"-",'在宅生活改善調査（利用者票）'!CB21))</f>
        <v>*</v>
      </c>
      <c r="CC12" s="64" t="str">
        <f>IF(転記作業用!CH12&lt;1,"*",IF(AND(転記作業用!CH12&gt;=1,'在宅生活改善調査（利用者票）'!CC21=""),"-",'在宅生活改善調査（利用者票）'!CC21))</f>
        <v>*</v>
      </c>
      <c r="CD12" s="64" t="str">
        <f>IF($BZ12&lt;&gt;1,"*",IF(AND($BZ12=1,'在宅生活改善調査（利用者票）'!CD21=""),"-",'在宅生活改善調査（利用者票）'!CD21))</f>
        <v>*</v>
      </c>
      <c r="CE12" t="str">
        <f>IF(OR('在宅生活改善調査（利用者票）'!CF21&lt;&gt;"",'在宅生活改善調査（利用者票）'!CG21&lt;&gt;"",'在宅生活改善調査（利用者票）'!CH21&lt;&gt;"",'在宅生活改善調査（利用者票）'!CI21&lt;&gt;"",'在宅生活改善調査（利用者票）'!CK21&lt;&gt;"",'在宅生活改善調査（利用者票）'!CL21&lt;&gt;"",'在宅生活改善調査（利用者票）'!CM21&lt;&gt;"",'在宅生活改善調査（利用者票）'!CN21&lt;&gt;"",'在宅生活改善調査（利用者票）'!CO21&lt;&gt;""),"回答エラーが残っています","")</f>
        <v/>
      </c>
    </row>
    <row r="13" spans="1:83">
      <c r="A13" s="65" t="str">
        <f>IF(SUM(B13:CD13)=0,"",9)</f>
        <v/>
      </c>
      <c r="B13" s="64" t="str">
        <f>IF('在宅生活改善調査（利用者票）'!B22="","-",'在宅生活改善調査（利用者票）'!B22)</f>
        <v>-</v>
      </c>
      <c r="C13" s="64" t="str">
        <f>IF('在宅生活改善調査（利用者票）'!C22="","-",'在宅生活改善調査（利用者票）'!C22)</f>
        <v>-</v>
      </c>
      <c r="D13" s="64" t="str">
        <f>IF('在宅生活改善調査（利用者票）'!D22="","-",'在宅生活改善調査（利用者票）'!D22)</f>
        <v>-</v>
      </c>
      <c r="E13" s="64" t="str">
        <f>IF('在宅生活改善調査（利用者票）'!E22="","-",'在宅生活改善調査（利用者票）'!E22)</f>
        <v>-</v>
      </c>
      <c r="F13" s="64" t="str">
        <f>IF('在宅生活改善調査（利用者票）'!F22="","-",'在宅生活改善調査（利用者票）'!F22)</f>
        <v>-</v>
      </c>
      <c r="G13" s="64" t="str">
        <f>IF('在宅生活改善調査（利用者票）'!G22="","-",'在宅生活改善調査（利用者票）'!G22)</f>
        <v>-</v>
      </c>
      <c r="H13" s="64" t="str">
        <f>IF('在宅生活改善調査（利用者票）'!H22="","-",'在宅生活改善調査（利用者票）'!H22)</f>
        <v>-</v>
      </c>
      <c r="I13" s="64" t="str">
        <f>IF('在宅生活改善調査（利用者票）'!$H22=10,"*",IF(AND('在宅生活改善調査（利用者票）'!H22&lt;&gt;10,'在宅生活改善調査（利用者票）'!I22=""),"-",'在宅生活改善調査（利用者票）'!I22))</f>
        <v>-</v>
      </c>
      <c r="J13" s="64" t="str">
        <f>IF('在宅生活改善調査（利用者票）'!$H22=10,"*",IF(AND('在宅生活改善調査（利用者票）'!H22&lt;&gt;10,転記作業用!$Z13=0),"-",転記作業用!I13))</f>
        <v>-</v>
      </c>
      <c r="K13" s="64" t="str">
        <f>IF('在宅生活改善調査（利用者票）'!$H22=10,"*",IF(AND('在宅生活改善調査（利用者票）'!I22&lt;&gt;10,転記作業用!$Z13=0),"-",転記作業用!J13))</f>
        <v>-</v>
      </c>
      <c r="L13" s="64" t="str">
        <f>IF('在宅生活改善調査（利用者票）'!$H22=10,"*",IF(AND('在宅生活改善調査（利用者票）'!J22&lt;&gt;10,転記作業用!$Z13=0),"-",転記作業用!K13))</f>
        <v>-</v>
      </c>
      <c r="M13" s="64" t="str">
        <f>IF('在宅生活改善調査（利用者票）'!$H22=10,"*",IF(AND('在宅生活改善調査（利用者票）'!K22&lt;&gt;10,転記作業用!$Z13=0),"-",転記作業用!L13))</f>
        <v>-</v>
      </c>
      <c r="N13" s="64" t="str">
        <f>IF('在宅生活改善調査（利用者票）'!$H22=10,"*",IF(AND('在宅生活改善調査（利用者票）'!L22&lt;&gt;10,転記作業用!$Z13=0),"-",転記作業用!M13))</f>
        <v>-</v>
      </c>
      <c r="O13" s="64" t="str">
        <f>IF('在宅生活改善調査（利用者票）'!$H22=10,"*",IF(AND('在宅生活改善調査（利用者票）'!M22&lt;&gt;10,転記作業用!$Z13=0),"-",転記作業用!N13))</f>
        <v>-</v>
      </c>
      <c r="P13" s="64" t="str">
        <f>IF('在宅生活改善調査（利用者票）'!$H22=10,"*",IF(AND('在宅生活改善調査（利用者票）'!N22&lt;&gt;10,転記作業用!$Z13=0),"-",転記作業用!O13))</f>
        <v>-</v>
      </c>
      <c r="Q13" s="64" t="str">
        <f>IF('在宅生活改善調査（利用者票）'!$H22=10,"*",IF(AND('在宅生活改善調査（利用者票）'!O22&lt;&gt;10,転記作業用!$Z13=0),"-",転記作業用!P13))</f>
        <v>-</v>
      </c>
      <c r="R13" s="64" t="str">
        <f>IF('在宅生活改善調査（利用者票）'!$H22=10,"*",IF(AND('在宅生活改善調査（利用者票）'!P22&lt;&gt;10,転記作業用!$Z13=0),"-",転記作業用!Q13))</f>
        <v>-</v>
      </c>
      <c r="S13" s="64" t="str">
        <f>IF('在宅生活改善調査（利用者票）'!$H22=10,"*",IF(AND('在宅生活改善調査（利用者票）'!Q22&lt;&gt;10,転記作業用!$Z13=0),"-",転記作業用!R13))</f>
        <v>-</v>
      </c>
      <c r="T13" s="64" t="str">
        <f>IF('在宅生活改善調査（利用者票）'!$H22=10,"*",IF(AND('在宅生活改善調査（利用者票）'!R22&lt;&gt;10,転記作業用!$Z13=0),"-",転記作業用!S13))</f>
        <v>-</v>
      </c>
      <c r="U13" s="64" t="str">
        <f>IF('在宅生活改善調査（利用者票）'!$H22=10,"*",IF(AND('在宅生活改善調査（利用者票）'!S22&lt;&gt;10,転記作業用!$Z13=0),"-",転記作業用!T13))</f>
        <v>-</v>
      </c>
      <c r="V13" s="64" t="str">
        <f>IF('在宅生活改善調査（利用者票）'!$H22=10,"*",IF(AND('在宅生活改善調査（利用者票）'!T22&lt;&gt;10,転記作業用!$Z13=0),"-",転記作業用!U13))</f>
        <v>-</v>
      </c>
      <c r="W13" s="64" t="str">
        <f>IF('在宅生活改善調査（利用者票）'!$H22=10,"*",IF(AND('在宅生活改善調査（利用者票）'!U22&lt;&gt;10,転記作業用!$Z13=0),"-",転記作業用!V13))</f>
        <v>-</v>
      </c>
      <c r="X13" s="64" t="str">
        <f>IF('在宅生活改善調査（利用者票）'!$H22=10,"*",IF(AND('在宅生活改善調査（利用者票）'!V22&lt;&gt;10,転記作業用!$Z13=0),"-",転記作業用!W13))</f>
        <v>-</v>
      </c>
      <c r="Y13" s="64" t="str">
        <f>IF('在宅生活改善調査（利用者票）'!$H22=10,"*",IF(AND('在宅生活改善調査（利用者票）'!W22&lt;&gt;10,転記作業用!$Z13=0),"-",転記作業用!X13))</f>
        <v>-</v>
      </c>
      <c r="Z13" s="64" t="str">
        <f>IF('在宅生活改善調査（利用者票）'!$H22=10,"*",IF(AND('在宅生活改善調査（利用者票）'!X22&lt;&gt;10,転記作業用!$Z13=0),"-",転記作業用!Y13))</f>
        <v>-</v>
      </c>
      <c r="AA13" s="64" t="str">
        <f>IF(転記作業用!$AH13=0,"-",転記作業用!AA13)</f>
        <v>-</v>
      </c>
      <c r="AB13" s="64" t="str">
        <f>IF(転記作業用!$AH13=0,"-",転記作業用!AB13)</f>
        <v>-</v>
      </c>
      <c r="AC13" s="64" t="str">
        <f>IF(転記作業用!$AH13=0,"-",転記作業用!AC13)</f>
        <v>-</v>
      </c>
      <c r="AD13" s="64" t="str">
        <f>IF(転記作業用!$AH13=0,"-",転記作業用!AD13)</f>
        <v>-</v>
      </c>
      <c r="AE13" s="64" t="str">
        <f>IF(転記作業用!$AH13=0,"-",転記作業用!AE13)</f>
        <v>-</v>
      </c>
      <c r="AF13" s="64" t="str">
        <f>IF(転記作業用!$AH13=0,"-",転記作業用!AF13)</f>
        <v>-</v>
      </c>
      <c r="AG13" s="64" t="str">
        <f>IF(転記作業用!$AH13=0,"-",転記作業用!AG13)</f>
        <v>-</v>
      </c>
      <c r="AH13" s="64" t="str">
        <f>IF(転記作業用!$AP13=0,"-",転記作業用!AI13)</f>
        <v>-</v>
      </c>
      <c r="AI13" s="64" t="str">
        <f>IF(転記作業用!$AP13=0,"-",転記作業用!AJ13)</f>
        <v>-</v>
      </c>
      <c r="AJ13" s="64" t="str">
        <f>IF(転記作業用!$AP13=0,"-",転記作業用!AK13)</f>
        <v>-</v>
      </c>
      <c r="AK13" s="64" t="str">
        <f>IF(転記作業用!$AP13=0,"-",転記作業用!AL13)</f>
        <v>-</v>
      </c>
      <c r="AL13" s="64" t="str">
        <f>IF(転記作業用!$AP13=0,"-",転記作業用!AM13)</f>
        <v>-</v>
      </c>
      <c r="AM13" s="64" t="str">
        <f>IF(転記作業用!$AP13=0,"-",転記作業用!AN13)</f>
        <v>-</v>
      </c>
      <c r="AN13" s="64" t="str">
        <f>IF(転記作業用!$AP13=0,"-",転記作業用!AO13)</f>
        <v>-</v>
      </c>
      <c r="AO13" s="64" t="str">
        <f>IF(転記作業用!$AY13=0,"-",転記作業用!AQ13)</f>
        <v>-</v>
      </c>
      <c r="AP13" s="64" t="str">
        <f>IF(転記作業用!$AY13=0,"-",転記作業用!AR13)</f>
        <v>-</v>
      </c>
      <c r="AQ13" s="64" t="str">
        <f>IF(転記作業用!$AY13=0,"-",転記作業用!AS13)</f>
        <v>-</v>
      </c>
      <c r="AR13" s="64" t="str">
        <f>IF(転記作業用!$AY13=0,"-",転記作業用!AT13)</f>
        <v>-</v>
      </c>
      <c r="AS13" s="64" t="str">
        <f>IF(転記作業用!$AY13=0,"-",転記作業用!AU13)</f>
        <v>-</v>
      </c>
      <c r="AT13" s="64" t="str">
        <f>IF(転記作業用!$AY13=0,"-",転記作業用!AV13)</f>
        <v>-</v>
      </c>
      <c r="AU13" s="64" t="str">
        <f>IF(転記作業用!$AY13=0,"-",転記作業用!AW13)</f>
        <v>-</v>
      </c>
      <c r="AV13" s="64" t="str">
        <f>IF(転記作業用!$AY13=0,"-",転記作業用!AX13)</f>
        <v>-</v>
      </c>
      <c r="AW13" s="64" t="str">
        <f>IF(転記作業用!$BK13=0,"-",転記作業用!AZ13)</f>
        <v>-</v>
      </c>
      <c r="AX13" s="64" t="str">
        <f>IF(転記作業用!$BK13=0,"-",転記作業用!BA13)</f>
        <v>-</v>
      </c>
      <c r="AY13" s="64" t="str">
        <f>IF(転記作業用!$BK13=0,"-",転記作業用!BB13)</f>
        <v>-</v>
      </c>
      <c r="AZ13" s="64" t="str">
        <f>IF(転記作業用!$BK13=0,"-",転記作業用!BC13)</f>
        <v>-</v>
      </c>
      <c r="BA13" s="64" t="str">
        <f>IF(転記作業用!$BK13=0,"-",転記作業用!BD13)</f>
        <v>-</v>
      </c>
      <c r="BB13" s="64" t="str">
        <f>IF(転記作業用!$BK13=0,"-",転記作業用!BE13)</f>
        <v>-</v>
      </c>
      <c r="BC13" s="64" t="str">
        <f>IF(転記作業用!$BK13=0,"-",転記作業用!BF13)</f>
        <v>-</v>
      </c>
      <c r="BD13" s="64" t="str">
        <f>IF(転記作業用!$BK13=0,"-",転記作業用!BG13)</f>
        <v>-</v>
      </c>
      <c r="BE13" s="64" t="str">
        <f>IF(転記作業用!$BK13=0,"-",転記作業用!BH13)</f>
        <v>-</v>
      </c>
      <c r="BF13" s="64" t="str">
        <f>IF(転記作業用!$BK13=0,"-",転記作業用!BI13)</f>
        <v>-</v>
      </c>
      <c r="BG13" s="64" t="str">
        <f>IF(転記作業用!$BK13=0,"-",転記作業用!BJ13)</f>
        <v>-</v>
      </c>
      <c r="BH13" s="64" t="str">
        <f>IF(転記作業用!$CF13=0,"-",転記作業用!BL13)</f>
        <v>-</v>
      </c>
      <c r="BI13" s="64" t="str">
        <f>IF(転記作業用!$CF13=0,"-",転記作業用!BM13)</f>
        <v>-</v>
      </c>
      <c r="BJ13" s="64" t="str">
        <f>IF(転記作業用!$CF13=0,"-",転記作業用!BN13)</f>
        <v>-</v>
      </c>
      <c r="BK13" s="64" t="str">
        <f>IF(転記作業用!$CF13=0,"-",転記作業用!BO13)</f>
        <v>-</v>
      </c>
      <c r="BL13" s="64" t="str">
        <f>IF(転記作業用!$CF13=0,"-",転記作業用!BP13)</f>
        <v>-</v>
      </c>
      <c r="BM13" s="64" t="str">
        <f>IF(転記作業用!$CF13=0,"-",転記作業用!BQ13)</f>
        <v>-</v>
      </c>
      <c r="BN13" s="64" t="str">
        <f>IF(転記作業用!$CF13=0,"-",転記作業用!BR13)</f>
        <v>-</v>
      </c>
      <c r="BO13" s="64" t="str">
        <f>IF(転記作業用!$CF13=0,"-",転記作業用!BS13)</f>
        <v>-</v>
      </c>
      <c r="BP13" s="64" t="str">
        <f>IF(転記作業用!$CF13=0,"-",転記作業用!BT13)</f>
        <v>-</v>
      </c>
      <c r="BQ13" s="64" t="str">
        <f>IF(転記作業用!$CF13=0,"-",転記作業用!BU13)</f>
        <v>-</v>
      </c>
      <c r="BR13" s="64" t="str">
        <f>IF(転記作業用!$CF13=0,"-",転記作業用!BV13)</f>
        <v>-</v>
      </c>
      <c r="BS13" s="64" t="str">
        <f>IF(転記作業用!$CF13=0,"-",転記作業用!BW13)</f>
        <v>-</v>
      </c>
      <c r="BT13" s="64" t="str">
        <f>IF(転記作業用!$CF13=0,"-",転記作業用!BX13)</f>
        <v>-</v>
      </c>
      <c r="BU13" s="64" t="str">
        <f>IF(転記作業用!$CF13=0,"-",転記作業用!BY13)</f>
        <v>-</v>
      </c>
      <c r="BV13" s="64" t="str">
        <f>IF(転記作業用!$CF13=0,"-",転記作業用!BZ13)</f>
        <v>-</v>
      </c>
      <c r="BW13" s="64" t="str">
        <f>IF(転記作業用!$CF13=0,"-",転記作業用!CA13)</f>
        <v>-</v>
      </c>
      <c r="BX13" s="64" t="str">
        <f>IF(転記作業用!$CF13=0,"-",転記作業用!CB13)</f>
        <v>-</v>
      </c>
      <c r="BY13" s="64" t="str">
        <f>IF(転記作業用!$CF13=0,"-",転記作業用!CC13)</f>
        <v>-</v>
      </c>
      <c r="BZ13" s="64" t="str">
        <f>IF(転記作業用!$CF13=0,"-",転記作業用!CD13)</f>
        <v>-</v>
      </c>
      <c r="CA13" s="64" t="str">
        <f>IF(転記作業用!$CF13=0,"-",転記作業用!CE13)</f>
        <v>-</v>
      </c>
      <c r="CB13" s="64" t="str">
        <f>IF(転記作業用!CG13&lt;1,"*",IF(AND(転記作業用!CG13&gt;=1,'在宅生活改善調査（利用者票）'!CB22=""),"-",'在宅生活改善調査（利用者票）'!CB22))</f>
        <v>*</v>
      </c>
      <c r="CC13" s="64" t="str">
        <f>IF(転記作業用!CH13&lt;1,"*",IF(AND(転記作業用!CH13&gt;=1,'在宅生活改善調査（利用者票）'!CC22=""),"-",'在宅生活改善調査（利用者票）'!CC22))</f>
        <v>*</v>
      </c>
      <c r="CD13" s="64" t="str">
        <f>IF($BZ13&lt;&gt;1,"*",IF(AND($BZ13=1,'在宅生活改善調査（利用者票）'!CD22=""),"-",'在宅生活改善調査（利用者票）'!CD22))</f>
        <v>*</v>
      </c>
      <c r="CE13" t="str">
        <f>IF(OR('在宅生活改善調査（利用者票）'!CF22&lt;&gt;"",'在宅生活改善調査（利用者票）'!CG22&lt;&gt;"",'在宅生活改善調査（利用者票）'!CH22&lt;&gt;"",'在宅生活改善調査（利用者票）'!CI22&lt;&gt;"",'在宅生活改善調査（利用者票）'!CK22&lt;&gt;"",'在宅生活改善調査（利用者票）'!CL22&lt;&gt;"",'在宅生活改善調査（利用者票）'!CM22&lt;&gt;"",'在宅生活改善調査（利用者票）'!CN22&lt;&gt;"",'在宅生活改善調査（利用者票）'!CO22&lt;&gt;""),"回答エラーが残っています","")</f>
        <v/>
      </c>
    </row>
    <row r="14" spans="1:83">
      <c r="A14" s="65" t="str">
        <f>IF(SUM(B14:CD14)=0,"",10)</f>
        <v/>
      </c>
      <c r="B14" s="64" t="str">
        <f>IF('在宅生活改善調査（利用者票）'!B23="","-",'在宅生活改善調査（利用者票）'!B23)</f>
        <v>-</v>
      </c>
      <c r="C14" s="64" t="str">
        <f>IF('在宅生活改善調査（利用者票）'!C23="","-",'在宅生活改善調査（利用者票）'!C23)</f>
        <v>-</v>
      </c>
      <c r="D14" s="64" t="str">
        <f>IF('在宅生活改善調査（利用者票）'!D23="","-",'在宅生活改善調査（利用者票）'!D23)</f>
        <v>-</v>
      </c>
      <c r="E14" s="64" t="str">
        <f>IF('在宅生活改善調査（利用者票）'!E23="","-",'在宅生活改善調査（利用者票）'!E23)</f>
        <v>-</v>
      </c>
      <c r="F14" s="64" t="str">
        <f>IF('在宅生活改善調査（利用者票）'!F23="","-",'在宅生活改善調査（利用者票）'!F23)</f>
        <v>-</v>
      </c>
      <c r="G14" s="64" t="str">
        <f>IF('在宅生活改善調査（利用者票）'!G23="","-",'在宅生活改善調査（利用者票）'!G23)</f>
        <v>-</v>
      </c>
      <c r="H14" s="64" t="str">
        <f>IF('在宅生活改善調査（利用者票）'!H23="","-",'在宅生活改善調査（利用者票）'!H23)</f>
        <v>-</v>
      </c>
      <c r="I14" s="64" t="str">
        <f>IF('在宅生活改善調査（利用者票）'!$H23=10,"*",IF(AND('在宅生活改善調査（利用者票）'!H23&lt;&gt;10,'在宅生活改善調査（利用者票）'!I23=""),"-",'在宅生活改善調査（利用者票）'!I23))</f>
        <v>-</v>
      </c>
      <c r="J14" s="64" t="str">
        <f>IF('在宅生活改善調査（利用者票）'!$H23=10,"*",IF(AND('在宅生活改善調査（利用者票）'!H23&lt;&gt;10,転記作業用!$Z14=0),"-",転記作業用!I14))</f>
        <v>-</v>
      </c>
      <c r="K14" s="64" t="str">
        <f>IF('在宅生活改善調査（利用者票）'!$H23=10,"*",IF(AND('在宅生活改善調査（利用者票）'!I23&lt;&gt;10,転記作業用!$Z14=0),"-",転記作業用!J14))</f>
        <v>-</v>
      </c>
      <c r="L14" s="64" t="str">
        <f>IF('在宅生活改善調査（利用者票）'!$H23=10,"*",IF(AND('在宅生活改善調査（利用者票）'!J23&lt;&gt;10,転記作業用!$Z14=0),"-",転記作業用!K14))</f>
        <v>-</v>
      </c>
      <c r="M14" s="64" t="str">
        <f>IF('在宅生活改善調査（利用者票）'!$H23=10,"*",IF(AND('在宅生活改善調査（利用者票）'!K23&lt;&gt;10,転記作業用!$Z14=0),"-",転記作業用!L14))</f>
        <v>-</v>
      </c>
      <c r="N14" s="64" t="str">
        <f>IF('在宅生活改善調査（利用者票）'!$H23=10,"*",IF(AND('在宅生活改善調査（利用者票）'!L23&lt;&gt;10,転記作業用!$Z14=0),"-",転記作業用!M14))</f>
        <v>-</v>
      </c>
      <c r="O14" s="64" t="str">
        <f>IF('在宅生活改善調査（利用者票）'!$H23=10,"*",IF(AND('在宅生活改善調査（利用者票）'!M23&lt;&gt;10,転記作業用!$Z14=0),"-",転記作業用!N14))</f>
        <v>-</v>
      </c>
      <c r="P14" s="64" t="str">
        <f>IF('在宅生活改善調査（利用者票）'!$H23=10,"*",IF(AND('在宅生活改善調査（利用者票）'!N23&lt;&gt;10,転記作業用!$Z14=0),"-",転記作業用!O14))</f>
        <v>-</v>
      </c>
      <c r="Q14" s="64" t="str">
        <f>IF('在宅生活改善調査（利用者票）'!$H23=10,"*",IF(AND('在宅生活改善調査（利用者票）'!O23&lt;&gt;10,転記作業用!$Z14=0),"-",転記作業用!P14))</f>
        <v>-</v>
      </c>
      <c r="R14" s="64" t="str">
        <f>IF('在宅生活改善調査（利用者票）'!$H23=10,"*",IF(AND('在宅生活改善調査（利用者票）'!P23&lt;&gt;10,転記作業用!$Z14=0),"-",転記作業用!Q14))</f>
        <v>-</v>
      </c>
      <c r="S14" s="64" t="str">
        <f>IF('在宅生活改善調査（利用者票）'!$H23=10,"*",IF(AND('在宅生活改善調査（利用者票）'!Q23&lt;&gt;10,転記作業用!$Z14=0),"-",転記作業用!R14))</f>
        <v>-</v>
      </c>
      <c r="T14" s="64" t="str">
        <f>IF('在宅生活改善調査（利用者票）'!$H23=10,"*",IF(AND('在宅生活改善調査（利用者票）'!R23&lt;&gt;10,転記作業用!$Z14=0),"-",転記作業用!S14))</f>
        <v>-</v>
      </c>
      <c r="U14" s="64" t="str">
        <f>IF('在宅生活改善調査（利用者票）'!$H23=10,"*",IF(AND('在宅生活改善調査（利用者票）'!S23&lt;&gt;10,転記作業用!$Z14=0),"-",転記作業用!T14))</f>
        <v>-</v>
      </c>
      <c r="V14" s="64" t="str">
        <f>IF('在宅生活改善調査（利用者票）'!$H23=10,"*",IF(AND('在宅生活改善調査（利用者票）'!T23&lt;&gt;10,転記作業用!$Z14=0),"-",転記作業用!U14))</f>
        <v>-</v>
      </c>
      <c r="W14" s="64" t="str">
        <f>IF('在宅生活改善調査（利用者票）'!$H23=10,"*",IF(AND('在宅生活改善調査（利用者票）'!U23&lt;&gt;10,転記作業用!$Z14=0),"-",転記作業用!V14))</f>
        <v>-</v>
      </c>
      <c r="X14" s="64" t="str">
        <f>IF('在宅生活改善調査（利用者票）'!$H23=10,"*",IF(AND('在宅生活改善調査（利用者票）'!V23&lt;&gt;10,転記作業用!$Z14=0),"-",転記作業用!W14))</f>
        <v>-</v>
      </c>
      <c r="Y14" s="64" t="str">
        <f>IF('在宅生活改善調査（利用者票）'!$H23=10,"*",IF(AND('在宅生活改善調査（利用者票）'!W23&lt;&gt;10,転記作業用!$Z14=0),"-",転記作業用!X14))</f>
        <v>-</v>
      </c>
      <c r="Z14" s="64" t="str">
        <f>IF('在宅生活改善調査（利用者票）'!$H23=10,"*",IF(AND('在宅生活改善調査（利用者票）'!X23&lt;&gt;10,転記作業用!$Z14=0),"-",転記作業用!Y14))</f>
        <v>-</v>
      </c>
      <c r="AA14" s="64" t="str">
        <f>IF(転記作業用!$AH14=0,"-",転記作業用!AA14)</f>
        <v>-</v>
      </c>
      <c r="AB14" s="64" t="str">
        <f>IF(転記作業用!$AH14=0,"-",転記作業用!AB14)</f>
        <v>-</v>
      </c>
      <c r="AC14" s="64" t="str">
        <f>IF(転記作業用!$AH14=0,"-",転記作業用!AC14)</f>
        <v>-</v>
      </c>
      <c r="AD14" s="64" t="str">
        <f>IF(転記作業用!$AH14=0,"-",転記作業用!AD14)</f>
        <v>-</v>
      </c>
      <c r="AE14" s="64" t="str">
        <f>IF(転記作業用!$AH14=0,"-",転記作業用!AE14)</f>
        <v>-</v>
      </c>
      <c r="AF14" s="64" t="str">
        <f>IF(転記作業用!$AH14=0,"-",転記作業用!AF14)</f>
        <v>-</v>
      </c>
      <c r="AG14" s="64" t="str">
        <f>IF(転記作業用!$AH14=0,"-",転記作業用!AG14)</f>
        <v>-</v>
      </c>
      <c r="AH14" s="64" t="str">
        <f>IF(転記作業用!$AP14=0,"-",転記作業用!AI14)</f>
        <v>-</v>
      </c>
      <c r="AI14" s="64" t="str">
        <f>IF(転記作業用!$AP14=0,"-",転記作業用!AJ14)</f>
        <v>-</v>
      </c>
      <c r="AJ14" s="64" t="str">
        <f>IF(転記作業用!$AP14=0,"-",転記作業用!AK14)</f>
        <v>-</v>
      </c>
      <c r="AK14" s="64" t="str">
        <f>IF(転記作業用!$AP14=0,"-",転記作業用!AL14)</f>
        <v>-</v>
      </c>
      <c r="AL14" s="64" t="str">
        <f>IF(転記作業用!$AP14=0,"-",転記作業用!AM14)</f>
        <v>-</v>
      </c>
      <c r="AM14" s="64" t="str">
        <f>IF(転記作業用!$AP14=0,"-",転記作業用!AN14)</f>
        <v>-</v>
      </c>
      <c r="AN14" s="64" t="str">
        <f>IF(転記作業用!$AP14=0,"-",転記作業用!AO14)</f>
        <v>-</v>
      </c>
      <c r="AO14" s="64" t="str">
        <f>IF(転記作業用!$AY14=0,"-",転記作業用!AQ14)</f>
        <v>-</v>
      </c>
      <c r="AP14" s="64" t="str">
        <f>IF(転記作業用!$AY14=0,"-",転記作業用!AR14)</f>
        <v>-</v>
      </c>
      <c r="AQ14" s="64" t="str">
        <f>IF(転記作業用!$AY14=0,"-",転記作業用!AS14)</f>
        <v>-</v>
      </c>
      <c r="AR14" s="64" t="str">
        <f>IF(転記作業用!$AY14=0,"-",転記作業用!AT14)</f>
        <v>-</v>
      </c>
      <c r="AS14" s="64" t="str">
        <f>IF(転記作業用!$AY14=0,"-",転記作業用!AU14)</f>
        <v>-</v>
      </c>
      <c r="AT14" s="64" t="str">
        <f>IF(転記作業用!$AY14=0,"-",転記作業用!AV14)</f>
        <v>-</v>
      </c>
      <c r="AU14" s="64" t="str">
        <f>IF(転記作業用!$AY14=0,"-",転記作業用!AW14)</f>
        <v>-</v>
      </c>
      <c r="AV14" s="64" t="str">
        <f>IF(転記作業用!$AY14=0,"-",転記作業用!AX14)</f>
        <v>-</v>
      </c>
      <c r="AW14" s="64" t="str">
        <f>IF(転記作業用!$BK14=0,"-",転記作業用!AZ14)</f>
        <v>-</v>
      </c>
      <c r="AX14" s="64" t="str">
        <f>IF(転記作業用!$BK14=0,"-",転記作業用!BA14)</f>
        <v>-</v>
      </c>
      <c r="AY14" s="64" t="str">
        <f>IF(転記作業用!$BK14=0,"-",転記作業用!BB14)</f>
        <v>-</v>
      </c>
      <c r="AZ14" s="64" t="str">
        <f>IF(転記作業用!$BK14=0,"-",転記作業用!BC14)</f>
        <v>-</v>
      </c>
      <c r="BA14" s="64" t="str">
        <f>IF(転記作業用!$BK14=0,"-",転記作業用!BD14)</f>
        <v>-</v>
      </c>
      <c r="BB14" s="64" t="str">
        <f>IF(転記作業用!$BK14=0,"-",転記作業用!BE14)</f>
        <v>-</v>
      </c>
      <c r="BC14" s="64" t="str">
        <f>IF(転記作業用!$BK14=0,"-",転記作業用!BF14)</f>
        <v>-</v>
      </c>
      <c r="BD14" s="64" t="str">
        <f>IF(転記作業用!$BK14=0,"-",転記作業用!BG14)</f>
        <v>-</v>
      </c>
      <c r="BE14" s="64" t="str">
        <f>IF(転記作業用!$BK14=0,"-",転記作業用!BH14)</f>
        <v>-</v>
      </c>
      <c r="BF14" s="64" t="str">
        <f>IF(転記作業用!$BK14=0,"-",転記作業用!BI14)</f>
        <v>-</v>
      </c>
      <c r="BG14" s="64" t="str">
        <f>IF(転記作業用!$BK14=0,"-",転記作業用!BJ14)</f>
        <v>-</v>
      </c>
      <c r="BH14" s="64" t="str">
        <f>IF(転記作業用!$CF14=0,"-",転記作業用!BL14)</f>
        <v>-</v>
      </c>
      <c r="BI14" s="64" t="str">
        <f>IF(転記作業用!$CF14=0,"-",転記作業用!BM14)</f>
        <v>-</v>
      </c>
      <c r="BJ14" s="64" t="str">
        <f>IF(転記作業用!$CF14=0,"-",転記作業用!BN14)</f>
        <v>-</v>
      </c>
      <c r="BK14" s="64" t="str">
        <f>IF(転記作業用!$CF14=0,"-",転記作業用!BO14)</f>
        <v>-</v>
      </c>
      <c r="BL14" s="64" t="str">
        <f>IF(転記作業用!$CF14=0,"-",転記作業用!BP14)</f>
        <v>-</v>
      </c>
      <c r="BM14" s="64" t="str">
        <f>IF(転記作業用!$CF14=0,"-",転記作業用!BQ14)</f>
        <v>-</v>
      </c>
      <c r="BN14" s="64" t="str">
        <f>IF(転記作業用!$CF14=0,"-",転記作業用!BR14)</f>
        <v>-</v>
      </c>
      <c r="BO14" s="64" t="str">
        <f>IF(転記作業用!$CF14=0,"-",転記作業用!BS14)</f>
        <v>-</v>
      </c>
      <c r="BP14" s="64" t="str">
        <f>IF(転記作業用!$CF14=0,"-",転記作業用!BT14)</f>
        <v>-</v>
      </c>
      <c r="BQ14" s="64" t="str">
        <f>IF(転記作業用!$CF14=0,"-",転記作業用!BU14)</f>
        <v>-</v>
      </c>
      <c r="BR14" s="64" t="str">
        <f>IF(転記作業用!$CF14=0,"-",転記作業用!BV14)</f>
        <v>-</v>
      </c>
      <c r="BS14" s="64" t="str">
        <f>IF(転記作業用!$CF14=0,"-",転記作業用!BW14)</f>
        <v>-</v>
      </c>
      <c r="BT14" s="64" t="str">
        <f>IF(転記作業用!$CF14=0,"-",転記作業用!BX14)</f>
        <v>-</v>
      </c>
      <c r="BU14" s="64" t="str">
        <f>IF(転記作業用!$CF14=0,"-",転記作業用!BY14)</f>
        <v>-</v>
      </c>
      <c r="BV14" s="64" t="str">
        <f>IF(転記作業用!$CF14=0,"-",転記作業用!BZ14)</f>
        <v>-</v>
      </c>
      <c r="BW14" s="64" t="str">
        <f>IF(転記作業用!$CF14=0,"-",転記作業用!CA14)</f>
        <v>-</v>
      </c>
      <c r="BX14" s="64" t="str">
        <f>IF(転記作業用!$CF14=0,"-",転記作業用!CB14)</f>
        <v>-</v>
      </c>
      <c r="BY14" s="64" t="str">
        <f>IF(転記作業用!$CF14=0,"-",転記作業用!CC14)</f>
        <v>-</v>
      </c>
      <c r="BZ14" s="64" t="str">
        <f>IF(転記作業用!$CF14=0,"-",転記作業用!CD14)</f>
        <v>-</v>
      </c>
      <c r="CA14" s="64" t="str">
        <f>IF(転記作業用!$CF14=0,"-",転記作業用!CE14)</f>
        <v>-</v>
      </c>
      <c r="CB14" s="64" t="str">
        <f>IF(転記作業用!CG14&lt;1,"*",IF(AND(転記作業用!CG14&gt;=1,'在宅生活改善調査（利用者票）'!CB23=""),"-",'在宅生活改善調査（利用者票）'!CB23))</f>
        <v>*</v>
      </c>
      <c r="CC14" s="64" t="str">
        <f>IF(転記作業用!CH14&lt;1,"*",IF(AND(転記作業用!CH14&gt;=1,'在宅生活改善調査（利用者票）'!CC23=""),"-",'在宅生活改善調査（利用者票）'!CC23))</f>
        <v>*</v>
      </c>
      <c r="CD14" s="64" t="str">
        <f>IF($BZ14&lt;&gt;1,"*",IF(AND($BZ14=1,'在宅生活改善調査（利用者票）'!CD23=""),"-",'在宅生活改善調査（利用者票）'!CD23))</f>
        <v>*</v>
      </c>
      <c r="CE14" t="str">
        <f>IF(OR('在宅生活改善調査（利用者票）'!CF23&lt;&gt;"",'在宅生活改善調査（利用者票）'!CG23&lt;&gt;"",'在宅生活改善調査（利用者票）'!CH23&lt;&gt;"",'在宅生活改善調査（利用者票）'!CI23&lt;&gt;"",'在宅生活改善調査（利用者票）'!CK23&lt;&gt;"",'在宅生活改善調査（利用者票）'!CL23&lt;&gt;"",'在宅生活改善調査（利用者票）'!CM23&lt;&gt;"",'在宅生活改善調査（利用者票）'!CN23&lt;&gt;"",'在宅生活改善調査（利用者票）'!CO23&lt;&gt;""),"回答エラーが残っています","")</f>
        <v/>
      </c>
    </row>
    <row r="15" spans="1:83">
      <c r="A15" s="65" t="str">
        <f>IF(SUM(B15:CD15)=0,"",11)</f>
        <v/>
      </c>
      <c r="B15" s="64" t="str">
        <f>IF('在宅生活改善調査（利用者票）'!B24="","-",'在宅生活改善調査（利用者票）'!B24)</f>
        <v>-</v>
      </c>
      <c r="C15" s="64" t="str">
        <f>IF('在宅生活改善調査（利用者票）'!C24="","-",'在宅生活改善調査（利用者票）'!C24)</f>
        <v>-</v>
      </c>
      <c r="D15" s="64" t="str">
        <f>IF('在宅生活改善調査（利用者票）'!D24="","-",'在宅生活改善調査（利用者票）'!D24)</f>
        <v>-</v>
      </c>
      <c r="E15" s="64" t="str">
        <f>IF('在宅生活改善調査（利用者票）'!E24="","-",'在宅生活改善調査（利用者票）'!E24)</f>
        <v>-</v>
      </c>
      <c r="F15" s="64" t="str">
        <f>IF('在宅生活改善調査（利用者票）'!F24="","-",'在宅生活改善調査（利用者票）'!F24)</f>
        <v>-</v>
      </c>
      <c r="G15" s="64" t="str">
        <f>IF('在宅生活改善調査（利用者票）'!G24="","-",'在宅生活改善調査（利用者票）'!G24)</f>
        <v>-</v>
      </c>
      <c r="H15" s="64" t="str">
        <f>IF('在宅生活改善調査（利用者票）'!H24="","-",'在宅生活改善調査（利用者票）'!H24)</f>
        <v>-</v>
      </c>
      <c r="I15" s="64" t="str">
        <f>IF('在宅生活改善調査（利用者票）'!$H24=10,"*",IF(AND('在宅生活改善調査（利用者票）'!H24&lt;&gt;10,'在宅生活改善調査（利用者票）'!I24=""),"-",'在宅生活改善調査（利用者票）'!I24))</f>
        <v>-</v>
      </c>
      <c r="J15" s="64" t="str">
        <f>IF('在宅生活改善調査（利用者票）'!$H24=10,"*",IF(AND('在宅生活改善調査（利用者票）'!H24&lt;&gt;10,転記作業用!$Z15=0),"-",転記作業用!I15))</f>
        <v>-</v>
      </c>
      <c r="K15" s="64" t="str">
        <f>IF('在宅生活改善調査（利用者票）'!$H24=10,"*",IF(AND('在宅生活改善調査（利用者票）'!I24&lt;&gt;10,転記作業用!$Z15=0),"-",転記作業用!J15))</f>
        <v>-</v>
      </c>
      <c r="L15" s="64" t="str">
        <f>IF('在宅生活改善調査（利用者票）'!$H24=10,"*",IF(AND('在宅生活改善調査（利用者票）'!J24&lt;&gt;10,転記作業用!$Z15=0),"-",転記作業用!K15))</f>
        <v>-</v>
      </c>
      <c r="M15" s="64" t="str">
        <f>IF('在宅生活改善調査（利用者票）'!$H24=10,"*",IF(AND('在宅生活改善調査（利用者票）'!K24&lt;&gt;10,転記作業用!$Z15=0),"-",転記作業用!L15))</f>
        <v>-</v>
      </c>
      <c r="N15" s="64" t="str">
        <f>IF('在宅生活改善調査（利用者票）'!$H24=10,"*",IF(AND('在宅生活改善調査（利用者票）'!L24&lt;&gt;10,転記作業用!$Z15=0),"-",転記作業用!M15))</f>
        <v>-</v>
      </c>
      <c r="O15" s="64" t="str">
        <f>IF('在宅生活改善調査（利用者票）'!$H24=10,"*",IF(AND('在宅生活改善調査（利用者票）'!M24&lt;&gt;10,転記作業用!$Z15=0),"-",転記作業用!N15))</f>
        <v>-</v>
      </c>
      <c r="P15" s="64" t="str">
        <f>IF('在宅生活改善調査（利用者票）'!$H24=10,"*",IF(AND('在宅生活改善調査（利用者票）'!N24&lt;&gt;10,転記作業用!$Z15=0),"-",転記作業用!O15))</f>
        <v>-</v>
      </c>
      <c r="Q15" s="64" t="str">
        <f>IF('在宅生活改善調査（利用者票）'!$H24=10,"*",IF(AND('在宅生活改善調査（利用者票）'!O24&lt;&gt;10,転記作業用!$Z15=0),"-",転記作業用!P15))</f>
        <v>-</v>
      </c>
      <c r="R15" s="64" t="str">
        <f>IF('在宅生活改善調査（利用者票）'!$H24=10,"*",IF(AND('在宅生活改善調査（利用者票）'!P24&lt;&gt;10,転記作業用!$Z15=0),"-",転記作業用!Q15))</f>
        <v>-</v>
      </c>
      <c r="S15" s="64" t="str">
        <f>IF('在宅生活改善調査（利用者票）'!$H24=10,"*",IF(AND('在宅生活改善調査（利用者票）'!Q24&lt;&gt;10,転記作業用!$Z15=0),"-",転記作業用!R15))</f>
        <v>-</v>
      </c>
      <c r="T15" s="64" t="str">
        <f>IF('在宅生活改善調査（利用者票）'!$H24=10,"*",IF(AND('在宅生活改善調査（利用者票）'!R24&lt;&gt;10,転記作業用!$Z15=0),"-",転記作業用!S15))</f>
        <v>-</v>
      </c>
      <c r="U15" s="64" t="str">
        <f>IF('在宅生活改善調査（利用者票）'!$H24=10,"*",IF(AND('在宅生活改善調査（利用者票）'!S24&lt;&gt;10,転記作業用!$Z15=0),"-",転記作業用!T15))</f>
        <v>-</v>
      </c>
      <c r="V15" s="64" t="str">
        <f>IF('在宅生活改善調査（利用者票）'!$H24=10,"*",IF(AND('在宅生活改善調査（利用者票）'!T24&lt;&gt;10,転記作業用!$Z15=0),"-",転記作業用!U15))</f>
        <v>-</v>
      </c>
      <c r="W15" s="64" t="str">
        <f>IF('在宅生活改善調査（利用者票）'!$H24=10,"*",IF(AND('在宅生活改善調査（利用者票）'!U24&lt;&gt;10,転記作業用!$Z15=0),"-",転記作業用!V15))</f>
        <v>-</v>
      </c>
      <c r="X15" s="64" t="str">
        <f>IF('在宅生活改善調査（利用者票）'!$H24=10,"*",IF(AND('在宅生活改善調査（利用者票）'!V24&lt;&gt;10,転記作業用!$Z15=0),"-",転記作業用!W15))</f>
        <v>-</v>
      </c>
      <c r="Y15" s="64" t="str">
        <f>IF('在宅生活改善調査（利用者票）'!$H24=10,"*",IF(AND('在宅生活改善調査（利用者票）'!W24&lt;&gt;10,転記作業用!$Z15=0),"-",転記作業用!X15))</f>
        <v>-</v>
      </c>
      <c r="Z15" s="64" t="str">
        <f>IF('在宅生活改善調査（利用者票）'!$H24=10,"*",IF(AND('在宅生活改善調査（利用者票）'!X24&lt;&gt;10,転記作業用!$Z15=0),"-",転記作業用!Y15))</f>
        <v>-</v>
      </c>
      <c r="AA15" s="64" t="str">
        <f>IF(転記作業用!$AH15=0,"-",転記作業用!AA15)</f>
        <v>-</v>
      </c>
      <c r="AB15" s="64" t="str">
        <f>IF(転記作業用!$AH15=0,"-",転記作業用!AB15)</f>
        <v>-</v>
      </c>
      <c r="AC15" s="64" t="str">
        <f>IF(転記作業用!$AH15=0,"-",転記作業用!AC15)</f>
        <v>-</v>
      </c>
      <c r="AD15" s="64" t="str">
        <f>IF(転記作業用!$AH15=0,"-",転記作業用!AD15)</f>
        <v>-</v>
      </c>
      <c r="AE15" s="64" t="str">
        <f>IF(転記作業用!$AH15=0,"-",転記作業用!AE15)</f>
        <v>-</v>
      </c>
      <c r="AF15" s="64" t="str">
        <f>IF(転記作業用!$AH15=0,"-",転記作業用!AF15)</f>
        <v>-</v>
      </c>
      <c r="AG15" s="64" t="str">
        <f>IF(転記作業用!$AH15=0,"-",転記作業用!AG15)</f>
        <v>-</v>
      </c>
      <c r="AH15" s="64" t="str">
        <f>IF(転記作業用!$AP15=0,"-",転記作業用!AI15)</f>
        <v>-</v>
      </c>
      <c r="AI15" s="64" t="str">
        <f>IF(転記作業用!$AP15=0,"-",転記作業用!AJ15)</f>
        <v>-</v>
      </c>
      <c r="AJ15" s="64" t="str">
        <f>IF(転記作業用!$AP15=0,"-",転記作業用!AK15)</f>
        <v>-</v>
      </c>
      <c r="AK15" s="64" t="str">
        <f>IF(転記作業用!$AP15=0,"-",転記作業用!AL15)</f>
        <v>-</v>
      </c>
      <c r="AL15" s="64" t="str">
        <f>IF(転記作業用!$AP15=0,"-",転記作業用!AM15)</f>
        <v>-</v>
      </c>
      <c r="AM15" s="64" t="str">
        <f>IF(転記作業用!$AP15=0,"-",転記作業用!AN15)</f>
        <v>-</v>
      </c>
      <c r="AN15" s="64" t="str">
        <f>IF(転記作業用!$AP15=0,"-",転記作業用!AO15)</f>
        <v>-</v>
      </c>
      <c r="AO15" s="64" t="str">
        <f>IF(転記作業用!$AY15=0,"-",転記作業用!AQ15)</f>
        <v>-</v>
      </c>
      <c r="AP15" s="64" t="str">
        <f>IF(転記作業用!$AY15=0,"-",転記作業用!AR15)</f>
        <v>-</v>
      </c>
      <c r="AQ15" s="64" t="str">
        <f>IF(転記作業用!$AY15=0,"-",転記作業用!AS15)</f>
        <v>-</v>
      </c>
      <c r="AR15" s="64" t="str">
        <f>IF(転記作業用!$AY15=0,"-",転記作業用!AT15)</f>
        <v>-</v>
      </c>
      <c r="AS15" s="64" t="str">
        <f>IF(転記作業用!$AY15=0,"-",転記作業用!AU15)</f>
        <v>-</v>
      </c>
      <c r="AT15" s="64" t="str">
        <f>IF(転記作業用!$AY15=0,"-",転記作業用!AV15)</f>
        <v>-</v>
      </c>
      <c r="AU15" s="64" t="str">
        <f>IF(転記作業用!$AY15=0,"-",転記作業用!AW15)</f>
        <v>-</v>
      </c>
      <c r="AV15" s="64" t="str">
        <f>IF(転記作業用!$AY15=0,"-",転記作業用!AX15)</f>
        <v>-</v>
      </c>
      <c r="AW15" s="64" t="str">
        <f>IF(転記作業用!$BK15=0,"-",転記作業用!AZ15)</f>
        <v>-</v>
      </c>
      <c r="AX15" s="64" t="str">
        <f>IF(転記作業用!$BK15=0,"-",転記作業用!BA15)</f>
        <v>-</v>
      </c>
      <c r="AY15" s="64" t="str">
        <f>IF(転記作業用!$BK15=0,"-",転記作業用!BB15)</f>
        <v>-</v>
      </c>
      <c r="AZ15" s="64" t="str">
        <f>IF(転記作業用!$BK15=0,"-",転記作業用!BC15)</f>
        <v>-</v>
      </c>
      <c r="BA15" s="64" t="str">
        <f>IF(転記作業用!$BK15=0,"-",転記作業用!BD15)</f>
        <v>-</v>
      </c>
      <c r="BB15" s="64" t="str">
        <f>IF(転記作業用!$BK15=0,"-",転記作業用!BE15)</f>
        <v>-</v>
      </c>
      <c r="BC15" s="64" t="str">
        <f>IF(転記作業用!$BK15=0,"-",転記作業用!BF15)</f>
        <v>-</v>
      </c>
      <c r="BD15" s="64" t="str">
        <f>IF(転記作業用!$BK15=0,"-",転記作業用!BG15)</f>
        <v>-</v>
      </c>
      <c r="BE15" s="64" t="str">
        <f>IF(転記作業用!$BK15=0,"-",転記作業用!BH15)</f>
        <v>-</v>
      </c>
      <c r="BF15" s="64" t="str">
        <f>IF(転記作業用!$BK15=0,"-",転記作業用!BI15)</f>
        <v>-</v>
      </c>
      <c r="BG15" s="64" t="str">
        <f>IF(転記作業用!$BK15=0,"-",転記作業用!BJ15)</f>
        <v>-</v>
      </c>
      <c r="BH15" s="64" t="str">
        <f>IF(転記作業用!$CF15=0,"-",転記作業用!BL15)</f>
        <v>-</v>
      </c>
      <c r="BI15" s="64" t="str">
        <f>IF(転記作業用!$CF15=0,"-",転記作業用!BM15)</f>
        <v>-</v>
      </c>
      <c r="BJ15" s="64" t="str">
        <f>IF(転記作業用!$CF15=0,"-",転記作業用!BN15)</f>
        <v>-</v>
      </c>
      <c r="BK15" s="64" t="str">
        <f>IF(転記作業用!$CF15=0,"-",転記作業用!BO15)</f>
        <v>-</v>
      </c>
      <c r="BL15" s="64" t="str">
        <f>IF(転記作業用!$CF15=0,"-",転記作業用!BP15)</f>
        <v>-</v>
      </c>
      <c r="BM15" s="64" t="str">
        <f>IF(転記作業用!$CF15=0,"-",転記作業用!BQ15)</f>
        <v>-</v>
      </c>
      <c r="BN15" s="64" t="str">
        <f>IF(転記作業用!$CF15=0,"-",転記作業用!BR15)</f>
        <v>-</v>
      </c>
      <c r="BO15" s="64" t="str">
        <f>IF(転記作業用!$CF15=0,"-",転記作業用!BS15)</f>
        <v>-</v>
      </c>
      <c r="BP15" s="64" t="str">
        <f>IF(転記作業用!$CF15=0,"-",転記作業用!BT15)</f>
        <v>-</v>
      </c>
      <c r="BQ15" s="64" t="str">
        <f>IF(転記作業用!$CF15=0,"-",転記作業用!BU15)</f>
        <v>-</v>
      </c>
      <c r="BR15" s="64" t="str">
        <f>IF(転記作業用!$CF15=0,"-",転記作業用!BV15)</f>
        <v>-</v>
      </c>
      <c r="BS15" s="64" t="str">
        <f>IF(転記作業用!$CF15=0,"-",転記作業用!BW15)</f>
        <v>-</v>
      </c>
      <c r="BT15" s="64" t="str">
        <f>IF(転記作業用!$CF15=0,"-",転記作業用!BX15)</f>
        <v>-</v>
      </c>
      <c r="BU15" s="64" t="str">
        <f>IF(転記作業用!$CF15=0,"-",転記作業用!BY15)</f>
        <v>-</v>
      </c>
      <c r="BV15" s="64" t="str">
        <f>IF(転記作業用!$CF15=0,"-",転記作業用!BZ15)</f>
        <v>-</v>
      </c>
      <c r="BW15" s="64" t="str">
        <f>IF(転記作業用!$CF15=0,"-",転記作業用!CA15)</f>
        <v>-</v>
      </c>
      <c r="BX15" s="64" t="str">
        <f>IF(転記作業用!$CF15=0,"-",転記作業用!CB15)</f>
        <v>-</v>
      </c>
      <c r="BY15" s="64" t="str">
        <f>IF(転記作業用!$CF15=0,"-",転記作業用!CC15)</f>
        <v>-</v>
      </c>
      <c r="BZ15" s="64" t="str">
        <f>IF(転記作業用!$CF15=0,"-",転記作業用!CD15)</f>
        <v>-</v>
      </c>
      <c r="CA15" s="64" t="str">
        <f>IF(転記作業用!$CF15=0,"-",転記作業用!CE15)</f>
        <v>-</v>
      </c>
      <c r="CB15" s="64" t="str">
        <f>IF(転記作業用!CG15&lt;1,"*",IF(AND(転記作業用!CG15&gt;=1,'在宅生活改善調査（利用者票）'!CB24=""),"-",'在宅生活改善調査（利用者票）'!CB24))</f>
        <v>*</v>
      </c>
      <c r="CC15" s="64" t="str">
        <f>IF(転記作業用!CH15&lt;1,"*",IF(AND(転記作業用!CH15&gt;=1,'在宅生活改善調査（利用者票）'!CC24=""),"-",'在宅生活改善調査（利用者票）'!CC24))</f>
        <v>*</v>
      </c>
      <c r="CD15" s="64" t="str">
        <f>IF($BZ15&lt;&gt;1,"*",IF(AND($BZ15=1,'在宅生活改善調査（利用者票）'!CD24=""),"-",'在宅生活改善調査（利用者票）'!CD24))</f>
        <v>*</v>
      </c>
      <c r="CE15" t="str">
        <f>IF(OR('在宅生活改善調査（利用者票）'!CF24&lt;&gt;"",'在宅生活改善調査（利用者票）'!CG24&lt;&gt;"",'在宅生活改善調査（利用者票）'!CH24&lt;&gt;"",'在宅生活改善調査（利用者票）'!CI24&lt;&gt;"",'在宅生活改善調査（利用者票）'!CK24&lt;&gt;"",'在宅生活改善調査（利用者票）'!CL24&lt;&gt;"",'在宅生活改善調査（利用者票）'!CM24&lt;&gt;"",'在宅生活改善調査（利用者票）'!CN24&lt;&gt;"",'在宅生活改善調査（利用者票）'!CO24&lt;&gt;""),"回答エラーが残っています","")</f>
        <v/>
      </c>
    </row>
    <row r="16" spans="1:83">
      <c r="A16" s="65" t="str">
        <f>IF(SUM(B16:CD16)=0,"",12)</f>
        <v/>
      </c>
      <c r="B16" s="64" t="str">
        <f>IF('在宅生活改善調査（利用者票）'!B25="","-",'在宅生活改善調査（利用者票）'!B25)</f>
        <v>-</v>
      </c>
      <c r="C16" s="64" t="str">
        <f>IF('在宅生活改善調査（利用者票）'!C25="","-",'在宅生活改善調査（利用者票）'!C25)</f>
        <v>-</v>
      </c>
      <c r="D16" s="64" t="str">
        <f>IF('在宅生活改善調査（利用者票）'!D25="","-",'在宅生活改善調査（利用者票）'!D25)</f>
        <v>-</v>
      </c>
      <c r="E16" s="64" t="str">
        <f>IF('在宅生活改善調査（利用者票）'!E25="","-",'在宅生活改善調査（利用者票）'!E25)</f>
        <v>-</v>
      </c>
      <c r="F16" s="64" t="str">
        <f>IF('在宅生活改善調査（利用者票）'!F25="","-",'在宅生活改善調査（利用者票）'!F25)</f>
        <v>-</v>
      </c>
      <c r="G16" s="64" t="str">
        <f>IF('在宅生活改善調査（利用者票）'!G25="","-",'在宅生活改善調査（利用者票）'!G25)</f>
        <v>-</v>
      </c>
      <c r="H16" s="64" t="str">
        <f>IF('在宅生活改善調査（利用者票）'!H25="","-",'在宅生活改善調査（利用者票）'!H25)</f>
        <v>-</v>
      </c>
      <c r="I16" s="64" t="str">
        <f>IF('在宅生活改善調査（利用者票）'!$H25=10,"*",IF(AND('在宅生活改善調査（利用者票）'!H25&lt;&gt;10,'在宅生活改善調査（利用者票）'!I25=""),"-",'在宅生活改善調査（利用者票）'!I25))</f>
        <v>-</v>
      </c>
      <c r="J16" s="64" t="str">
        <f>IF('在宅生活改善調査（利用者票）'!$H25=10,"*",IF(AND('在宅生活改善調査（利用者票）'!H25&lt;&gt;10,転記作業用!$Z16=0),"-",転記作業用!I16))</f>
        <v>-</v>
      </c>
      <c r="K16" s="64" t="str">
        <f>IF('在宅生活改善調査（利用者票）'!$H25=10,"*",IF(AND('在宅生活改善調査（利用者票）'!I25&lt;&gt;10,転記作業用!$Z16=0),"-",転記作業用!J16))</f>
        <v>-</v>
      </c>
      <c r="L16" s="64" t="str">
        <f>IF('在宅生活改善調査（利用者票）'!$H25=10,"*",IF(AND('在宅生活改善調査（利用者票）'!J25&lt;&gt;10,転記作業用!$Z16=0),"-",転記作業用!K16))</f>
        <v>-</v>
      </c>
      <c r="M16" s="64" t="str">
        <f>IF('在宅生活改善調査（利用者票）'!$H25=10,"*",IF(AND('在宅生活改善調査（利用者票）'!K25&lt;&gt;10,転記作業用!$Z16=0),"-",転記作業用!L16))</f>
        <v>-</v>
      </c>
      <c r="N16" s="64" t="str">
        <f>IF('在宅生活改善調査（利用者票）'!$H25=10,"*",IF(AND('在宅生活改善調査（利用者票）'!L25&lt;&gt;10,転記作業用!$Z16=0),"-",転記作業用!M16))</f>
        <v>-</v>
      </c>
      <c r="O16" s="64" t="str">
        <f>IF('在宅生活改善調査（利用者票）'!$H25=10,"*",IF(AND('在宅生活改善調査（利用者票）'!M25&lt;&gt;10,転記作業用!$Z16=0),"-",転記作業用!N16))</f>
        <v>-</v>
      </c>
      <c r="P16" s="64" t="str">
        <f>IF('在宅生活改善調査（利用者票）'!$H25=10,"*",IF(AND('在宅生活改善調査（利用者票）'!N25&lt;&gt;10,転記作業用!$Z16=0),"-",転記作業用!O16))</f>
        <v>-</v>
      </c>
      <c r="Q16" s="64" t="str">
        <f>IF('在宅生活改善調査（利用者票）'!$H25=10,"*",IF(AND('在宅生活改善調査（利用者票）'!O25&lt;&gt;10,転記作業用!$Z16=0),"-",転記作業用!P16))</f>
        <v>-</v>
      </c>
      <c r="R16" s="64" t="str">
        <f>IF('在宅生活改善調査（利用者票）'!$H25=10,"*",IF(AND('在宅生活改善調査（利用者票）'!P25&lt;&gt;10,転記作業用!$Z16=0),"-",転記作業用!Q16))</f>
        <v>-</v>
      </c>
      <c r="S16" s="64" t="str">
        <f>IF('在宅生活改善調査（利用者票）'!$H25=10,"*",IF(AND('在宅生活改善調査（利用者票）'!Q25&lt;&gt;10,転記作業用!$Z16=0),"-",転記作業用!R16))</f>
        <v>-</v>
      </c>
      <c r="T16" s="64" t="str">
        <f>IF('在宅生活改善調査（利用者票）'!$H25=10,"*",IF(AND('在宅生活改善調査（利用者票）'!R25&lt;&gt;10,転記作業用!$Z16=0),"-",転記作業用!S16))</f>
        <v>-</v>
      </c>
      <c r="U16" s="64" t="str">
        <f>IF('在宅生活改善調査（利用者票）'!$H25=10,"*",IF(AND('在宅生活改善調査（利用者票）'!S25&lt;&gt;10,転記作業用!$Z16=0),"-",転記作業用!T16))</f>
        <v>-</v>
      </c>
      <c r="V16" s="64" t="str">
        <f>IF('在宅生活改善調査（利用者票）'!$H25=10,"*",IF(AND('在宅生活改善調査（利用者票）'!T25&lt;&gt;10,転記作業用!$Z16=0),"-",転記作業用!U16))</f>
        <v>-</v>
      </c>
      <c r="W16" s="64" t="str">
        <f>IF('在宅生活改善調査（利用者票）'!$H25=10,"*",IF(AND('在宅生活改善調査（利用者票）'!U25&lt;&gt;10,転記作業用!$Z16=0),"-",転記作業用!V16))</f>
        <v>-</v>
      </c>
      <c r="X16" s="64" t="str">
        <f>IF('在宅生活改善調査（利用者票）'!$H25=10,"*",IF(AND('在宅生活改善調査（利用者票）'!V25&lt;&gt;10,転記作業用!$Z16=0),"-",転記作業用!W16))</f>
        <v>-</v>
      </c>
      <c r="Y16" s="64" t="str">
        <f>IF('在宅生活改善調査（利用者票）'!$H25=10,"*",IF(AND('在宅生活改善調査（利用者票）'!W25&lt;&gt;10,転記作業用!$Z16=0),"-",転記作業用!X16))</f>
        <v>-</v>
      </c>
      <c r="Z16" s="64" t="str">
        <f>IF('在宅生活改善調査（利用者票）'!$H25=10,"*",IF(AND('在宅生活改善調査（利用者票）'!X25&lt;&gt;10,転記作業用!$Z16=0),"-",転記作業用!Y16))</f>
        <v>-</v>
      </c>
      <c r="AA16" s="64" t="str">
        <f>IF(転記作業用!$AH16=0,"-",転記作業用!AA16)</f>
        <v>-</v>
      </c>
      <c r="AB16" s="64" t="str">
        <f>IF(転記作業用!$AH16=0,"-",転記作業用!AB16)</f>
        <v>-</v>
      </c>
      <c r="AC16" s="64" t="str">
        <f>IF(転記作業用!$AH16=0,"-",転記作業用!AC16)</f>
        <v>-</v>
      </c>
      <c r="AD16" s="64" t="str">
        <f>IF(転記作業用!$AH16=0,"-",転記作業用!AD16)</f>
        <v>-</v>
      </c>
      <c r="AE16" s="64" t="str">
        <f>IF(転記作業用!$AH16=0,"-",転記作業用!AE16)</f>
        <v>-</v>
      </c>
      <c r="AF16" s="64" t="str">
        <f>IF(転記作業用!$AH16=0,"-",転記作業用!AF16)</f>
        <v>-</v>
      </c>
      <c r="AG16" s="64" t="str">
        <f>IF(転記作業用!$AH16=0,"-",転記作業用!AG16)</f>
        <v>-</v>
      </c>
      <c r="AH16" s="64" t="str">
        <f>IF(転記作業用!$AP16=0,"-",転記作業用!AI16)</f>
        <v>-</v>
      </c>
      <c r="AI16" s="64" t="str">
        <f>IF(転記作業用!$AP16=0,"-",転記作業用!AJ16)</f>
        <v>-</v>
      </c>
      <c r="AJ16" s="64" t="str">
        <f>IF(転記作業用!$AP16=0,"-",転記作業用!AK16)</f>
        <v>-</v>
      </c>
      <c r="AK16" s="64" t="str">
        <f>IF(転記作業用!$AP16=0,"-",転記作業用!AL16)</f>
        <v>-</v>
      </c>
      <c r="AL16" s="64" t="str">
        <f>IF(転記作業用!$AP16=0,"-",転記作業用!AM16)</f>
        <v>-</v>
      </c>
      <c r="AM16" s="64" t="str">
        <f>IF(転記作業用!$AP16=0,"-",転記作業用!AN16)</f>
        <v>-</v>
      </c>
      <c r="AN16" s="64" t="str">
        <f>IF(転記作業用!$AP16=0,"-",転記作業用!AO16)</f>
        <v>-</v>
      </c>
      <c r="AO16" s="64" t="str">
        <f>IF(転記作業用!$AY16=0,"-",転記作業用!AQ16)</f>
        <v>-</v>
      </c>
      <c r="AP16" s="64" t="str">
        <f>IF(転記作業用!$AY16=0,"-",転記作業用!AR16)</f>
        <v>-</v>
      </c>
      <c r="AQ16" s="64" t="str">
        <f>IF(転記作業用!$AY16=0,"-",転記作業用!AS16)</f>
        <v>-</v>
      </c>
      <c r="AR16" s="64" t="str">
        <f>IF(転記作業用!$AY16=0,"-",転記作業用!AT16)</f>
        <v>-</v>
      </c>
      <c r="AS16" s="64" t="str">
        <f>IF(転記作業用!$AY16=0,"-",転記作業用!AU16)</f>
        <v>-</v>
      </c>
      <c r="AT16" s="64" t="str">
        <f>IF(転記作業用!$AY16=0,"-",転記作業用!AV16)</f>
        <v>-</v>
      </c>
      <c r="AU16" s="64" t="str">
        <f>IF(転記作業用!$AY16=0,"-",転記作業用!AW16)</f>
        <v>-</v>
      </c>
      <c r="AV16" s="64" t="str">
        <f>IF(転記作業用!$AY16=0,"-",転記作業用!AX16)</f>
        <v>-</v>
      </c>
      <c r="AW16" s="64" t="str">
        <f>IF(転記作業用!$BK16=0,"-",転記作業用!AZ16)</f>
        <v>-</v>
      </c>
      <c r="AX16" s="64" t="str">
        <f>IF(転記作業用!$BK16=0,"-",転記作業用!BA16)</f>
        <v>-</v>
      </c>
      <c r="AY16" s="64" t="str">
        <f>IF(転記作業用!$BK16=0,"-",転記作業用!BB16)</f>
        <v>-</v>
      </c>
      <c r="AZ16" s="64" t="str">
        <f>IF(転記作業用!$BK16=0,"-",転記作業用!BC16)</f>
        <v>-</v>
      </c>
      <c r="BA16" s="64" t="str">
        <f>IF(転記作業用!$BK16=0,"-",転記作業用!BD16)</f>
        <v>-</v>
      </c>
      <c r="BB16" s="64" t="str">
        <f>IF(転記作業用!$BK16=0,"-",転記作業用!BE16)</f>
        <v>-</v>
      </c>
      <c r="BC16" s="64" t="str">
        <f>IF(転記作業用!$BK16=0,"-",転記作業用!BF16)</f>
        <v>-</v>
      </c>
      <c r="BD16" s="64" t="str">
        <f>IF(転記作業用!$BK16=0,"-",転記作業用!BG16)</f>
        <v>-</v>
      </c>
      <c r="BE16" s="64" t="str">
        <f>IF(転記作業用!$BK16=0,"-",転記作業用!BH16)</f>
        <v>-</v>
      </c>
      <c r="BF16" s="64" t="str">
        <f>IF(転記作業用!$BK16=0,"-",転記作業用!BI16)</f>
        <v>-</v>
      </c>
      <c r="BG16" s="64" t="str">
        <f>IF(転記作業用!$BK16=0,"-",転記作業用!BJ16)</f>
        <v>-</v>
      </c>
      <c r="BH16" s="64" t="str">
        <f>IF(転記作業用!$CF16=0,"-",転記作業用!BL16)</f>
        <v>-</v>
      </c>
      <c r="BI16" s="64" t="str">
        <f>IF(転記作業用!$CF16=0,"-",転記作業用!BM16)</f>
        <v>-</v>
      </c>
      <c r="BJ16" s="64" t="str">
        <f>IF(転記作業用!$CF16=0,"-",転記作業用!BN16)</f>
        <v>-</v>
      </c>
      <c r="BK16" s="64" t="str">
        <f>IF(転記作業用!$CF16=0,"-",転記作業用!BO16)</f>
        <v>-</v>
      </c>
      <c r="BL16" s="64" t="str">
        <f>IF(転記作業用!$CF16=0,"-",転記作業用!BP16)</f>
        <v>-</v>
      </c>
      <c r="BM16" s="64" t="str">
        <f>IF(転記作業用!$CF16=0,"-",転記作業用!BQ16)</f>
        <v>-</v>
      </c>
      <c r="BN16" s="64" t="str">
        <f>IF(転記作業用!$CF16=0,"-",転記作業用!BR16)</f>
        <v>-</v>
      </c>
      <c r="BO16" s="64" t="str">
        <f>IF(転記作業用!$CF16=0,"-",転記作業用!BS16)</f>
        <v>-</v>
      </c>
      <c r="BP16" s="64" t="str">
        <f>IF(転記作業用!$CF16=0,"-",転記作業用!BT16)</f>
        <v>-</v>
      </c>
      <c r="BQ16" s="64" t="str">
        <f>IF(転記作業用!$CF16=0,"-",転記作業用!BU16)</f>
        <v>-</v>
      </c>
      <c r="BR16" s="64" t="str">
        <f>IF(転記作業用!$CF16=0,"-",転記作業用!BV16)</f>
        <v>-</v>
      </c>
      <c r="BS16" s="64" t="str">
        <f>IF(転記作業用!$CF16=0,"-",転記作業用!BW16)</f>
        <v>-</v>
      </c>
      <c r="BT16" s="64" t="str">
        <f>IF(転記作業用!$CF16=0,"-",転記作業用!BX16)</f>
        <v>-</v>
      </c>
      <c r="BU16" s="64" t="str">
        <f>IF(転記作業用!$CF16=0,"-",転記作業用!BY16)</f>
        <v>-</v>
      </c>
      <c r="BV16" s="64" t="str">
        <f>IF(転記作業用!$CF16=0,"-",転記作業用!BZ16)</f>
        <v>-</v>
      </c>
      <c r="BW16" s="64" t="str">
        <f>IF(転記作業用!$CF16=0,"-",転記作業用!CA16)</f>
        <v>-</v>
      </c>
      <c r="BX16" s="64" t="str">
        <f>IF(転記作業用!$CF16=0,"-",転記作業用!CB16)</f>
        <v>-</v>
      </c>
      <c r="BY16" s="64" t="str">
        <f>IF(転記作業用!$CF16=0,"-",転記作業用!CC16)</f>
        <v>-</v>
      </c>
      <c r="BZ16" s="64" t="str">
        <f>IF(転記作業用!$CF16=0,"-",転記作業用!CD16)</f>
        <v>-</v>
      </c>
      <c r="CA16" s="64" t="str">
        <f>IF(転記作業用!$CF16=0,"-",転記作業用!CE16)</f>
        <v>-</v>
      </c>
      <c r="CB16" s="64" t="str">
        <f>IF(転記作業用!CG16&lt;1,"*",IF(AND(転記作業用!CG16&gt;=1,'在宅生活改善調査（利用者票）'!CB25=""),"-",'在宅生活改善調査（利用者票）'!CB25))</f>
        <v>*</v>
      </c>
      <c r="CC16" s="64" t="str">
        <f>IF(転記作業用!CH16&lt;1,"*",IF(AND(転記作業用!CH16&gt;=1,'在宅生活改善調査（利用者票）'!CC25=""),"-",'在宅生活改善調査（利用者票）'!CC25))</f>
        <v>*</v>
      </c>
      <c r="CD16" s="64" t="str">
        <f>IF($BZ16&lt;&gt;1,"*",IF(AND($BZ16=1,'在宅生活改善調査（利用者票）'!CD25=""),"-",'在宅生活改善調査（利用者票）'!CD25))</f>
        <v>*</v>
      </c>
      <c r="CE16" t="str">
        <f>IF(OR('在宅生活改善調査（利用者票）'!CF25&lt;&gt;"",'在宅生活改善調査（利用者票）'!CG25&lt;&gt;"",'在宅生活改善調査（利用者票）'!CH25&lt;&gt;"",'在宅生活改善調査（利用者票）'!CI25&lt;&gt;"",'在宅生活改善調査（利用者票）'!CK25&lt;&gt;"",'在宅生活改善調査（利用者票）'!CL25&lt;&gt;"",'在宅生活改善調査（利用者票）'!CM25&lt;&gt;"",'在宅生活改善調査（利用者票）'!CN25&lt;&gt;"",'在宅生活改善調査（利用者票）'!CO25&lt;&gt;""),"回答エラーが残っています","")</f>
        <v/>
      </c>
    </row>
    <row r="17" spans="1:83">
      <c r="A17" s="65" t="str">
        <f>IF(SUM(B17:CD17)=0,"",13)</f>
        <v/>
      </c>
      <c r="B17" s="64" t="str">
        <f>IF('在宅生活改善調査（利用者票）'!B26="","-",'在宅生活改善調査（利用者票）'!B26)</f>
        <v>-</v>
      </c>
      <c r="C17" s="64" t="str">
        <f>IF('在宅生活改善調査（利用者票）'!C26="","-",'在宅生活改善調査（利用者票）'!C26)</f>
        <v>-</v>
      </c>
      <c r="D17" s="64" t="str">
        <f>IF('在宅生活改善調査（利用者票）'!D26="","-",'在宅生活改善調査（利用者票）'!D26)</f>
        <v>-</v>
      </c>
      <c r="E17" s="64" t="str">
        <f>IF('在宅生活改善調査（利用者票）'!E26="","-",'在宅生活改善調査（利用者票）'!E26)</f>
        <v>-</v>
      </c>
      <c r="F17" s="64" t="str">
        <f>IF('在宅生活改善調査（利用者票）'!F26="","-",'在宅生活改善調査（利用者票）'!F26)</f>
        <v>-</v>
      </c>
      <c r="G17" s="64" t="str">
        <f>IF('在宅生活改善調査（利用者票）'!G26="","-",'在宅生活改善調査（利用者票）'!G26)</f>
        <v>-</v>
      </c>
      <c r="H17" s="64" t="str">
        <f>IF('在宅生活改善調査（利用者票）'!H26="","-",'在宅生活改善調査（利用者票）'!H26)</f>
        <v>-</v>
      </c>
      <c r="I17" s="64" t="str">
        <f>IF('在宅生活改善調査（利用者票）'!$H26=10,"*",IF(AND('在宅生活改善調査（利用者票）'!H26&lt;&gt;10,'在宅生活改善調査（利用者票）'!I26=""),"-",'在宅生活改善調査（利用者票）'!I26))</f>
        <v>-</v>
      </c>
      <c r="J17" s="64" t="str">
        <f>IF('在宅生活改善調査（利用者票）'!$H26=10,"*",IF(AND('在宅生活改善調査（利用者票）'!H26&lt;&gt;10,転記作業用!$Z17=0),"-",転記作業用!I17))</f>
        <v>-</v>
      </c>
      <c r="K17" s="64" t="str">
        <f>IF('在宅生活改善調査（利用者票）'!$H26=10,"*",IF(AND('在宅生活改善調査（利用者票）'!I26&lt;&gt;10,転記作業用!$Z17=0),"-",転記作業用!J17))</f>
        <v>-</v>
      </c>
      <c r="L17" s="64" t="str">
        <f>IF('在宅生活改善調査（利用者票）'!$H26=10,"*",IF(AND('在宅生活改善調査（利用者票）'!J26&lt;&gt;10,転記作業用!$Z17=0),"-",転記作業用!K17))</f>
        <v>-</v>
      </c>
      <c r="M17" s="64" t="str">
        <f>IF('在宅生活改善調査（利用者票）'!$H26=10,"*",IF(AND('在宅生活改善調査（利用者票）'!K26&lt;&gt;10,転記作業用!$Z17=0),"-",転記作業用!L17))</f>
        <v>-</v>
      </c>
      <c r="N17" s="64" t="str">
        <f>IF('在宅生活改善調査（利用者票）'!$H26=10,"*",IF(AND('在宅生活改善調査（利用者票）'!L26&lt;&gt;10,転記作業用!$Z17=0),"-",転記作業用!M17))</f>
        <v>-</v>
      </c>
      <c r="O17" s="64" t="str">
        <f>IF('在宅生活改善調査（利用者票）'!$H26=10,"*",IF(AND('在宅生活改善調査（利用者票）'!M26&lt;&gt;10,転記作業用!$Z17=0),"-",転記作業用!N17))</f>
        <v>-</v>
      </c>
      <c r="P17" s="64" t="str">
        <f>IF('在宅生活改善調査（利用者票）'!$H26=10,"*",IF(AND('在宅生活改善調査（利用者票）'!N26&lt;&gt;10,転記作業用!$Z17=0),"-",転記作業用!O17))</f>
        <v>-</v>
      </c>
      <c r="Q17" s="64" t="str">
        <f>IF('在宅生活改善調査（利用者票）'!$H26=10,"*",IF(AND('在宅生活改善調査（利用者票）'!O26&lt;&gt;10,転記作業用!$Z17=0),"-",転記作業用!P17))</f>
        <v>-</v>
      </c>
      <c r="R17" s="64" t="str">
        <f>IF('在宅生活改善調査（利用者票）'!$H26=10,"*",IF(AND('在宅生活改善調査（利用者票）'!P26&lt;&gt;10,転記作業用!$Z17=0),"-",転記作業用!Q17))</f>
        <v>-</v>
      </c>
      <c r="S17" s="64" t="str">
        <f>IF('在宅生活改善調査（利用者票）'!$H26=10,"*",IF(AND('在宅生活改善調査（利用者票）'!Q26&lt;&gt;10,転記作業用!$Z17=0),"-",転記作業用!R17))</f>
        <v>-</v>
      </c>
      <c r="T17" s="64" t="str">
        <f>IF('在宅生活改善調査（利用者票）'!$H26=10,"*",IF(AND('在宅生活改善調査（利用者票）'!R26&lt;&gt;10,転記作業用!$Z17=0),"-",転記作業用!S17))</f>
        <v>-</v>
      </c>
      <c r="U17" s="64" t="str">
        <f>IF('在宅生活改善調査（利用者票）'!$H26=10,"*",IF(AND('在宅生活改善調査（利用者票）'!S26&lt;&gt;10,転記作業用!$Z17=0),"-",転記作業用!T17))</f>
        <v>-</v>
      </c>
      <c r="V17" s="64" t="str">
        <f>IF('在宅生活改善調査（利用者票）'!$H26=10,"*",IF(AND('在宅生活改善調査（利用者票）'!T26&lt;&gt;10,転記作業用!$Z17=0),"-",転記作業用!U17))</f>
        <v>-</v>
      </c>
      <c r="W17" s="64" t="str">
        <f>IF('在宅生活改善調査（利用者票）'!$H26=10,"*",IF(AND('在宅生活改善調査（利用者票）'!U26&lt;&gt;10,転記作業用!$Z17=0),"-",転記作業用!V17))</f>
        <v>-</v>
      </c>
      <c r="X17" s="64" t="str">
        <f>IF('在宅生活改善調査（利用者票）'!$H26=10,"*",IF(AND('在宅生活改善調査（利用者票）'!V26&lt;&gt;10,転記作業用!$Z17=0),"-",転記作業用!W17))</f>
        <v>-</v>
      </c>
      <c r="Y17" s="64" t="str">
        <f>IF('在宅生活改善調査（利用者票）'!$H26=10,"*",IF(AND('在宅生活改善調査（利用者票）'!W26&lt;&gt;10,転記作業用!$Z17=0),"-",転記作業用!X17))</f>
        <v>-</v>
      </c>
      <c r="Z17" s="64" t="str">
        <f>IF('在宅生活改善調査（利用者票）'!$H26=10,"*",IF(AND('在宅生活改善調査（利用者票）'!X26&lt;&gt;10,転記作業用!$Z17=0),"-",転記作業用!Y17))</f>
        <v>-</v>
      </c>
      <c r="AA17" s="64" t="str">
        <f>IF(転記作業用!$AH17=0,"-",転記作業用!AA17)</f>
        <v>-</v>
      </c>
      <c r="AB17" s="64" t="str">
        <f>IF(転記作業用!$AH17=0,"-",転記作業用!AB17)</f>
        <v>-</v>
      </c>
      <c r="AC17" s="64" t="str">
        <f>IF(転記作業用!$AH17=0,"-",転記作業用!AC17)</f>
        <v>-</v>
      </c>
      <c r="AD17" s="64" t="str">
        <f>IF(転記作業用!$AH17=0,"-",転記作業用!AD17)</f>
        <v>-</v>
      </c>
      <c r="AE17" s="64" t="str">
        <f>IF(転記作業用!$AH17=0,"-",転記作業用!AE17)</f>
        <v>-</v>
      </c>
      <c r="AF17" s="64" t="str">
        <f>IF(転記作業用!$AH17=0,"-",転記作業用!AF17)</f>
        <v>-</v>
      </c>
      <c r="AG17" s="64" t="str">
        <f>IF(転記作業用!$AH17=0,"-",転記作業用!AG17)</f>
        <v>-</v>
      </c>
      <c r="AH17" s="64" t="str">
        <f>IF(転記作業用!$AP17=0,"-",転記作業用!AI17)</f>
        <v>-</v>
      </c>
      <c r="AI17" s="64" t="str">
        <f>IF(転記作業用!$AP17=0,"-",転記作業用!AJ17)</f>
        <v>-</v>
      </c>
      <c r="AJ17" s="64" t="str">
        <f>IF(転記作業用!$AP17=0,"-",転記作業用!AK17)</f>
        <v>-</v>
      </c>
      <c r="AK17" s="64" t="str">
        <f>IF(転記作業用!$AP17=0,"-",転記作業用!AL17)</f>
        <v>-</v>
      </c>
      <c r="AL17" s="64" t="str">
        <f>IF(転記作業用!$AP17=0,"-",転記作業用!AM17)</f>
        <v>-</v>
      </c>
      <c r="AM17" s="64" t="str">
        <f>IF(転記作業用!$AP17=0,"-",転記作業用!AN17)</f>
        <v>-</v>
      </c>
      <c r="AN17" s="64" t="str">
        <f>IF(転記作業用!$AP17=0,"-",転記作業用!AO17)</f>
        <v>-</v>
      </c>
      <c r="AO17" s="64" t="str">
        <f>IF(転記作業用!$AY17=0,"-",転記作業用!AQ17)</f>
        <v>-</v>
      </c>
      <c r="AP17" s="64" t="str">
        <f>IF(転記作業用!$AY17=0,"-",転記作業用!AR17)</f>
        <v>-</v>
      </c>
      <c r="AQ17" s="64" t="str">
        <f>IF(転記作業用!$AY17=0,"-",転記作業用!AS17)</f>
        <v>-</v>
      </c>
      <c r="AR17" s="64" t="str">
        <f>IF(転記作業用!$AY17=0,"-",転記作業用!AT17)</f>
        <v>-</v>
      </c>
      <c r="AS17" s="64" t="str">
        <f>IF(転記作業用!$AY17=0,"-",転記作業用!AU17)</f>
        <v>-</v>
      </c>
      <c r="AT17" s="64" t="str">
        <f>IF(転記作業用!$AY17=0,"-",転記作業用!AV17)</f>
        <v>-</v>
      </c>
      <c r="AU17" s="64" t="str">
        <f>IF(転記作業用!$AY17=0,"-",転記作業用!AW17)</f>
        <v>-</v>
      </c>
      <c r="AV17" s="64" t="str">
        <f>IF(転記作業用!$AY17=0,"-",転記作業用!AX17)</f>
        <v>-</v>
      </c>
      <c r="AW17" s="64" t="str">
        <f>IF(転記作業用!$BK17=0,"-",転記作業用!AZ17)</f>
        <v>-</v>
      </c>
      <c r="AX17" s="64" t="str">
        <f>IF(転記作業用!$BK17=0,"-",転記作業用!BA17)</f>
        <v>-</v>
      </c>
      <c r="AY17" s="64" t="str">
        <f>IF(転記作業用!$BK17=0,"-",転記作業用!BB17)</f>
        <v>-</v>
      </c>
      <c r="AZ17" s="64" t="str">
        <f>IF(転記作業用!$BK17=0,"-",転記作業用!BC17)</f>
        <v>-</v>
      </c>
      <c r="BA17" s="64" t="str">
        <f>IF(転記作業用!$BK17=0,"-",転記作業用!BD17)</f>
        <v>-</v>
      </c>
      <c r="BB17" s="64" t="str">
        <f>IF(転記作業用!$BK17=0,"-",転記作業用!BE17)</f>
        <v>-</v>
      </c>
      <c r="BC17" s="64" t="str">
        <f>IF(転記作業用!$BK17=0,"-",転記作業用!BF17)</f>
        <v>-</v>
      </c>
      <c r="BD17" s="64" t="str">
        <f>IF(転記作業用!$BK17=0,"-",転記作業用!BG17)</f>
        <v>-</v>
      </c>
      <c r="BE17" s="64" t="str">
        <f>IF(転記作業用!$BK17=0,"-",転記作業用!BH17)</f>
        <v>-</v>
      </c>
      <c r="BF17" s="64" t="str">
        <f>IF(転記作業用!$BK17=0,"-",転記作業用!BI17)</f>
        <v>-</v>
      </c>
      <c r="BG17" s="64" t="str">
        <f>IF(転記作業用!$BK17=0,"-",転記作業用!BJ17)</f>
        <v>-</v>
      </c>
      <c r="BH17" s="64" t="str">
        <f>IF(転記作業用!$CF17=0,"-",転記作業用!BL17)</f>
        <v>-</v>
      </c>
      <c r="BI17" s="64" t="str">
        <f>IF(転記作業用!$CF17=0,"-",転記作業用!BM17)</f>
        <v>-</v>
      </c>
      <c r="BJ17" s="64" t="str">
        <f>IF(転記作業用!$CF17=0,"-",転記作業用!BN17)</f>
        <v>-</v>
      </c>
      <c r="BK17" s="64" t="str">
        <f>IF(転記作業用!$CF17=0,"-",転記作業用!BO17)</f>
        <v>-</v>
      </c>
      <c r="BL17" s="64" t="str">
        <f>IF(転記作業用!$CF17=0,"-",転記作業用!BP17)</f>
        <v>-</v>
      </c>
      <c r="BM17" s="64" t="str">
        <f>IF(転記作業用!$CF17=0,"-",転記作業用!BQ17)</f>
        <v>-</v>
      </c>
      <c r="BN17" s="64" t="str">
        <f>IF(転記作業用!$CF17=0,"-",転記作業用!BR17)</f>
        <v>-</v>
      </c>
      <c r="BO17" s="64" t="str">
        <f>IF(転記作業用!$CF17=0,"-",転記作業用!BS17)</f>
        <v>-</v>
      </c>
      <c r="BP17" s="64" t="str">
        <f>IF(転記作業用!$CF17=0,"-",転記作業用!BT17)</f>
        <v>-</v>
      </c>
      <c r="BQ17" s="64" t="str">
        <f>IF(転記作業用!$CF17=0,"-",転記作業用!BU17)</f>
        <v>-</v>
      </c>
      <c r="BR17" s="64" t="str">
        <f>IF(転記作業用!$CF17=0,"-",転記作業用!BV17)</f>
        <v>-</v>
      </c>
      <c r="BS17" s="64" t="str">
        <f>IF(転記作業用!$CF17=0,"-",転記作業用!BW17)</f>
        <v>-</v>
      </c>
      <c r="BT17" s="64" t="str">
        <f>IF(転記作業用!$CF17=0,"-",転記作業用!BX17)</f>
        <v>-</v>
      </c>
      <c r="BU17" s="64" t="str">
        <f>IF(転記作業用!$CF17=0,"-",転記作業用!BY17)</f>
        <v>-</v>
      </c>
      <c r="BV17" s="64" t="str">
        <f>IF(転記作業用!$CF17=0,"-",転記作業用!BZ17)</f>
        <v>-</v>
      </c>
      <c r="BW17" s="64" t="str">
        <f>IF(転記作業用!$CF17=0,"-",転記作業用!CA17)</f>
        <v>-</v>
      </c>
      <c r="BX17" s="64" t="str">
        <f>IF(転記作業用!$CF17=0,"-",転記作業用!CB17)</f>
        <v>-</v>
      </c>
      <c r="BY17" s="64" t="str">
        <f>IF(転記作業用!$CF17=0,"-",転記作業用!CC17)</f>
        <v>-</v>
      </c>
      <c r="BZ17" s="64" t="str">
        <f>IF(転記作業用!$CF17=0,"-",転記作業用!CD17)</f>
        <v>-</v>
      </c>
      <c r="CA17" s="64" t="str">
        <f>IF(転記作業用!$CF17=0,"-",転記作業用!CE17)</f>
        <v>-</v>
      </c>
      <c r="CB17" s="64" t="str">
        <f>IF(転記作業用!CG17&lt;1,"*",IF(AND(転記作業用!CG17&gt;=1,'在宅生活改善調査（利用者票）'!CB26=""),"-",'在宅生活改善調査（利用者票）'!CB26))</f>
        <v>*</v>
      </c>
      <c r="CC17" s="64" t="str">
        <f>IF(転記作業用!CH17&lt;1,"*",IF(AND(転記作業用!CH17&gt;=1,'在宅生活改善調査（利用者票）'!CC26=""),"-",'在宅生活改善調査（利用者票）'!CC26))</f>
        <v>*</v>
      </c>
      <c r="CD17" s="64" t="str">
        <f>IF($BZ17&lt;&gt;1,"*",IF(AND($BZ17=1,'在宅生活改善調査（利用者票）'!CD26=""),"-",'在宅生活改善調査（利用者票）'!CD26))</f>
        <v>*</v>
      </c>
      <c r="CE17" t="str">
        <f>IF(OR('在宅生活改善調査（利用者票）'!CF26&lt;&gt;"",'在宅生活改善調査（利用者票）'!CG26&lt;&gt;"",'在宅生活改善調査（利用者票）'!CH26&lt;&gt;"",'在宅生活改善調査（利用者票）'!CI26&lt;&gt;"",'在宅生活改善調査（利用者票）'!CK26&lt;&gt;"",'在宅生活改善調査（利用者票）'!CL26&lt;&gt;"",'在宅生活改善調査（利用者票）'!CM26&lt;&gt;"",'在宅生活改善調査（利用者票）'!CN26&lt;&gt;"",'在宅生活改善調査（利用者票）'!CO26&lt;&gt;""),"回答エラーが残っています","")</f>
        <v/>
      </c>
    </row>
    <row r="18" spans="1:83">
      <c r="A18" s="65" t="str">
        <f>IF(SUM(B18:CD18)=0,"",14)</f>
        <v/>
      </c>
      <c r="B18" s="64" t="str">
        <f>IF('在宅生活改善調査（利用者票）'!B27="","-",'在宅生活改善調査（利用者票）'!B27)</f>
        <v>-</v>
      </c>
      <c r="C18" s="64" t="str">
        <f>IF('在宅生活改善調査（利用者票）'!C27="","-",'在宅生活改善調査（利用者票）'!C27)</f>
        <v>-</v>
      </c>
      <c r="D18" s="64" t="str">
        <f>IF('在宅生活改善調査（利用者票）'!D27="","-",'在宅生活改善調査（利用者票）'!D27)</f>
        <v>-</v>
      </c>
      <c r="E18" s="64" t="str">
        <f>IF('在宅生活改善調査（利用者票）'!E27="","-",'在宅生活改善調査（利用者票）'!E27)</f>
        <v>-</v>
      </c>
      <c r="F18" s="64" t="str">
        <f>IF('在宅生活改善調査（利用者票）'!F27="","-",'在宅生活改善調査（利用者票）'!F27)</f>
        <v>-</v>
      </c>
      <c r="G18" s="64" t="str">
        <f>IF('在宅生活改善調査（利用者票）'!G27="","-",'在宅生活改善調査（利用者票）'!G27)</f>
        <v>-</v>
      </c>
      <c r="H18" s="64" t="str">
        <f>IF('在宅生活改善調査（利用者票）'!H27="","-",'在宅生活改善調査（利用者票）'!H27)</f>
        <v>-</v>
      </c>
      <c r="I18" s="64" t="str">
        <f>IF('在宅生活改善調査（利用者票）'!$H27=10,"*",IF(AND('在宅生活改善調査（利用者票）'!H27&lt;&gt;10,'在宅生活改善調査（利用者票）'!I27=""),"-",'在宅生活改善調査（利用者票）'!I27))</f>
        <v>-</v>
      </c>
      <c r="J18" s="64" t="str">
        <f>IF('在宅生活改善調査（利用者票）'!$H27=10,"*",IF(AND('在宅生活改善調査（利用者票）'!H27&lt;&gt;10,転記作業用!$Z18=0),"-",転記作業用!I18))</f>
        <v>-</v>
      </c>
      <c r="K18" s="64" t="str">
        <f>IF('在宅生活改善調査（利用者票）'!$H27=10,"*",IF(AND('在宅生活改善調査（利用者票）'!I27&lt;&gt;10,転記作業用!$Z18=0),"-",転記作業用!J18))</f>
        <v>-</v>
      </c>
      <c r="L18" s="64" t="str">
        <f>IF('在宅生活改善調査（利用者票）'!$H27=10,"*",IF(AND('在宅生活改善調査（利用者票）'!J27&lt;&gt;10,転記作業用!$Z18=0),"-",転記作業用!K18))</f>
        <v>-</v>
      </c>
      <c r="M18" s="64" t="str">
        <f>IF('在宅生活改善調査（利用者票）'!$H27=10,"*",IF(AND('在宅生活改善調査（利用者票）'!K27&lt;&gt;10,転記作業用!$Z18=0),"-",転記作業用!L18))</f>
        <v>-</v>
      </c>
      <c r="N18" s="64" t="str">
        <f>IF('在宅生活改善調査（利用者票）'!$H27=10,"*",IF(AND('在宅生活改善調査（利用者票）'!L27&lt;&gt;10,転記作業用!$Z18=0),"-",転記作業用!M18))</f>
        <v>-</v>
      </c>
      <c r="O18" s="64" t="str">
        <f>IF('在宅生活改善調査（利用者票）'!$H27=10,"*",IF(AND('在宅生活改善調査（利用者票）'!M27&lt;&gt;10,転記作業用!$Z18=0),"-",転記作業用!N18))</f>
        <v>-</v>
      </c>
      <c r="P18" s="64" t="str">
        <f>IF('在宅生活改善調査（利用者票）'!$H27=10,"*",IF(AND('在宅生活改善調査（利用者票）'!N27&lt;&gt;10,転記作業用!$Z18=0),"-",転記作業用!O18))</f>
        <v>-</v>
      </c>
      <c r="Q18" s="64" t="str">
        <f>IF('在宅生活改善調査（利用者票）'!$H27=10,"*",IF(AND('在宅生活改善調査（利用者票）'!O27&lt;&gt;10,転記作業用!$Z18=0),"-",転記作業用!P18))</f>
        <v>-</v>
      </c>
      <c r="R18" s="64" t="str">
        <f>IF('在宅生活改善調査（利用者票）'!$H27=10,"*",IF(AND('在宅生活改善調査（利用者票）'!P27&lt;&gt;10,転記作業用!$Z18=0),"-",転記作業用!Q18))</f>
        <v>-</v>
      </c>
      <c r="S18" s="64" t="str">
        <f>IF('在宅生活改善調査（利用者票）'!$H27=10,"*",IF(AND('在宅生活改善調査（利用者票）'!Q27&lt;&gt;10,転記作業用!$Z18=0),"-",転記作業用!R18))</f>
        <v>-</v>
      </c>
      <c r="T18" s="64" t="str">
        <f>IF('在宅生活改善調査（利用者票）'!$H27=10,"*",IF(AND('在宅生活改善調査（利用者票）'!R27&lt;&gt;10,転記作業用!$Z18=0),"-",転記作業用!S18))</f>
        <v>-</v>
      </c>
      <c r="U18" s="64" t="str">
        <f>IF('在宅生活改善調査（利用者票）'!$H27=10,"*",IF(AND('在宅生活改善調査（利用者票）'!S27&lt;&gt;10,転記作業用!$Z18=0),"-",転記作業用!T18))</f>
        <v>-</v>
      </c>
      <c r="V18" s="64" t="str">
        <f>IF('在宅生活改善調査（利用者票）'!$H27=10,"*",IF(AND('在宅生活改善調査（利用者票）'!T27&lt;&gt;10,転記作業用!$Z18=0),"-",転記作業用!U18))</f>
        <v>-</v>
      </c>
      <c r="W18" s="64" t="str">
        <f>IF('在宅生活改善調査（利用者票）'!$H27=10,"*",IF(AND('在宅生活改善調査（利用者票）'!U27&lt;&gt;10,転記作業用!$Z18=0),"-",転記作業用!V18))</f>
        <v>-</v>
      </c>
      <c r="X18" s="64" t="str">
        <f>IF('在宅生活改善調査（利用者票）'!$H27=10,"*",IF(AND('在宅生活改善調査（利用者票）'!V27&lt;&gt;10,転記作業用!$Z18=0),"-",転記作業用!W18))</f>
        <v>-</v>
      </c>
      <c r="Y18" s="64" t="str">
        <f>IF('在宅生活改善調査（利用者票）'!$H27=10,"*",IF(AND('在宅生活改善調査（利用者票）'!W27&lt;&gt;10,転記作業用!$Z18=0),"-",転記作業用!X18))</f>
        <v>-</v>
      </c>
      <c r="Z18" s="64" t="str">
        <f>IF('在宅生活改善調査（利用者票）'!$H27=10,"*",IF(AND('在宅生活改善調査（利用者票）'!X27&lt;&gt;10,転記作業用!$Z18=0),"-",転記作業用!Y18))</f>
        <v>-</v>
      </c>
      <c r="AA18" s="64" t="str">
        <f>IF(転記作業用!$AH18=0,"-",転記作業用!AA18)</f>
        <v>-</v>
      </c>
      <c r="AB18" s="64" t="str">
        <f>IF(転記作業用!$AH18=0,"-",転記作業用!AB18)</f>
        <v>-</v>
      </c>
      <c r="AC18" s="64" t="str">
        <f>IF(転記作業用!$AH18=0,"-",転記作業用!AC18)</f>
        <v>-</v>
      </c>
      <c r="AD18" s="64" t="str">
        <f>IF(転記作業用!$AH18=0,"-",転記作業用!AD18)</f>
        <v>-</v>
      </c>
      <c r="AE18" s="64" t="str">
        <f>IF(転記作業用!$AH18=0,"-",転記作業用!AE18)</f>
        <v>-</v>
      </c>
      <c r="AF18" s="64" t="str">
        <f>IF(転記作業用!$AH18=0,"-",転記作業用!AF18)</f>
        <v>-</v>
      </c>
      <c r="AG18" s="64" t="str">
        <f>IF(転記作業用!$AH18=0,"-",転記作業用!AG18)</f>
        <v>-</v>
      </c>
      <c r="AH18" s="64" t="str">
        <f>IF(転記作業用!$AP18=0,"-",転記作業用!AI18)</f>
        <v>-</v>
      </c>
      <c r="AI18" s="64" t="str">
        <f>IF(転記作業用!$AP18=0,"-",転記作業用!AJ18)</f>
        <v>-</v>
      </c>
      <c r="AJ18" s="64" t="str">
        <f>IF(転記作業用!$AP18=0,"-",転記作業用!AK18)</f>
        <v>-</v>
      </c>
      <c r="AK18" s="64" t="str">
        <f>IF(転記作業用!$AP18=0,"-",転記作業用!AL18)</f>
        <v>-</v>
      </c>
      <c r="AL18" s="64" t="str">
        <f>IF(転記作業用!$AP18=0,"-",転記作業用!AM18)</f>
        <v>-</v>
      </c>
      <c r="AM18" s="64" t="str">
        <f>IF(転記作業用!$AP18=0,"-",転記作業用!AN18)</f>
        <v>-</v>
      </c>
      <c r="AN18" s="64" t="str">
        <f>IF(転記作業用!$AP18=0,"-",転記作業用!AO18)</f>
        <v>-</v>
      </c>
      <c r="AO18" s="64" t="str">
        <f>IF(転記作業用!$AY18=0,"-",転記作業用!AQ18)</f>
        <v>-</v>
      </c>
      <c r="AP18" s="64" t="str">
        <f>IF(転記作業用!$AY18=0,"-",転記作業用!AR18)</f>
        <v>-</v>
      </c>
      <c r="AQ18" s="64" t="str">
        <f>IF(転記作業用!$AY18=0,"-",転記作業用!AS18)</f>
        <v>-</v>
      </c>
      <c r="AR18" s="64" t="str">
        <f>IF(転記作業用!$AY18=0,"-",転記作業用!AT18)</f>
        <v>-</v>
      </c>
      <c r="AS18" s="64" t="str">
        <f>IF(転記作業用!$AY18=0,"-",転記作業用!AU18)</f>
        <v>-</v>
      </c>
      <c r="AT18" s="64" t="str">
        <f>IF(転記作業用!$AY18=0,"-",転記作業用!AV18)</f>
        <v>-</v>
      </c>
      <c r="AU18" s="64" t="str">
        <f>IF(転記作業用!$AY18=0,"-",転記作業用!AW18)</f>
        <v>-</v>
      </c>
      <c r="AV18" s="64" t="str">
        <f>IF(転記作業用!$AY18=0,"-",転記作業用!AX18)</f>
        <v>-</v>
      </c>
      <c r="AW18" s="64" t="str">
        <f>IF(転記作業用!$BK18=0,"-",転記作業用!AZ18)</f>
        <v>-</v>
      </c>
      <c r="AX18" s="64" t="str">
        <f>IF(転記作業用!$BK18=0,"-",転記作業用!BA18)</f>
        <v>-</v>
      </c>
      <c r="AY18" s="64" t="str">
        <f>IF(転記作業用!$BK18=0,"-",転記作業用!BB18)</f>
        <v>-</v>
      </c>
      <c r="AZ18" s="64" t="str">
        <f>IF(転記作業用!$BK18=0,"-",転記作業用!BC18)</f>
        <v>-</v>
      </c>
      <c r="BA18" s="64" t="str">
        <f>IF(転記作業用!$BK18=0,"-",転記作業用!BD18)</f>
        <v>-</v>
      </c>
      <c r="BB18" s="64" t="str">
        <f>IF(転記作業用!$BK18=0,"-",転記作業用!BE18)</f>
        <v>-</v>
      </c>
      <c r="BC18" s="64" t="str">
        <f>IF(転記作業用!$BK18=0,"-",転記作業用!BF18)</f>
        <v>-</v>
      </c>
      <c r="BD18" s="64" t="str">
        <f>IF(転記作業用!$BK18=0,"-",転記作業用!BG18)</f>
        <v>-</v>
      </c>
      <c r="BE18" s="64" t="str">
        <f>IF(転記作業用!$BK18=0,"-",転記作業用!BH18)</f>
        <v>-</v>
      </c>
      <c r="BF18" s="64" t="str">
        <f>IF(転記作業用!$BK18=0,"-",転記作業用!BI18)</f>
        <v>-</v>
      </c>
      <c r="BG18" s="64" t="str">
        <f>IF(転記作業用!$BK18=0,"-",転記作業用!BJ18)</f>
        <v>-</v>
      </c>
      <c r="BH18" s="64" t="str">
        <f>IF(転記作業用!$CF18=0,"-",転記作業用!BL18)</f>
        <v>-</v>
      </c>
      <c r="BI18" s="64" t="str">
        <f>IF(転記作業用!$CF18=0,"-",転記作業用!BM18)</f>
        <v>-</v>
      </c>
      <c r="BJ18" s="64" t="str">
        <f>IF(転記作業用!$CF18=0,"-",転記作業用!BN18)</f>
        <v>-</v>
      </c>
      <c r="BK18" s="64" t="str">
        <f>IF(転記作業用!$CF18=0,"-",転記作業用!BO18)</f>
        <v>-</v>
      </c>
      <c r="BL18" s="64" t="str">
        <f>IF(転記作業用!$CF18=0,"-",転記作業用!BP18)</f>
        <v>-</v>
      </c>
      <c r="BM18" s="64" t="str">
        <f>IF(転記作業用!$CF18=0,"-",転記作業用!BQ18)</f>
        <v>-</v>
      </c>
      <c r="BN18" s="64" t="str">
        <f>IF(転記作業用!$CF18=0,"-",転記作業用!BR18)</f>
        <v>-</v>
      </c>
      <c r="BO18" s="64" t="str">
        <f>IF(転記作業用!$CF18=0,"-",転記作業用!BS18)</f>
        <v>-</v>
      </c>
      <c r="BP18" s="64" t="str">
        <f>IF(転記作業用!$CF18=0,"-",転記作業用!BT18)</f>
        <v>-</v>
      </c>
      <c r="BQ18" s="64" t="str">
        <f>IF(転記作業用!$CF18=0,"-",転記作業用!BU18)</f>
        <v>-</v>
      </c>
      <c r="BR18" s="64" t="str">
        <f>IF(転記作業用!$CF18=0,"-",転記作業用!BV18)</f>
        <v>-</v>
      </c>
      <c r="BS18" s="64" t="str">
        <f>IF(転記作業用!$CF18=0,"-",転記作業用!BW18)</f>
        <v>-</v>
      </c>
      <c r="BT18" s="64" t="str">
        <f>IF(転記作業用!$CF18=0,"-",転記作業用!BX18)</f>
        <v>-</v>
      </c>
      <c r="BU18" s="64" t="str">
        <f>IF(転記作業用!$CF18=0,"-",転記作業用!BY18)</f>
        <v>-</v>
      </c>
      <c r="BV18" s="64" t="str">
        <f>IF(転記作業用!$CF18=0,"-",転記作業用!BZ18)</f>
        <v>-</v>
      </c>
      <c r="BW18" s="64" t="str">
        <f>IF(転記作業用!$CF18=0,"-",転記作業用!CA18)</f>
        <v>-</v>
      </c>
      <c r="BX18" s="64" t="str">
        <f>IF(転記作業用!$CF18=0,"-",転記作業用!CB18)</f>
        <v>-</v>
      </c>
      <c r="BY18" s="64" t="str">
        <f>IF(転記作業用!$CF18=0,"-",転記作業用!CC18)</f>
        <v>-</v>
      </c>
      <c r="BZ18" s="64" t="str">
        <f>IF(転記作業用!$CF18=0,"-",転記作業用!CD18)</f>
        <v>-</v>
      </c>
      <c r="CA18" s="64" t="str">
        <f>IF(転記作業用!$CF18=0,"-",転記作業用!CE18)</f>
        <v>-</v>
      </c>
      <c r="CB18" s="64" t="str">
        <f>IF(転記作業用!CG18&lt;1,"*",IF(AND(転記作業用!CG18&gt;=1,'在宅生活改善調査（利用者票）'!CB27=""),"-",'在宅生活改善調査（利用者票）'!CB27))</f>
        <v>*</v>
      </c>
      <c r="CC18" s="64" t="str">
        <f>IF(転記作業用!CH18&lt;1,"*",IF(AND(転記作業用!CH18&gt;=1,'在宅生活改善調査（利用者票）'!CC27=""),"-",'在宅生活改善調査（利用者票）'!CC27))</f>
        <v>*</v>
      </c>
      <c r="CD18" s="64" t="str">
        <f>IF($BZ18&lt;&gt;1,"*",IF(AND($BZ18=1,'在宅生活改善調査（利用者票）'!CD27=""),"-",'在宅生活改善調査（利用者票）'!CD27))</f>
        <v>*</v>
      </c>
      <c r="CE18" t="str">
        <f>IF(OR('在宅生活改善調査（利用者票）'!CF27&lt;&gt;"",'在宅生活改善調査（利用者票）'!CG27&lt;&gt;"",'在宅生活改善調査（利用者票）'!CH27&lt;&gt;"",'在宅生活改善調査（利用者票）'!CI27&lt;&gt;"",'在宅生活改善調査（利用者票）'!CK27&lt;&gt;"",'在宅生活改善調査（利用者票）'!CL27&lt;&gt;"",'在宅生活改善調査（利用者票）'!CM27&lt;&gt;"",'在宅生活改善調査（利用者票）'!CN27&lt;&gt;"",'在宅生活改善調査（利用者票）'!CO27&lt;&gt;""),"回答エラーが残っています","")</f>
        <v/>
      </c>
    </row>
    <row r="19" spans="1:83">
      <c r="A19" s="65" t="str">
        <f>IF(SUM(B19:CD19)=0,"",15)</f>
        <v/>
      </c>
      <c r="B19" s="64" t="str">
        <f>IF('在宅生活改善調査（利用者票）'!B28="","-",'在宅生活改善調査（利用者票）'!B28)</f>
        <v>-</v>
      </c>
      <c r="C19" s="64" t="str">
        <f>IF('在宅生活改善調査（利用者票）'!C28="","-",'在宅生活改善調査（利用者票）'!C28)</f>
        <v>-</v>
      </c>
      <c r="D19" s="64" t="str">
        <f>IF('在宅生活改善調査（利用者票）'!D28="","-",'在宅生活改善調査（利用者票）'!D28)</f>
        <v>-</v>
      </c>
      <c r="E19" s="64" t="str">
        <f>IF('在宅生活改善調査（利用者票）'!E28="","-",'在宅生活改善調査（利用者票）'!E28)</f>
        <v>-</v>
      </c>
      <c r="F19" s="64" t="str">
        <f>IF('在宅生活改善調査（利用者票）'!F28="","-",'在宅生活改善調査（利用者票）'!F28)</f>
        <v>-</v>
      </c>
      <c r="G19" s="64" t="str">
        <f>IF('在宅生活改善調査（利用者票）'!G28="","-",'在宅生活改善調査（利用者票）'!G28)</f>
        <v>-</v>
      </c>
      <c r="H19" s="64" t="str">
        <f>IF('在宅生活改善調査（利用者票）'!H28="","-",'在宅生活改善調査（利用者票）'!H28)</f>
        <v>-</v>
      </c>
      <c r="I19" s="64" t="str">
        <f>IF('在宅生活改善調査（利用者票）'!$H28=10,"*",IF(AND('在宅生活改善調査（利用者票）'!H28&lt;&gt;10,'在宅生活改善調査（利用者票）'!I28=""),"-",'在宅生活改善調査（利用者票）'!I28))</f>
        <v>-</v>
      </c>
      <c r="J19" s="64" t="str">
        <f>IF('在宅生活改善調査（利用者票）'!$H28=10,"*",IF(AND('在宅生活改善調査（利用者票）'!H28&lt;&gt;10,転記作業用!$Z19=0),"-",転記作業用!I19))</f>
        <v>-</v>
      </c>
      <c r="K19" s="64" t="str">
        <f>IF('在宅生活改善調査（利用者票）'!$H28=10,"*",IF(AND('在宅生活改善調査（利用者票）'!I28&lt;&gt;10,転記作業用!$Z19=0),"-",転記作業用!J19))</f>
        <v>-</v>
      </c>
      <c r="L19" s="64" t="str">
        <f>IF('在宅生活改善調査（利用者票）'!$H28=10,"*",IF(AND('在宅生活改善調査（利用者票）'!J28&lt;&gt;10,転記作業用!$Z19=0),"-",転記作業用!K19))</f>
        <v>-</v>
      </c>
      <c r="M19" s="64" t="str">
        <f>IF('在宅生活改善調査（利用者票）'!$H28=10,"*",IF(AND('在宅生活改善調査（利用者票）'!K28&lt;&gt;10,転記作業用!$Z19=0),"-",転記作業用!L19))</f>
        <v>-</v>
      </c>
      <c r="N19" s="64" t="str">
        <f>IF('在宅生活改善調査（利用者票）'!$H28=10,"*",IF(AND('在宅生活改善調査（利用者票）'!L28&lt;&gt;10,転記作業用!$Z19=0),"-",転記作業用!M19))</f>
        <v>-</v>
      </c>
      <c r="O19" s="64" t="str">
        <f>IF('在宅生活改善調査（利用者票）'!$H28=10,"*",IF(AND('在宅生活改善調査（利用者票）'!M28&lt;&gt;10,転記作業用!$Z19=0),"-",転記作業用!N19))</f>
        <v>-</v>
      </c>
      <c r="P19" s="64" t="str">
        <f>IF('在宅生活改善調査（利用者票）'!$H28=10,"*",IF(AND('在宅生活改善調査（利用者票）'!N28&lt;&gt;10,転記作業用!$Z19=0),"-",転記作業用!O19))</f>
        <v>-</v>
      </c>
      <c r="Q19" s="64" t="str">
        <f>IF('在宅生活改善調査（利用者票）'!$H28=10,"*",IF(AND('在宅生活改善調査（利用者票）'!O28&lt;&gt;10,転記作業用!$Z19=0),"-",転記作業用!P19))</f>
        <v>-</v>
      </c>
      <c r="R19" s="64" t="str">
        <f>IF('在宅生活改善調査（利用者票）'!$H28=10,"*",IF(AND('在宅生活改善調査（利用者票）'!P28&lt;&gt;10,転記作業用!$Z19=0),"-",転記作業用!Q19))</f>
        <v>-</v>
      </c>
      <c r="S19" s="64" t="str">
        <f>IF('在宅生活改善調査（利用者票）'!$H28=10,"*",IF(AND('在宅生活改善調査（利用者票）'!Q28&lt;&gt;10,転記作業用!$Z19=0),"-",転記作業用!R19))</f>
        <v>-</v>
      </c>
      <c r="T19" s="64" t="str">
        <f>IF('在宅生活改善調査（利用者票）'!$H28=10,"*",IF(AND('在宅生活改善調査（利用者票）'!R28&lt;&gt;10,転記作業用!$Z19=0),"-",転記作業用!S19))</f>
        <v>-</v>
      </c>
      <c r="U19" s="64" t="str">
        <f>IF('在宅生活改善調査（利用者票）'!$H28=10,"*",IF(AND('在宅生活改善調査（利用者票）'!S28&lt;&gt;10,転記作業用!$Z19=0),"-",転記作業用!T19))</f>
        <v>-</v>
      </c>
      <c r="V19" s="64" t="str">
        <f>IF('在宅生活改善調査（利用者票）'!$H28=10,"*",IF(AND('在宅生活改善調査（利用者票）'!T28&lt;&gt;10,転記作業用!$Z19=0),"-",転記作業用!U19))</f>
        <v>-</v>
      </c>
      <c r="W19" s="64" t="str">
        <f>IF('在宅生活改善調査（利用者票）'!$H28=10,"*",IF(AND('在宅生活改善調査（利用者票）'!U28&lt;&gt;10,転記作業用!$Z19=0),"-",転記作業用!V19))</f>
        <v>-</v>
      </c>
      <c r="X19" s="64" t="str">
        <f>IF('在宅生活改善調査（利用者票）'!$H28=10,"*",IF(AND('在宅生活改善調査（利用者票）'!V28&lt;&gt;10,転記作業用!$Z19=0),"-",転記作業用!W19))</f>
        <v>-</v>
      </c>
      <c r="Y19" s="64" t="str">
        <f>IF('在宅生活改善調査（利用者票）'!$H28=10,"*",IF(AND('在宅生活改善調査（利用者票）'!W28&lt;&gt;10,転記作業用!$Z19=0),"-",転記作業用!X19))</f>
        <v>-</v>
      </c>
      <c r="Z19" s="64" t="str">
        <f>IF('在宅生活改善調査（利用者票）'!$H28=10,"*",IF(AND('在宅生活改善調査（利用者票）'!X28&lt;&gt;10,転記作業用!$Z19=0),"-",転記作業用!Y19))</f>
        <v>-</v>
      </c>
      <c r="AA19" s="64" t="str">
        <f>IF(転記作業用!$AH19=0,"-",転記作業用!AA19)</f>
        <v>-</v>
      </c>
      <c r="AB19" s="64" t="str">
        <f>IF(転記作業用!$AH19=0,"-",転記作業用!AB19)</f>
        <v>-</v>
      </c>
      <c r="AC19" s="64" t="str">
        <f>IF(転記作業用!$AH19=0,"-",転記作業用!AC19)</f>
        <v>-</v>
      </c>
      <c r="AD19" s="64" t="str">
        <f>IF(転記作業用!$AH19=0,"-",転記作業用!AD19)</f>
        <v>-</v>
      </c>
      <c r="AE19" s="64" t="str">
        <f>IF(転記作業用!$AH19=0,"-",転記作業用!AE19)</f>
        <v>-</v>
      </c>
      <c r="AF19" s="64" t="str">
        <f>IF(転記作業用!$AH19=0,"-",転記作業用!AF19)</f>
        <v>-</v>
      </c>
      <c r="AG19" s="64" t="str">
        <f>IF(転記作業用!$AH19=0,"-",転記作業用!AG19)</f>
        <v>-</v>
      </c>
      <c r="AH19" s="64" t="str">
        <f>IF(転記作業用!$AP19=0,"-",転記作業用!AI19)</f>
        <v>-</v>
      </c>
      <c r="AI19" s="64" t="str">
        <f>IF(転記作業用!$AP19=0,"-",転記作業用!AJ19)</f>
        <v>-</v>
      </c>
      <c r="AJ19" s="64" t="str">
        <f>IF(転記作業用!$AP19=0,"-",転記作業用!AK19)</f>
        <v>-</v>
      </c>
      <c r="AK19" s="64" t="str">
        <f>IF(転記作業用!$AP19=0,"-",転記作業用!AL19)</f>
        <v>-</v>
      </c>
      <c r="AL19" s="64" t="str">
        <f>IF(転記作業用!$AP19=0,"-",転記作業用!AM19)</f>
        <v>-</v>
      </c>
      <c r="AM19" s="64" t="str">
        <f>IF(転記作業用!$AP19=0,"-",転記作業用!AN19)</f>
        <v>-</v>
      </c>
      <c r="AN19" s="64" t="str">
        <f>IF(転記作業用!$AP19=0,"-",転記作業用!AO19)</f>
        <v>-</v>
      </c>
      <c r="AO19" s="64" t="str">
        <f>IF(転記作業用!$AY19=0,"-",転記作業用!AQ19)</f>
        <v>-</v>
      </c>
      <c r="AP19" s="64" t="str">
        <f>IF(転記作業用!$AY19=0,"-",転記作業用!AR19)</f>
        <v>-</v>
      </c>
      <c r="AQ19" s="64" t="str">
        <f>IF(転記作業用!$AY19=0,"-",転記作業用!AS19)</f>
        <v>-</v>
      </c>
      <c r="AR19" s="64" t="str">
        <f>IF(転記作業用!$AY19=0,"-",転記作業用!AT19)</f>
        <v>-</v>
      </c>
      <c r="AS19" s="64" t="str">
        <f>IF(転記作業用!$AY19=0,"-",転記作業用!AU19)</f>
        <v>-</v>
      </c>
      <c r="AT19" s="64" t="str">
        <f>IF(転記作業用!$AY19=0,"-",転記作業用!AV19)</f>
        <v>-</v>
      </c>
      <c r="AU19" s="64" t="str">
        <f>IF(転記作業用!$AY19=0,"-",転記作業用!AW19)</f>
        <v>-</v>
      </c>
      <c r="AV19" s="64" t="str">
        <f>IF(転記作業用!$AY19=0,"-",転記作業用!AX19)</f>
        <v>-</v>
      </c>
      <c r="AW19" s="64" t="str">
        <f>IF(転記作業用!$BK19=0,"-",転記作業用!AZ19)</f>
        <v>-</v>
      </c>
      <c r="AX19" s="64" t="str">
        <f>IF(転記作業用!$BK19=0,"-",転記作業用!BA19)</f>
        <v>-</v>
      </c>
      <c r="AY19" s="64" t="str">
        <f>IF(転記作業用!$BK19=0,"-",転記作業用!BB19)</f>
        <v>-</v>
      </c>
      <c r="AZ19" s="64" t="str">
        <f>IF(転記作業用!$BK19=0,"-",転記作業用!BC19)</f>
        <v>-</v>
      </c>
      <c r="BA19" s="64" t="str">
        <f>IF(転記作業用!$BK19=0,"-",転記作業用!BD19)</f>
        <v>-</v>
      </c>
      <c r="BB19" s="64" t="str">
        <f>IF(転記作業用!$BK19=0,"-",転記作業用!BE19)</f>
        <v>-</v>
      </c>
      <c r="BC19" s="64" t="str">
        <f>IF(転記作業用!$BK19=0,"-",転記作業用!BF19)</f>
        <v>-</v>
      </c>
      <c r="BD19" s="64" t="str">
        <f>IF(転記作業用!$BK19=0,"-",転記作業用!BG19)</f>
        <v>-</v>
      </c>
      <c r="BE19" s="64" t="str">
        <f>IF(転記作業用!$BK19=0,"-",転記作業用!BH19)</f>
        <v>-</v>
      </c>
      <c r="BF19" s="64" t="str">
        <f>IF(転記作業用!$BK19=0,"-",転記作業用!BI19)</f>
        <v>-</v>
      </c>
      <c r="BG19" s="64" t="str">
        <f>IF(転記作業用!$BK19=0,"-",転記作業用!BJ19)</f>
        <v>-</v>
      </c>
      <c r="BH19" s="64" t="str">
        <f>IF(転記作業用!$CF19=0,"-",転記作業用!BL19)</f>
        <v>-</v>
      </c>
      <c r="BI19" s="64" t="str">
        <f>IF(転記作業用!$CF19=0,"-",転記作業用!BM19)</f>
        <v>-</v>
      </c>
      <c r="BJ19" s="64" t="str">
        <f>IF(転記作業用!$CF19=0,"-",転記作業用!BN19)</f>
        <v>-</v>
      </c>
      <c r="BK19" s="64" t="str">
        <f>IF(転記作業用!$CF19=0,"-",転記作業用!BO19)</f>
        <v>-</v>
      </c>
      <c r="BL19" s="64" t="str">
        <f>IF(転記作業用!$CF19=0,"-",転記作業用!BP19)</f>
        <v>-</v>
      </c>
      <c r="BM19" s="64" t="str">
        <f>IF(転記作業用!$CF19=0,"-",転記作業用!BQ19)</f>
        <v>-</v>
      </c>
      <c r="BN19" s="64" t="str">
        <f>IF(転記作業用!$CF19=0,"-",転記作業用!BR19)</f>
        <v>-</v>
      </c>
      <c r="BO19" s="64" t="str">
        <f>IF(転記作業用!$CF19=0,"-",転記作業用!BS19)</f>
        <v>-</v>
      </c>
      <c r="BP19" s="64" t="str">
        <f>IF(転記作業用!$CF19=0,"-",転記作業用!BT19)</f>
        <v>-</v>
      </c>
      <c r="BQ19" s="64" t="str">
        <f>IF(転記作業用!$CF19=0,"-",転記作業用!BU19)</f>
        <v>-</v>
      </c>
      <c r="BR19" s="64" t="str">
        <f>IF(転記作業用!$CF19=0,"-",転記作業用!BV19)</f>
        <v>-</v>
      </c>
      <c r="BS19" s="64" t="str">
        <f>IF(転記作業用!$CF19=0,"-",転記作業用!BW19)</f>
        <v>-</v>
      </c>
      <c r="BT19" s="64" t="str">
        <f>IF(転記作業用!$CF19=0,"-",転記作業用!BX19)</f>
        <v>-</v>
      </c>
      <c r="BU19" s="64" t="str">
        <f>IF(転記作業用!$CF19=0,"-",転記作業用!BY19)</f>
        <v>-</v>
      </c>
      <c r="BV19" s="64" t="str">
        <f>IF(転記作業用!$CF19=0,"-",転記作業用!BZ19)</f>
        <v>-</v>
      </c>
      <c r="BW19" s="64" t="str">
        <f>IF(転記作業用!$CF19=0,"-",転記作業用!CA19)</f>
        <v>-</v>
      </c>
      <c r="BX19" s="64" t="str">
        <f>IF(転記作業用!$CF19=0,"-",転記作業用!CB19)</f>
        <v>-</v>
      </c>
      <c r="BY19" s="64" t="str">
        <f>IF(転記作業用!$CF19=0,"-",転記作業用!CC19)</f>
        <v>-</v>
      </c>
      <c r="BZ19" s="64" t="str">
        <f>IF(転記作業用!$CF19=0,"-",転記作業用!CD19)</f>
        <v>-</v>
      </c>
      <c r="CA19" s="64" t="str">
        <f>IF(転記作業用!$CF19=0,"-",転記作業用!CE19)</f>
        <v>-</v>
      </c>
      <c r="CB19" s="64" t="str">
        <f>IF(転記作業用!CG19&lt;1,"*",IF(AND(転記作業用!CG19&gt;=1,'在宅生活改善調査（利用者票）'!CB28=""),"-",'在宅生活改善調査（利用者票）'!CB28))</f>
        <v>*</v>
      </c>
      <c r="CC19" s="64" t="str">
        <f>IF(転記作業用!CH19&lt;1,"*",IF(AND(転記作業用!CH19&gt;=1,'在宅生活改善調査（利用者票）'!CC28=""),"-",'在宅生活改善調査（利用者票）'!CC28))</f>
        <v>*</v>
      </c>
      <c r="CD19" s="64" t="str">
        <f>IF($BZ19&lt;&gt;1,"*",IF(AND($BZ19=1,'在宅生活改善調査（利用者票）'!CD28=""),"-",'在宅生活改善調査（利用者票）'!CD28))</f>
        <v>*</v>
      </c>
      <c r="CE19" t="str">
        <f>IF(OR('在宅生活改善調査（利用者票）'!CF28&lt;&gt;"",'在宅生活改善調査（利用者票）'!CG28&lt;&gt;"",'在宅生活改善調査（利用者票）'!CH28&lt;&gt;"",'在宅生活改善調査（利用者票）'!CI28&lt;&gt;"",'在宅生活改善調査（利用者票）'!CK28&lt;&gt;"",'在宅生活改善調査（利用者票）'!CL28&lt;&gt;"",'在宅生活改善調査（利用者票）'!CM28&lt;&gt;"",'在宅生活改善調査（利用者票）'!CN28&lt;&gt;"",'在宅生活改善調査（利用者票）'!CO28&lt;&gt;""),"回答エラーが残っています","")</f>
        <v/>
      </c>
    </row>
    <row r="20" spans="1:83">
      <c r="A20" s="65" t="str">
        <f>IF(SUM(B20:CD20)=0,"",16)</f>
        <v/>
      </c>
      <c r="B20" s="64" t="str">
        <f>IF('在宅生活改善調査（利用者票）'!B29="","-",'在宅生活改善調査（利用者票）'!B29)</f>
        <v>-</v>
      </c>
      <c r="C20" s="64" t="str">
        <f>IF('在宅生活改善調査（利用者票）'!C29="","-",'在宅生活改善調査（利用者票）'!C29)</f>
        <v>-</v>
      </c>
      <c r="D20" s="64" t="str">
        <f>IF('在宅生活改善調査（利用者票）'!D29="","-",'在宅生活改善調査（利用者票）'!D29)</f>
        <v>-</v>
      </c>
      <c r="E20" s="64" t="str">
        <f>IF('在宅生活改善調査（利用者票）'!E29="","-",'在宅生活改善調査（利用者票）'!E29)</f>
        <v>-</v>
      </c>
      <c r="F20" s="64" t="str">
        <f>IF('在宅生活改善調査（利用者票）'!F29="","-",'在宅生活改善調査（利用者票）'!F29)</f>
        <v>-</v>
      </c>
      <c r="G20" s="64" t="str">
        <f>IF('在宅生活改善調査（利用者票）'!G29="","-",'在宅生活改善調査（利用者票）'!G29)</f>
        <v>-</v>
      </c>
      <c r="H20" s="64" t="str">
        <f>IF('在宅生活改善調査（利用者票）'!H29="","-",'在宅生活改善調査（利用者票）'!H29)</f>
        <v>-</v>
      </c>
      <c r="I20" s="64" t="str">
        <f>IF('在宅生活改善調査（利用者票）'!$H29=10,"*",IF(AND('在宅生活改善調査（利用者票）'!H29&lt;&gt;10,'在宅生活改善調査（利用者票）'!I29=""),"-",'在宅生活改善調査（利用者票）'!I29))</f>
        <v>-</v>
      </c>
      <c r="J20" s="64" t="str">
        <f>IF('在宅生活改善調査（利用者票）'!$H29=10,"*",IF(AND('在宅生活改善調査（利用者票）'!H29&lt;&gt;10,転記作業用!$Z20=0),"-",転記作業用!I20))</f>
        <v>-</v>
      </c>
      <c r="K20" s="64" t="str">
        <f>IF('在宅生活改善調査（利用者票）'!$H29=10,"*",IF(AND('在宅生活改善調査（利用者票）'!I29&lt;&gt;10,転記作業用!$Z20=0),"-",転記作業用!J20))</f>
        <v>-</v>
      </c>
      <c r="L20" s="64" t="str">
        <f>IF('在宅生活改善調査（利用者票）'!$H29=10,"*",IF(AND('在宅生活改善調査（利用者票）'!J29&lt;&gt;10,転記作業用!$Z20=0),"-",転記作業用!K20))</f>
        <v>-</v>
      </c>
      <c r="M20" s="64" t="str">
        <f>IF('在宅生活改善調査（利用者票）'!$H29=10,"*",IF(AND('在宅生活改善調査（利用者票）'!K29&lt;&gt;10,転記作業用!$Z20=0),"-",転記作業用!L20))</f>
        <v>-</v>
      </c>
      <c r="N20" s="64" t="str">
        <f>IF('在宅生活改善調査（利用者票）'!$H29=10,"*",IF(AND('在宅生活改善調査（利用者票）'!L29&lt;&gt;10,転記作業用!$Z20=0),"-",転記作業用!M20))</f>
        <v>-</v>
      </c>
      <c r="O20" s="64" t="str">
        <f>IF('在宅生活改善調査（利用者票）'!$H29=10,"*",IF(AND('在宅生活改善調査（利用者票）'!M29&lt;&gt;10,転記作業用!$Z20=0),"-",転記作業用!N20))</f>
        <v>-</v>
      </c>
      <c r="P20" s="64" t="str">
        <f>IF('在宅生活改善調査（利用者票）'!$H29=10,"*",IF(AND('在宅生活改善調査（利用者票）'!N29&lt;&gt;10,転記作業用!$Z20=0),"-",転記作業用!O20))</f>
        <v>-</v>
      </c>
      <c r="Q20" s="64" t="str">
        <f>IF('在宅生活改善調査（利用者票）'!$H29=10,"*",IF(AND('在宅生活改善調査（利用者票）'!O29&lt;&gt;10,転記作業用!$Z20=0),"-",転記作業用!P20))</f>
        <v>-</v>
      </c>
      <c r="R20" s="64" t="str">
        <f>IF('在宅生活改善調査（利用者票）'!$H29=10,"*",IF(AND('在宅生活改善調査（利用者票）'!P29&lt;&gt;10,転記作業用!$Z20=0),"-",転記作業用!Q20))</f>
        <v>-</v>
      </c>
      <c r="S20" s="64" t="str">
        <f>IF('在宅生活改善調査（利用者票）'!$H29=10,"*",IF(AND('在宅生活改善調査（利用者票）'!Q29&lt;&gt;10,転記作業用!$Z20=0),"-",転記作業用!R20))</f>
        <v>-</v>
      </c>
      <c r="T20" s="64" t="str">
        <f>IF('在宅生活改善調査（利用者票）'!$H29=10,"*",IF(AND('在宅生活改善調査（利用者票）'!R29&lt;&gt;10,転記作業用!$Z20=0),"-",転記作業用!S20))</f>
        <v>-</v>
      </c>
      <c r="U20" s="64" t="str">
        <f>IF('在宅生活改善調査（利用者票）'!$H29=10,"*",IF(AND('在宅生活改善調査（利用者票）'!S29&lt;&gt;10,転記作業用!$Z20=0),"-",転記作業用!T20))</f>
        <v>-</v>
      </c>
      <c r="V20" s="64" t="str">
        <f>IF('在宅生活改善調査（利用者票）'!$H29=10,"*",IF(AND('在宅生活改善調査（利用者票）'!T29&lt;&gt;10,転記作業用!$Z20=0),"-",転記作業用!U20))</f>
        <v>-</v>
      </c>
      <c r="W20" s="64" t="str">
        <f>IF('在宅生活改善調査（利用者票）'!$H29=10,"*",IF(AND('在宅生活改善調査（利用者票）'!U29&lt;&gt;10,転記作業用!$Z20=0),"-",転記作業用!V20))</f>
        <v>-</v>
      </c>
      <c r="X20" s="64" t="str">
        <f>IF('在宅生活改善調査（利用者票）'!$H29=10,"*",IF(AND('在宅生活改善調査（利用者票）'!V29&lt;&gt;10,転記作業用!$Z20=0),"-",転記作業用!W20))</f>
        <v>-</v>
      </c>
      <c r="Y20" s="64" t="str">
        <f>IF('在宅生活改善調査（利用者票）'!$H29=10,"*",IF(AND('在宅生活改善調査（利用者票）'!W29&lt;&gt;10,転記作業用!$Z20=0),"-",転記作業用!X20))</f>
        <v>-</v>
      </c>
      <c r="Z20" s="64" t="str">
        <f>IF('在宅生活改善調査（利用者票）'!$H29=10,"*",IF(AND('在宅生活改善調査（利用者票）'!X29&lt;&gt;10,転記作業用!$Z20=0),"-",転記作業用!Y20))</f>
        <v>-</v>
      </c>
      <c r="AA20" s="64" t="str">
        <f>IF(転記作業用!$AH20=0,"-",転記作業用!AA20)</f>
        <v>-</v>
      </c>
      <c r="AB20" s="64" t="str">
        <f>IF(転記作業用!$AH20=0,"-",転記作業用!AB20)</f>
        <v>-</v>
      </c>
      <c r="AC20" s="64" t="str">
        <f>IF(転記作業用!$AH20=0,"-",転記作業用!AC20)</f>
        <v>-</v>
      </c>
      <c r="AD20" s="64" t="str">
        <f>IF(転記作業用!$AH20=0,"-",転記作業用!AD20)</f>
        <v>-</v>
      </c>
      <c r="AE20" s="64" t="str">
        <f>IF(転記作業用!$AH20=0,"-",転記作業用!AE20)</f>
        <v>-</v>
      </c>
      <c r="AF20" s="64" t="str">
        <f>IF(転記作業用!$AH20=0,"-",転記作業用!AF20)</f>
        <v>-</v>
      </c>
      <c r="AG20" s="64" t="str">
        <f>IF(転記作業用!$AH20=0,"-",転記作業用!AG20)</f>
        <v>-</v>
      </c>
      <c r="AH20" s="64" t="str">
        <f>IF(転記作業用!$AP20=0,"-",転記作業用!AI20)</f>
        <v>-</v>
      </c>
      <c r="AI20" s="64" t="str">
        <f>IF(転記作業用!$AP20=0,"-",転記作業用!AJ20)</f>
        <v>-</v>
      </c>
      <c r="AJ20" s="64" t="str">
        <f>IF(転記作業用!$AP20=0,"-",転記作業用!AK20)</f>
        <v>-</v>
      </c>
      <c r="AK20" s="64" t="str">
        <f>IF(転記作業用!$AP20=0,"-",転記作業用!AL20)</f>
        <v>-</v>
      </c>
      <c r="AL20" s="64" t="str">
        <f>IF(転記作業用!$AP20=0,"-",転記作業用!AM20)</f>
        <v>-</v>
      </c>
      <c r="AM20" s="64" t="str">
        <f>IF(転記作業用!$AP20=0,"-",転記作業用!AN20)</f>
        <v>-</v>
      </c>
      <c r="AN20" s="64" t="str">
        <f>IF(転記作業用!$AP20=0,"-",転記作業用!AO20)</f>
        <v>-</v>
      </c>
      <c r="AO20" s="64" t="str">
        <f>IF(転記作業用!$AY20=0,"-",転記作業用!AQ20)</f>
        <v>-</v>
      </c>
      <c r="AP20" s="64" t="str">
        <f>IF(転記作業用!$AY20=0,"-",転記作業用!AR20)</f>
        <v>-</v>
      </c>
      <c r="AQ20" s="64" t="str">
        <f>IF(転記作業用!$AY20=0,"-",転記作業用!AS20)</f>
        <v>-</v>
      </c>
      <c r="AR20" s="64" t="str">
        <f>IF(転記作業用!$AY20=0,"-",転記作業用!AT20)</f>
        <v>-</v>
      </c>
      <c r="AS20" s="64" t="str">
        <f>IF(転記作業用!$AY20=0,"-",転記作業用!AU20)</f>
        <v>-</v>
      </c>
      <c r="AT20" s="64" t="str">
        <f>IF(転記作業用!$AY20=0,"-",転記作業用!AV20)</f>
        <v>-</v>
      </c>
      <c r="AU20" s="64" t="str">
        <f>IF(転記作業用!$AY20=0,"-",転記作業用!AW20)</f>
        <v>-</v>
      </c>
      <c r="AV20" s="64" t="str">
        <f>IF(転記作業用!$AY20=0,"-",転記作業用!AX20)</f>
        <v>-</v>
      </c>
      <c r="AW20" s="64" t="str">
        <f>IF(転記作業用!$BK20=0,"-",転記作業用!AZ20)</f>
        <v>-</v>
      </c>
      <c r="AX20" s="64" t="str">
        <f>IF(転記作業用!$BK20=0,"-",転記作業用!BA20)</f>
        <v>-</v>
      </c>
      <c r="AY20" s="64" t="str">
        <f>IF(転記作業用!$BK20=0,"-",転記作業用!BB20)</f>
        <v>-</v>
      </c>
      <c r="AZ20" s="64" t="str">
        <f>IF(転記作業用!$BK20=0,"-",転記作業用!BC20)</f>
        <v>-</v>
      </c>
      <c r="BA20" s="64" t="str">
        <f>IF(転記作業用!$BK20=0,"-",転記作業用!BD20)</f>
        <v>-</v>
      </c>
      <c r="BB20" s="64" t="str">
        <f>IF(転記作業用!$BK20=0,"-",転記作業用!BE20)</f>
        <v>-</v>
      </c>
      <c r="BC20" s="64" t="str">
        <f>IF(転記作業用!$BK20=0,"-",転記作業用!BF20)</f>
        <v>-</v>
      </c>
      <c r="BD20" s="64" t="str">
        <f>IF(転記作業用!$BK20=0,"-",転記作業用!BG20)</f>
        <v>-</v>
      </c>
      <c r="BE20" s="64" t="str">
        <f>IF(転記作業用!$BK20=0,"-",転記作業用!BH20)</f>
        <v>-</v>
      </c>
      <c r="BF20" s="64" t="str">
        <f>IF(転記作業用!$BK20=0,"-",転記作業用!BI20)</f>
        <v>-</v>
      </c>
      <c r="BG20" s="64" t="str">
        <f>IF(転記作業用!$BK20=0,"-",転記作業用!BJ20)</f>
        <v>-</v>
      </c>
      <c r="BH20" s="64" t="str">
        <f>IF(転記作業用!$CF20=0,"-",転記作業用!BL20)</f>
        <v>-</v>
      </c>
      <c r="BI20" s="64" t="str">
        <f>IF(転記作業用!$CF20=0,"-",転記作業用!BM20)</f>
        <v>-</v>
      </c>
      <c r="BJ20" s="64" t="str">
        <f>IF(転記作業用!$CF20=0,"-",転記作業用!BN20)</f>
        <v>-</v>
      </c>
      <c r="BK20" s="64" t="str">
        <f>IF(転記作業用!$CF20=0,"-",転記作業用!BO20)</f>
        <v>-</v>
      </c>
      <c r="BL20" s="64" t="str">
        <f>IF(転記作業用!$CF20=0,"-",転記作業用!BP20)</f>
        <v>-</v>
      </c>
      <c r="BM20" s="64" t="str">
        <f>IF(転記作業用!$CF20=0,"-",転記作業用!BQ20)</f>
        <v>-</v>
      </c>
      <c r="BN20" s="64" t="str">
        <f>IF(転記作業用!$CF20=0,"-",転記作業用!BR20)</f>
        <v>-</v>
      </c>
      <c r="BO20" s="64" t="str">
        <f>IF(転記作業用!$CF20=0,"-",転記作業用!BS20)</f>
        <v>-</v>
      </c>
      <c r="BP20" s="64" t="str">
        <f>IF(転記作業用!$CF20=0,"-",転記作業用!BT20)</f>
        <v>-</v>
      </c>
      <c r="BQ20" s="64" t="str">
        <f>IF(転記作業用!$CF20=0,"-",転記作業用!BU20)</f>
        <v>-</v>
      </c>
      <c r="BR20" s="64" t="str">
        <f>IF(転記作業用!$CF20=0,"-",転記作業用!BV20)</f>
        <v>-</v>
      </c>
      <c r="BS20" s="64" t="str">
        <f>IF(転記作業用!$CF20=0,"-",転記作業用!BW20)</f>
        <v>-</v>
      </c>
      <c r="BT20" s="64" t="str">
        <f>IF(転記作業用!$CF20=0,"-",転記作業用!BX20)</f>
        <v>-</v>
      </c>
      <c r="BU20" s="64" t="str">
        <f>IF(転記作業用!$CF20=0,"-",転記作業用!BY20)</f>
        <v>-</v>
      </c>
      <c r="BV20" s="64" t="str">
        <f>IF(転記作業用!$CF20=0,"-",転記作業用!BZ20)</f>
        <v>-</v>
      </c>
      <c r="BW20" s="64" t="str">
        <f>IF(転記作業用!$CF20=0,"-",転記作業用!CA20)</f>
        <v>-</v>
      </c>
      <c r="BX20" s="64" t="str">
        <f>IF(転記作業用!$CF20=0,"-",転記作業用!CB20)</f>
        <v>-</v>
      </c>
      <c r="BY20" s="64" t="str">
        <f>IF(転記作業用!$CF20=0,"-",転記作業用!CC20)</f>
        <v>-</v>
      </c>
      <c r="BZ20" s="64" t="str">
        <f>IF(転記作業用!$CF20=0,"-",転記作業用!CD20)</f>
        <v>-</v>
      </c>
      <c r="CA20" s="64" t="str">
        <f>IF(転記作業用!$CF20=0,"-",転記作業用!CE20)</f>
        <v>-</v>
      </c>
      <c r="CB20" s="64" t="str">
        <f>IF(転記作業用!CG20&lt;1,"*",IF(AND(転記作業用!CG20&gt;=1,'在宅生活改善調査（利用者票）'!CB29=""),"-",'在宅生活改善調査（利用者票）'!CB29))</f>
        <v>*</v>
      </c>
      <c r="CC20" s="64" t="str">
        <f>IF(転記作業用!CH20&lt;1,"*",IF(AND(転記作業用!CH20&gt;=1,'在宅生活改善調査（利用者票）'!CC29=""),"-",'在宅生活改善調査（利用者票）'!CC29))</f>
        <v>*</v>
      </c>
      <c r="CD20" s="64" t="str">
        <f>IF($BZ20&lt;&gt;1,"*",IF(AND($BZ20=1,'在宅生活改善調査（利用者票）'!CD29=""),"-",'在宅生活改善調査（利用者票）'!CD29))</f>
        <v>*</v>
      </c>
      <c r="CE20" t="str">
        <f>IF(OR('在宅生活改善調査（利用者票）'!CF29&lt;&gt;"",'在宅生活改善調査（利用者票）'!CG29&lt;&gt;"",'在宅生活改善調査（利用者票）'!CH29&lt;&gt;"",'在宅生活改善調査（利用者票）'!CI29&lt;&gt;"",'在宅生活改善調査（利用者票）'!CK29&lt;&gt;"",'在宅生活改善調査（利用者票）'!CL29&lt;&gt;"",'在宅生活改善調査（利用者票）'!CM29&lt;&gt;"",'在宅生活改善調査（利用者票）'!CN29&lt;&gt;"",'在宅生活改善調査（利用者票）'!CO29&lt;&gt;""),"回答エラーが残っています","")</f>
        <v/>
      </c>
    </row>
    <row r="21" spans="1:83">
      <c r="A21" s="65" t="str">
        <f>IF(SUM(B21:CD21)=0,"",17)</f>
        <v/>
      </c>
      <c r="B21" s="64" t="str">
        <f>IF('在宅生活改善調査（利用者票）'!B30="","-",'在宅生活改善調査（利用者票）'!B30)</f>
        <v>-</v>
      </c>
      <c r="C21" s="64" t="str">
        <f>IF('在宅生活改善調査（利用者票）'!C30="","-",'在宅生活改善調査（利用者票）'!C30)</f>
        <v>-</v>
      </c>
      <c r="D21" s="64" t="str">
        <f>IF('在宅生活改善調査（利用者票）'!D30="","-",'在宅生活改善調査（利用者票）'!D30)</f>
        <v>-</v>
      </c>
      <c r="E21" s="64" t="str">
        <f>IF('在宅生活改善調査（利用者票）'!E30="","-",'在宅生活改善調査（利用者票）'!E30)</f>
        <v>-</v>
      </c>
      <c r="F21" s="64" t="str">
        <f>IF('在宅生活改善調査（利用者票）'!F30="","-",'在宅生活改善調査（利用者票）'!F30)</f>
        <v>-</v>
      </c>
      <c r="G21" s="64" t="str">
        <f>IF('在宅生活改善調査（利用者票）'!G30="","-",'在宅生活改善調査（利用者票）'!G30)</f>
        <v>-</v>
      </c>
      <c r="H21" s="64" t="str">
        <f>IF('在宅生活改善調査（利用者票）'!H30="","-",'在宅生活改善調査（利用者票）'!H30)</f>
        <v>-</v>
      </c>
      <c r="I21" s="64" t="str">
        <f>IF('在宅生活改善調査（利用者票）'!$H30=10,"*",IF(AND('在宅生活改善調査（利用者票）'!H30&lt;&gt;10,'在宅生活改善調査（利用者票）'!I30=""),"-",'在宅生活改善調査（利用者票）'!I30))</f>
        <v>-</v>
      </c>
      <c r="J21" s="64" t="str">
        <f>IF('在宅生活改善調査（利用者票）'!$H30=10,"*",IF(AND('在宅生活改善調査（利用者票）'!H30&lt;&gt;10,転記作業用!$Z21=0),"-",転記作業用!I21))</f>
        <v>-</v>
      </c>
      <c r="K21" s="64" t="str">
        <f>IF('在宅生活改善調査（利用者票）'!$H30=10,"*",IF(AND('在宅生活改善調査（利用者票）'!I30&lt;&gt;10,転記作業用!$Z21=0),"-",転記作業用!J21))</f>
        <v>-</v>
      </c>
      <c r="L21" s="64" t="str">
        <f>IF('在宅生活改善調査（利用者票）'!$H30=10,"*",IF(AND('在宅生活改善調査（利用者票）'!J30&lt;&gt;10,転記作業用!$Z21=0),"-",転記作業用!K21))</f>
        <v>-</v>
      </c>
      <c r="M21" s="64" t="str">
        <f>IF('在宅生活改善調査（利用者票）'!$H30=10,"*",IF(AND('在宅生活改善調査（利用者票）'!K30&lt;&gt;10,転記作業用!$Z21=0),"-",転記作業用!L21))</f>
        <v>-</v>
      </c>
      <c r="N21" s="64" t="str">
        <f>IF('在宅生活改善調査（利用者票）'!$H30=10,"*",IF(AND('在宅生活改善調査（利用者票）'!L30&lt;&gt;10,転記作業用!$Z21=0),"-",転記作業用!M21))</f>
        <v>-</v>
      </c>
      <c r="O21" s="64" t="str">
        <f>IF('在宅生活改善調査（利用者票）'!$H30=10,"*",IF(AND('在宅生活改善調査（利用者票）'!M30&lt;&gt;10,転記作業用!$Z21=0),"-",転記作業用!N21))</f>
        <v>-</v>
      </c>
      <c r="P21" s="64" t="str">
        <f>IF('在宅生活改善調査（利用者票）'!$H30=10,"*",IF(AND('在宅生活改善調査（利用者票）'!N30&lt;&gt;10,転記作業用!$Z21=0),"-",転記作業用!O21))</f>
        <v>-</v>
      </c>
      <c r="Q21" s="64" t="str">
        <f>IF('在宅生活改善調査（利用者票）'!$H30=10,"*",IF(AND('在宅生活改善調査（利用者票）'!O30&lt;&gt;10,転記作業用!$Z21=0),"-",転記作業用!P21))</f>
        <v>-</v>
      </c>
      <c r="R21" s="64" t="str">
        <f>IF('在宅生活改善調査（利用者票）'!$H30=10,"*",IF(AND('在宅生活改善調査（利用者票）'!P30&lt;&gt;10,転記作業用!$Z21=0),"-",転記作業用!Q21))</f>
        <v>-</v>
      </c>
      <c r="S21" s="64" t="str">
        <f>IF('在宅生活改善調査（利用者票）'!$H30=10,"*",IF(AND('在宅生活改善調査（利用者票）'!Q30&lt;&gt;10,転記作業用!$Z21=0),"-",転記作業用!R21))</f>
        <v>-</v>
      </c>
      <c r="T21" s="64" t="str">
        <f>IF('在宅生活改善調査（利用者票）'!$H30=10,"*",IF(AND('在宅生活改善調査（利用者票）'!R30&lt;&gt;10,転記作業用!$Z21=0),"-",転記作業用!S21))</f>
        <v>-</v>
      </c>
      <c r="U21" s="64" t="str">
        <f>IF('在宅生活改善調査（利用者票）'!$H30=10,"*",IF(AND('在宅生活改善調査（利用者票）'!S30&lt;&gt;10,転記作業用!$Z21=0),"-",転記作業用!T21))</f>
        <v>-</v>
      </c>
      <c r="V21" s="64" t="str">
        <f>IF('在宅生活改善調査（利用者票）'!$H30=10,"*",IF(AND('在宅生活改善調査（利用者票）'!T30&lt;&gt;10,転記作業用!$Z21=0),"-",転記作業用!U21))</f>
        <v>-</v>
      </c>
      <c r="W21" s="64" t="str">
        <f>IF('在宅生活改善調査（利用者票）'!$H30=10,"*",IF(AND('在宅生活改善調査（利用者票）'!U30&lt;&gt;10,転記作業用!$Z21=0),"-",転記作業用!V21))</f>
        <v>-</v>
      </c>
      <c r="X21" s="64" t="str">
        <f>IF('在宅生活改善調査（利用者票）'!$H30=10,"*",IF(AND('在宅生活改善調査（利用者票）'!V30&lt;&gt;10,転記作業用!$Z21=0),"-",転記作業用!W21))</f>
        <v>-</v>
      </c>
      <c r="Y21" s="64" t="str">
        <f>IF('在宅生活改善調査（利用者票）'!$H30=10,"*",IF(AND('在宅生活改善調査（利用者票）'!W30&lt;&gt;10,転記作業用!$Z21=0),"-",転記作業用!X21))</f>
        <v>-</v>
      </c>
      <c r="Z21" s="64" t="str">
        <f>IF('在宅生活改善調査（利用者票）'!$H30=10,"*",IF(AND('在宅生活改善調査（利用者票）'!X30&lt;&gt;10,転記作業用!$Z21=0),"-",転記作業用!Y21))</f>
        <v>-</v>
      </c>
      <c r="AA21" s="64" t="str">
        <f>IF(転記作業用!$AH21=0,"-",転記作業用!AA21)</f>
        <v>-</v>
      </c>
      <c r="AB21" s="64" t="str">
        <f>IF(転記作業用!$AH21=0,"-",転記作業用!AB21)</f>
        <v>-</v>
      </c>
      <c r="AC21" s="64" t="str">
        <f>IF(転記作業用!$AH21=0,"-",転記作業用!AC21)</f>
        <v>-</v>
      </c>
      <c r="AD21" s="64" t="str">
        <f>IF(転記作業用!$AH21=0,"-",転記作業用!AD21)</f>
        <v>-</v>
      </c>
      <c r="AE21" s="64" t="str">
        <f>IF(転記作業用!$AH21=0,"-",転記作業用!AE21)</f>
        <v>-</v>
      </c>
      <c r="AF21" s="64" t="str">
        <f>IF(転記作業用!$AH21=0,"-",転記作業用!AF21)</f>
        <v>-</v>
      </c>
      <c r="AG21" s="64" t="str">
        <f>IF(転記作業用!$AH21=0,"-",転記作業用!AG21)</f>
        <v>-</v>
      </c>
      <c r="AH21" s="64" t="str">
        <f>IF(転記作業用!$AP21=0,"-",転記作業用!AI21)</f>
        <v>-</v>
      </c>
      <c r="AI21" s="64" t="str">
        <f>IF(転記作業用!$AP21=0,"-",転記作業用!AJ21)</f>
        <v>-</v>
      </c>
      <c r="AJ21" s="64" t="str">
        <f>IF(転記作業用!$AP21=0,"-",転記作業用!AK21)</f>
        <v>-</v>
      </c>
      <c r="AK21" s="64" t="str">
        <f>IF(転記作業用!$AP21=0,"-",転記作業用!AL21)</f>
        <v>-</v>
      </c>
      <c r="AL21" s="64" t="str">
        <f>IF(転記作業用!$AP21=0,"-",転記作業用!AM21)</f>
        <v>-</v>
      </c>
      <c r="AM21" s="64" t="str">
        <f>IF(転記作業用!$AP21=0,"-",転記作業用!AN21)</f>
        <v>-</v>
      </c>
      <c r="AN21" s="64" t="str">
        <f>IF(転記作業用!$AP21=0,"-",転記作業用!AO21)</f>
        <v>-</v>
      </c>
      <c r="AO21" s="64" t="str">
        <f>IF(転記作業用!$AY21=0,"-",転記作業用!AQ21)</f>
        <v>-</v>
      </c>
      <c r="AP21" s="64" t="str">
        <f>IF(転記作業用!$AY21=0,"-",転記作業用!AR21)</f>
        <v>-</v>
      </c>
      <c r="AQ21" s="64" t="str">
        <f>IF(転記作業用!$AY21=0,"-",転記作業用!AS21)</f>
        <v>-</v>
      </c>
      <c r="AR21" s="64" t="str">
        <f>IF(転記作業用!$AY21=0,"-",転記作業用!AT21)</f>
        <v>-</v>
      </c>
      <c r="AS21" s="64" t="str">
        <f>IF(転記作業用!$AY21=0,"-",転記作業用!AU21)</f>
        <v>-</v>
      </c>
      <c r="AT21" s="64" t="str">
        <f>IF(転記作業用!$AY21=0,"-",転記作業用!AV21)</f>
        <v>-</v>
      </c>
      <c r="AU21" s="64" t="str">
        <f>IF(転記作業用!$AY21=0,"-",転記作業用!AW21)</f>
        <v>-</v>
      </c>
      <c r="AV21" s="64" t="str">
        <f>IF(転記作業用!$AY21=0,"-",転記作業用!AX21)</f>
        <v>-</v>
      </c>
      <c r="AW21" s="64" t="str">
        <f>IF(転記作業用!$BK21=0,"-",転記作業用!AZ21)</f>
        <v>-</v>
      </c>
      <c r="AX21" s="64" t="str">
        <f>IF(転記作業用!$BK21=0,"-",転記作業用!BA21)</f>
        <v>-</v>
      </c>
      <c r="AY21" s="64" t="str">
        <f>IF(転記作業用!$BK21=0,"-",転記作業用!BB21)</f>
        <v>-</v>
      </c>
      <c r="AZ21" s="64" t="str">
        <f>IF(転記作業用!$BK21=0,"-",転記作業用!BC21)</f>
        <v>-</v>
      </c>
      <c r="BA21" s="64" t="str">
        <f>IF(転記作業用!$BK21=0,"-",転記作業用!BD21)</f>
        <v>-</v>
      </c>
      <c r="BB21" s="64" t="str">
        <f>IF(転記作業用!$BK21=0,"-",転記作業用!BE21)</f>
        <v>-</v>
      </c>
      <c r="BC21" s="64" t="str">
        <f>IF(転記作業用!$BK21=0,"-",転記作業用!BF21)</f>
        <v>-</v>
      </c>
      <c r="BD21" s="64" t="str">
        <f>IF(転記作業用!$BK21=0,"-",転記作業用!BG21)</f>
        <v>-</v>
      </c>
      <c r="BE21" s="64" t="str">
        <f>IF(転記作業用!$BK21=0,"-",転記作業用!BH21)</f>
        <v>-</v>
      </c>
      <c r="BF21" s="64" t="str">
        <f>IF(転記作業用!$BK21=0,"-",転記作業用!BI21)</f>
        <v>-</v>
      </c>
      <c r="BG21" s="64" t="str">
        <f>IF(転記作業用!$BK21=0,"-",転記作業用!BJ21)</f>
        <v>-</v>
      </c>
      <c r="BH21" s="64" t="str">
        <f>IF(転記作業用!$CF21=0,"-",転記作業用!BL21)</f>
        <v>-</v>
      </c>
      <c r="BI21" s="64" t="str">
        <f>IF(転記作業用!$CF21=0,"-",転記作業用!BM21)</f>
        <v>-</v>
      </c>
      <c r="BJ21" s="64" t="str">
        <f>IF(転記作業用!$CF21=0,"-",転記作業用!BN21)</f>
        <v>-</v>
      </c>
      <c r="BK21" s="64" t="str">
        <f>IF(転記作業用!$CF21=0,"-",転記作業用!BO21)</f>
        <v>-</v>
      </c>
      <c r="BL21" s="64" t="str">
        <f>IF(転記作業用!$CF21=0,"-",転記作業用!BP21)</f>
        <v>-</v>
      </c>
      <c r="BM21" s="64" t="str">
        <f>IF(転記作業用!$CF21=0,"-",転記作業用!BQ21)</f>
        <v>-</v>
      </c>
      <c r="BN21" s="64" t="str">
        <f>IF(転記作業用!$CF21=0,"-",転記作業用!BR21)</f>
        <v>-</v>
      </c>
      <c r="BO21" s="64" t="str">
        <f>IF(転記作業用!$CF21=0,"-",転記作業用!BS21)</f>
        <v>-</v>
      </c>
      <c r="BP21" s="64" t="str">
        <f>IF(転記作業用!$CF21=0,"-",転記作業用!BT21)</f>
        <v>-</v>
      </c>
      <c r="BQ21" s="64" t="str">
        <f>IF(転記作業用!$CF21=0,"-",転記作業用!BU21)</f>
        <v>-</v>
      </c>
      <c r="BR21" s="64" t="str">
        <f>IF(転記作業用!$CF21=0,"-",転記作業用!BV21)</f>
        <v>-</v>
      </c>
      <c r="BS21" s="64" t="str">
        <f>IF(転記作業用!$CF21=0,"-",転記作業用!BW21)</f>
        <v>-</v>
      </c>
      <c r="BT21" s="64" t="str">
        <f>IF(転記作業用!$CF21=0,"-",転記作業用!BX21)</f>
        <v>-</v>
      </c>
      <c r="BU21" s="64" t="str">
        <f>IF(転記作業用!$CF21=0,"-",転記作業用!BY21)</f>
        <v>-</v>
      </c>
      <c r="BV21" s="64" t="str">
        <f>IF(転記作業用!$CF21=0,"-",転記作業用!BZ21)</f>
        <v>-</v>
      </c>
      <c r="BW21" s="64" t="str">
        <f>IF(転記作業用!$CF21=0,"-",転記作業用!CA21)</f>
        <v>-</v>
      </c>
      <c r="BX21" s="64" t="str">
        <f>IF(転記作業用!$CF21=0,"-",転記作業用!CB21)</f>
        <v>-</v>
      </c>
      <c r="BY21" s="64" t="str">
        <f>IF(転記作業用!$CF21=0,"-",転記作業用!CC21)</f>
        <v>-</v>
      </c>
      <c r="BZ21" s="64" t="str">
        <f>IF(転記作業用!$CF21=0,"-",転記作業用!CD21)</f>
        <v>-</v>
      </c>
      <c r="CA21" s="64" t="str">
        <f>IF(転記作業用!$CF21=0,"-",転記作業用!CE21)</f>
        <v>-</v>
      </c>
      <c r="CB21" s="64" t="str">
        <f>IF(転記作業用!CG21&lt;1,"*",IF(AND(転記作業用!CG21&gt;=1,'在宅生活改善調査（利用者票）'!CB30=""),"-",'在宅生活改善調査（利用者票）'!CB30))</f>
        <v>*</v>
      </c>
      <c r="CC21" s="64" t="str">
        <f>IF(転記作業用!CH21&lt;1,"*",IF(AND(転記作業用!CH21&gt;=1,'在宅生活改善調査（利用者票）'!CC30=""),"-",'在宅生活改善調査（利用者票）'!CC30))</f>
        <v>*</v>
      </c>
      <c r="CD21" s="64" t="str">
        <f>IF($BZ21&lt;&gt;1,"*",IF(AND($BZ21=1,'在宅生活改善調査（利用者票）'!CD30=""),"-",'在宅生活改善調査（利用者票）'!CD30))</f>
        <v>*</v>
      </c>
      <c r="CE21" t="str">
        <f>IF(OR('在宅生活改善調査（利用者票）'!CF30&lt;&gt;"",'在宅生活改善調査（利用者票）'!CG30&lt;&gt;"",'在宅生活改善調査（利用者票）'!CH30&lt;&gt;"",'在宅生活改善調査（利用者票）'!CI30&lt;&gt;"",'在宅生活改善調査（利用者票）'!CK30&lt;&gt;"",'在宅生活改善調査（利用者票）'!CL30&lt;&gt;"",'在宅生活改善調査（利用者票）'!CM30&lt;&gt;"",'在宅生活改善調査（利用者票）'!CN30&lt;&gt;"",'在宅生活改善調査（利用者票）'!CO30&lt;&gt;""),"回答エラーが残っています","")</f>
        <v/>
      </c>
    </row>
    <row r="22" spans="1:83">
      <c r="A22" s="65" t="str">
        <f>IF(SUM(B22:CD22)=0,"",18)</f>
        <v/>
      </c>
      <c r="B22" s="64" t="str">
        <f>IF('在宅生活改善調査（利用者票）'!B31="","-",'在宅生活改善調査（利用者票）'!B31)</f>
        <v>-</v>
      </c>
      <c r="C22" s="64" t="str">
        <f>IF('在宅生活改善調査（利用者票）'!C31="","-",'在宅生活改善調査（利用者票）'!C31)</f>
        <v>-</v>
      </c>
      <c r="D22" s="64" t="str">
        <f>IF('在宅生活改善調査（利用者票）'!D31="","-",'在宅生活改善調査（利用者票）'!D31)</f>
        <v>-</v>
      </c>
      <c r="E22" s="64" t="str">
        <f>IF('在宅生活改善調査（利用者票）'!E31="","-",'在宅生活改善調査（利用者票）'!E31)</f>
        <v>-</v>
      </c>
      <c r="F22" s="64" t="str">
        <f>IF('在宅生活改善調査（利用者票）'!F31="","-",'在宅生活改善調査（利用者票）'!F31)</f>
        <v>-</v>
      </c>
      <c r="G22" s="64" t="str">
        <f>IF('在宅生活改善調査（利用者票）'!G31="","-",'在宅生活改善調査（利用者票）'!G31)</f>
        <v>-</v>
      </c>
      <c r="H22" s="64" t="str">
        <f>IF('在宅生活改善調査（利用者票）'!H31="","-",'在宅生活改善調査（利用者票）'!H31)</f>
        <v>-</v>
      </c>
      <c r="I22" s="64" t="str">
        <f>IF('在宅生活改善調査（利用者票）'!$H31=10,"*",IF(AND('在宅生活改善調査（利用者票）'!H31&lt;&gt;10,'在宅生活改善調査（利用者票）'!I31=""),"-",'在宅生活改善調査（利用者票）'!I31))</f>
        <v>-</v>
      </c>
      <c r="J22" s="64" t="str">
        <f>IF('在宅生活改善調査（利用者票）'!$H31=10,"*",IF(AND('在宅生活改善調査（利用者票）'!H31&lt;&gt;10,転記作業用!$Z22=0),"-",転記作業用!I22))</f>
        <v>-</v>
      </c>
      <c r="K22" s="64" t="str">
        <f>IF('在宅生活改善調査（利用者票）'!$H31=10,"*",IF(AND('在宅生活改善調査（利用者票）'!I31&lt;&gt;10,転記作業用!$Z22=0),"-",転記作業用!J22))</f>
        <v>-</v>
      </c>
      <c r="L22" s="64" t="str">
        <f>IF('在宅生活改善調査（利用者票）'!$H31=10,"*",IF(AND('在宅生活改善調査（利用者票）'!J31&lt;&gt;10,転記作業用!$Z22=0),"-",転記作業用!K22))</f>
        <v>-</v>
      </c>
      <c r="M22" s="64" t="str">
        <f>IF('在宅生活改善調査（利用者票）'!$H31=10,"*",IF(AND('在宅生活改善調査（利用者票）'!K31&lt;&gt;10,転記作業用!$Z22=0),"-",転記作業用!L22))</f>
        <v>-</v>
      </c>
      <c r="N22" s="64" t="str">
        <f>IF('在宅生活改善調査（利用者票）'!$H31=10,"*",IF(AND('在宅生活改善調査（利用者票）'!L31&lt;&gt;10,転記作業用!$Z22=0),"-",転記作業用!M22))</f>
        <v>-</v>
      </c>
      <c r="O22" s="64" t="str">
        <f>IF('在宅生活改善調査（利用者票）'!$H31=10,"*",IF(AND('在宅生活改善調査（利用者票）'!M31&lt;&gt;10,転記作業用!$Z22=0),"-",転記作業用!N22))</f>
        <v>-</v>
      </c>
      <c r="P22" s="64" t="str">
        <f>IF('在宅生活改善調査（利用者票）'!$H31=10,"*",IF(AND('在宅生活改善調査（利用者票）'!N31&lt;&gt;10,転記作業用!$Z22=0),"-",転記作業用!O22))</f>
        <v>-</v>
      </c>
      <c r="Q22" s="64" t="str">
        <f>IF('在宅生活改善調査（利用者票）'!$H31=10,"*",IF(AND('在宅生活改善調査（利用者票）'!O31&lt;&gt;10,転記作業用!$Z22=0),"-",転記作業用!P22))</f>
        <v>-</v>
      </c>
      <c r="R22" s="64" t="str">
        <f>IF('在宅生活改善調査（利用者票）'!$H31=10,"*",IF(AND('在宅生活改善調査（利用者票）'!P31&lt;&gt;10,転記作業用!$Z22=0),"-",転記作業用!Q22))</f>
        <v>-</v>
      </c>
      <c r="S22" s="64" t="str">
        <f>IF('在宅生活改善調査（利用者票）'!$H31=10,"*",IF(AND('在宅生活改善調査（利用者票）'!Q31&lt;&gt;10,転記作業用!$Z22=0),"-",転記作業用!R22))</f>
        <v>-</v>
      </c>
      <c r="T22" s="64" t="str">
        <f>IF('在宅生活改善調査（利用者票）'!$H31=10,"*",IF(AND('在宅生活改善調査（利用者票）'!R31&lt;&gt;10,転記作業用!$Z22=0),"-",転記作業用!S22))</f>
        <v>-</v>
      </c>
      <c r="U22" s="64" t="str">
        <f>IF('在宅生活改善調査（利用者票）'!$H31=10,"*",IF(AND('在宅生活改善調査（利用者票）'!S31&lt;&gt;10,転記作業用!$Z22=0),"-",転記作業用!T22))</f>
        <v>-</v>
      </c>
      <c r="V22" s="64" t="str">
        <f>IF('在宅生活改善調査（利用者票）'!$H31=10,"*",IF(AND('在宅生活改善調査（利用者票）'!T31&lt;&gt;10,転記作業用!$Z22=0),"-",転記作業用!U22))</f>
        <v>-</v>
      </c>
      <c r="W22" s="64" t="str">
        <f>IF('在宅生活改善調査（利用者票）'!$H31=10,"*",IF(AND('在宅生活改善調査（利用者票）'!U31&lt;&gt;10,転記作業用!$Z22=0),"-",転記作業用!V22))</f>
        <v>-</v>
      </c>
      <c r="X22" s="64" t="str">
        <f>IF('在宅生活改善調査（利用者票）'!$H31=10,"*",IF(AND('在宅生活改善調査（利用者票）'!V31&lt;&gt;10,転記作業用!$Z22=0),"-",転記作業用!W22))</f>
        <v>-</v>
      </c>
      <c r="Y22" s="64" t="str">
        <f>IF('在宅生活改善調査（利用者票）'!$H31=10,"*",IF(AND('在宅生活改善調査（利用者票）'!W31&lt;&gt;10,転記作業用!$Z22=0),"-",転記作業用!X22))</f>
        <v>-</v>
      </c>
      <c r="Z22" s="64" t="str">
        <f>IF('在宅生活改善調査（利用者票）'!$H31=10,"*",IF(AND('在宅生活改善調査（利用者票）'!X31&lt;&gt;10,転記作業用!$Z22=0),"-",転記作業用!Y22))</f>
        <v>-</v>
      </c>
      <c r="AA22" s="64" t="str">
        <f>IF(転記作業用!$AH22=0,"-",転記作業用!AA22)</f>
        <v>-</v>
      </c>
      <c r="AB22" s="64" t="str">
        <f>IF(転記作業用!$AH22=0,"-",転記作業用!AB22)</f>
        <v>-</v>
      </c>
      <c r="AC22" s="64" t="str">
        <f>IF(転記作業用!$AH22=0,"-",転記作業用!AC22)</f>
        <v>-</v>
      </c>
      <c r="AD22" s="64" t="str">
        <f>IF(転記作業用!$AH22=0,"-",転記作業用!AD22)</f>
        <v>-</v>
      </c>
      <c r="AE22" s="64" t="str">
        <f>IF(転記作業用!$AH22=0,"-",転記作業用!AE22)</f>
        <v>-</v>
      </c>
      <c r="AF22" s="64" t="str">
        <f>IF(転記作業用!$AH22=0,"-",転記作業用!AF22)</f>
        <v>-</v>
      </c>
      <c r="AG22" s="64" t="str">
        <f>IF(転記作業用!$AH22=0,"-",転記作業用!AG22)</f>
        <v>-</v>
      </c>
      <c r="AH22" s="64" t="str">
        <f>IF(転記作業用!$AP22=0,"-",転記作業用!AI22)</f>
        <v>-</v>
      </c>
      <c r="AI22" s="64" t="str">
        <f>IF(転記作業用!$AP22=0,"-",転記作業用!AJ22)</f>
        <v>-</v>
      </c>
      <c r="AJ22" s="64" t="str">
        <f>IF(転記作業用!$AP22=0,"-",転記作業用!AK22)</f>
        <v>-</v>
      </c>
      <c r="AK22" s="64" t="str">
        <f>IF(転記作業用!$AP22=0,"-",転記作業用!AL22)</f>
        <v>-</v>
      </c>
      <c r="AL22" s="64" t="str">
        <f>IF(転記作業用!$AP22=0,"-",転記作業用!AM22)</f>
        <v>-</v>
      </c>
      <c r="AM22" s="64" t="str">
        <f>IF(転記作業用!$AP22=0,"-",転記作業用!AN22)</f>
        <v>-</v>
      </c>
      <c r="AN22" s="64" t="str">
        <f>IF(転記作業用!$AP22=0,"-",転記作業用!AO22)</f>
        <v>-</v>
      </c>
      <c r="AO22" s="64" t="str">
        <f>IF(転記作業用!$AY22=0,"-",転記作業用!AQ22)</f>
        <v>-</v>
      </c>
      <c r="AP22" s="64" t="str">
        <f>IF(転記作業用!$AY22=0,"-",転記作業用!AR22)</f>
        <v>-</v>
      </c>
      <c r="AQ22" s="64" t="str">
        <f>IF(転記作業用!$AY22=0,"-",転記作業用!AS22)</f>
        <v>-</v>
      </c>
      <c r="AR22" s="64" t="str">
        <f>IF(転記作業用!$AY22=0,"-",転記作業用!AT22)</f>
        <v>-</v>
      </c>
      <c r="AS22" s="64" t="str">
        <f>IF(転記作業用!$AY22=0,"-",転記作業用!AU22)</f>
        <v>-</v>
      </c>
      <c r="AT22" s="64" t="str">
        <f>IF(転記作業用!$AY22=0,"-",転記作業用!AV22)</f>
        <v>-</v>
      </c>
      <c r="AU22" s="64" t="str">
        <f>IF(転記作業用!$AY22=0,"-",転記作業用!AW22)</f>
        <v>-</v>
      </c>
      <c r="AV22" s="64" t="str">
        <f>IF(転記作業用!$AY22=0,"-",転記作業用!AX22)</f>
        <v>-</v>
      </c>
      <c r="AW22" s="64" t="str">
        <f>IF(転記作業用!$BK22=0,"-",転記作業用!AZ22)</f>
        <v>-</v>
      </c>
      <c r="AX22" s="64" t="str">
        <f>IF(転記作業用!$BK22=0,"-",転記作業用!BA22)</f>
        <v>-</v>
      </c>
      <c r="AY22" s="64" t="str">
        <f>IF(転記作業用!$BK22=0,"-",転記作業用!BB22)</f>
        <v>-</v>
      </c>
      <c r="AZ22" s="64" t="str">
        <f>IF(転記作業用!$BK22=0,"-",転記作業用!BC22)</f>
        <v>-</v>
      </c>
      <c r="BA22" s="64" t="str">
        <f>IF(転記作業用!$BK22=0,"-",転記作業用!BD22)</f>
        <v>-</v>
      </c>
      <c r="BB22" s="64" t="str">
        <f>IF(転記作業用!$BK22=0,"-",転記作業用!BE22)</f>
        <v>-</v>
      </c>
      <c r="BC22" s="64" t="str">
        <f>IF(転記作業用!$BK22=0,"-",転記作業用!BF22)</f>
        <v>-</v>
      </c>
      <c r="BD22" s="64" t="str">
        <f>IF(転記作業用!$BK22=0,"-",転記作業用!BG22)</f>
        <v>-</v>
      </c>
      <c r="BE22" s="64" t="str">
        <f>IF(転記作業用!$BK22=0,"-",転記作業用!BH22)</f>
        <v>-</v>
      </c>
      <c r="BF22" s="64" t="str">
        <f>IF(転記作業用!$BK22=0,"-",転記作業用!BI22)</f>
        <v>-</v>
      </c>
      <c r="BG22" s="64" t="str">
        <f>IF(転記作業用!$BK22=0,"-",転記作業用!BJ22)</f>
        <v>-</v>
      </c>
      <c r="BH22" s="64" t="str">
        <f>IF(転記作業用!$CF22=0,"-",転記作業用!BL22)</f>
        <v>-</v>
      </c>
      <c r="BI22" s="64" t="str">
        <f>IF(転記作業用!$CF22=0,"-",転記作業用!BM22)</f>
        <v>-</v>
      </c>
      <c r="BJ22" s="64" t="str">
        <f>IF(転記作業用!$CF22=0,"-",転記作業用!BN22)</f>
        <v>-</v>
      </c>
      <c r="BK22" s="64" t="str">
        <f>IF(転記作業用!$CF22=0,"-",転記作業用!BO22)</f>
        <v>-</v>
      </c>
      <c r="BL22" s="64" t="str">
        <f>IF(転記作業用!$CF22=0,"-",転記作業用!BP22)</f>
        <v>-</v>
      </c>
      <c r="BM22" s="64" t="str">
        <f>IF(転記作業用!$CF22=0,"-",転記作業用!BQ22)</f>
        <v>-</v>
      </c>
      <c r="BN22" s="64" t="str">
        <f>IF(転記作業用!$CF22=0,"-",転記作業用!BR22)</f>
        <v>-</v>
      </c>
      <c r="BO22" s="64" t="str">
        <f>IF(転記作業用!$CF22=0,"-",転記作業用!BS22)</f>
        <v>-</v>
      </c>
      <c r="BP22" s="64" t="str">
        <f>IF(転記作業用!$CF22=0,"-",転記作業用!BT22)</f>
        <v>-</v>
      </c>
      <c r="BQ22" s="64" t="str">
        <f>IF(転記作業用!$CF22=0,"-",転記作業用!BU22)</f>
        <v>-</v>
      </c>
      <c r="BR22" s="64" t="str">
        <f>IF(転記作業用!$CF22=0,"-",転記作業用!BV22)</f>
        <v>-</v>
      </c>
      <c r="BS22" s="64" t="str">
        <f>IF(転記作業用!$CF22=0,"-",転記作業用!BW22)</f>
        <v>-</v>
      </c>
      <c r="BT22" s="64" t="str">
        <f>IF(転記作業用!$CF22=0,"-",転記作業用!BX22)</f>
        <v>-</v>
      </c>
      <c r="BU22" s="64" t="str">
        <f>IF(転記作業用!$CF22=0,"-",転記作業用!BY22)</f>
        <v>-</v>
      </c>
      <c r="BV22" s="64" t="str">
        <f>IF(転記作業用!$CF22=0,"-",転記作業用!BZ22)</f>
        <v>-</v>
      </c>
      <c r="BW22" s="64" t="str">
        <f>IF(転記作業用!$CF22=0,"-",転記作業用!CA22)</f>
        <v>-</v>
      </c>
      <c r="BX22" s="64" t="str">
        <f>IF(転記作業用!$CF22=0,"-",転記作業用!CB22)</f>
        <v>-</v>
      </c>
      <c r="BY22" s="64" t="str">
        <f>IF(転記作業用!$CF22=0,"-",転記作業用!CC22)</f>
        <v>-</v>
      </c>
      <c r="BZ22" s="64" t="str">
        <f>IF(転記作業用!$CF22=0,"-",転記作業用!CD22)</f>
        <v>-</v>
      </c>
      <c r="CA22" s="64" t="str">
        <f>IF(転記作業用!$CF22=0,"-",転記作業用!CE22)</f>
        <v>-</v>
      </c>
      <c r="CB22" s="64" t="str">
        <f>IF(転記作業用!CG22&lt;1,"*",IF(AND(転記作業用!CG22&gt;=1,'在宅生活改善調査（利用者票）'!CB31=""),"-",'在宅生活改善調査（利用者票）'!CB31))</f>
        <v>*</v>
      </c>
      <c r="CC22" s="64" t="str">
        <f>IF(転記作業用!CH22&lt;1,"*",IF(AND(転記作業用!CH22&gt;=1,'在宅生活改善調査（利用者票）'!CC31=""),"-",'在宅生活改善調査（利用者票）'!CC31))</f>
        <v>*</v>
      </c>
      <c r="CD22" s="64" t="str">
        <f>IF($BZ22&lt;&gt;1,"*",IF(AND($BZ22=1,'在宅生活改善調査（利用者票）'!CD31=""),"-",'在宅生活改善調査（利用者票）'!CD31))</f>
        <v>*</v>
      </c>
      <c r="CE22" t="str">
        <f>IF(OR('在宅生活改善調査（利用者票）'!CF31&lt;&gt;"",'在宅生活改善調査（利用者票）'!CG31&lt;&gt;"",'在宅生活改善調査（利用者票）'!CH31&lt;&gt;"",'在宅生活改善調査（利用者票）'!CI31&lt;&gt;"",'在宅生活改善調査（利用者票）'!CK31&lt;&gt;"",'在宅生活改善調査（利用者票）'!CL31&lt;&gt;"",'在宅生活改善調査（利用者票）'!CM31&lt;&gt;"",'在宅生活改善調査（利用者票）'!CN31&lt;&gt;"",'在宅生活改善調査（利用者票）'!CO31&lt;&gt;""),"回答エラーが残っています","")</f>
        <v/>
      </c>
    </row>
    <row r="23" spans="1:83">
      <c r="A23" s="65" t="str">
        <f>IF(SUM(B23:CD23)=0,"",19)</f>
        <v/>
      </c>
      <c r="B23" s="64" t="str">
        <f>IF('在宅生活改善調査（利用者票）'!B32="","-",'在宅生活改善調査（利用者票）'!B32)</f>
        <v>-</v>
      </c>
      <c r="C23" s="64" t="str">
        <f>IF('在宅生活改善調査（利用者票）'!C32="","-",'在宅生活改善調査（利用者票）'!C32)</f>
        <v>-</v>
      </c>
      <c r="D23" s="64" t="str">
        <f>IF('在宅生活改善調査（利用者票）'!D32="","-",'在宅生活改善調査（利用者票）'!D32)</f>
        <v>-</v>
      </c>
      <c r="E23" s="64" t="str">
        <f>IF('在宅生活改善調査（利用者票）'!E32="","-",'在宅生活改善調査（利用者票）'!E32)</f>
        <v>-</v>
      </c>
      <c r="F23" s="64" t="str">
        <f>IF('在宅生活改善調査（利用者票）'!F32="","-",'在宅生活改善調査（利用者票）'!F32)</f>
        <v>-</v>
      </c>
      <c r="G23" s="64" t="str">
        <f>IF('在宅生活改善調査（利用者票）'!G32="","-",'在宅生活改善調査（利用者票）'!G32)</f>
        <v>-</v>
      </c>
      <c r="H23" s="64" t="str">
        <f>IF('在宅生活改善調査（利用者票）'!H32="","-",'在宅生活改善調査（利用者票）'!H32)</f>
        <v>-</v>
      </c>
      <c r="I23" s="64" t="str">
        <f>IF('在宅生活改善調査（利用者票）'!$H32=10,"*",IF(AND('在宅生活改善調査（利用者票）'!H32&lt;&gt;10,'在宅生活改善調査（利用者票）'!I32=""),"-",'在宅生活改善調査（利用者票）'!I32))</f>
        <v>-</v>
      </c>
      <c r="J23" s="64" t="str">
        <f>IF('在宅生活改善調査（利用者票）'!$H32=10,"*",IF(AND('在宅生活改善調査（利用者票）'!H32&lt;&gt;10,転記作業用!$Z23=0),"-",転記作業用!I23))</f>
        <v>-</v>
      </c>
      <c r="K23" s="64" t="str">
        <f>IF('在宅生活改善調査（利用者票）'!$H32=10,"*",IF(AND('在宅生活改善調査（利用者票）'!I32&lt;&gt;10,転記作業用!$Z23=0),"-",転記作業用!J23))</f>
        <v>-</v>
      </c>
      <c r="L23" s="64" t="str">
        <f>IF('在宅生活改善調査（利用者票）'!$H32=10,"*",IF(AND('在宅生活改善調査（利用者票）'!J32&lt;&gt;10,転記作業用!$Z23=0),"-",転記作業用!K23))</f>
        <v>-</v>
      </c>
      <c r="M23" s="64" t="str">
        <f>IF('在宅生活改善調査（利用者票）'!$H32=10,"*",IF(AND('在宅生活改善調査（利用者票）'!K32&lt;&gt;10,転記作業用!$Z23=0),"-",転記作業用!L23))</f>
        <v>-</v>
      </c>
      <c r="N23" s="64" t="str">
        <f>IF('在宅生活改善調査（利用者票）'!$H32=10,"*",IF(AND('在宅生活改善調査（利用者票）'!L32&lt;&gt;10,転記作業用!$Z23=0),"-",転記作業用!M23))</f>
        <v>-</v>
      </c>
      <c r="O23" s="64" t="str">
        <f>IF('在宅生活改善調査（利用者票）'!$H32=10,"*",IF(AND('在宅生活改善調査（利用者票）'!M32&lt;&gt;10,転記作業用!$Z23=0),"-",転記作業用!N23))</f>
        <v>-</v>
      </c>
      <c r="P23" s="64" t="str">
        <f>IF('在宅生活改善調査（利用者票）'!$H32=10,"*",IF(AND('在宅生活改善調査（利用者票）'!N32&lt;&gt;10,転記作業用!$Z23=0),"-",転記作業用!O23))</f>
        <v>-</v>
      </c>
      <c r="Q23" s="64" t="str">
        <f>IF('在宅生活改善調査（利用者票）'!$H32=10,"*",IF(AND('在宅生活改善調査（利用者票）'!O32&lt;&gt;10,転記作業用!$Z23=0),"-",転記作業用!P23))</f>
        <v>-</v>
      </c>
      <c r="R23" s="64" t="str">
        <f>IF('在宅生活改善調査（利用者票）'!$H32=10,"*",IF(AND('在宅生活改善調査（利用者票）'!P32&lt;&gt;10,転記作業用!$Z23=0),"-",転記作業用!Q23))</f>
        <v>-</v>
      </c>
      <c r="S23" s="64" t="str">
        <f>IF('在宅生活改善調査（利用者票）'!$H32=10,"*",IF(AND('在宅生活改善調査（利用者票）'!Q32&lt;&gt;10,転記作業用!$Z23=0),"-",転記作業用!R23))</f>
        <v>-</v>
      </c>
      <c r="T23" s="64" t="str">
        <f>IF('在宅生活改善調査（利用者票）'!$H32=10,"*",IF(AND('在宅生活改善調査（利用者票）'!R32&lt;&gt;10,転記作業用!$Z23=0),"-",転記作業用!S23))</f>
        <v>-</v>
      </c>
      <c r="U23" s="64" t="str">
        <f>IF('在宅生活改善調査（利用者票）'!$H32=10,"*",IF(AND('在宅生活改善調査（利用者票）'!S32&lt;&gt;10,転記作業用!$Z23=0),"-",転記作業用!T23))</f>
        <v>-</v>
      </c>
      <c r="V23" s="64" t="str">
        <f>IF('在宅生活改善調査（利用者票）'!$H32=10,"*",IF(AND('在宅生活改善調査（利用者票）'!T32&lt;&gt;10,転記作業用!$Z23=0),"-",転記作業用!U23))</f>
        <v>-</v>
      </c>
      <c r="W23" s="64" t="str">
        <f>IF('在宅生活改善調査（利用者票）'!$H32=10,"*",IF(AND('在宅生活改善調査（利用者票）'!U32&lt;&gt;10,転記作業用!$Z23=0),"-",転記作業用!V23))</f>
        <v>-</v>
      </c>
      <c r="X23" s="64" t="str">
        <f>IF('在宅生活改善調査（利用者票）'!$H32=10,"*",IF(AND('在宅生活改善調査（利用者票）'!V32&lt;&gt;10,転記作業用!$Z23=0),"-",転記作業用!W23))</f>
        <v>-</v>
      </c>
      <c r="Y23" s="64" t="str">
        <f>IF('在宅生活改善調査（利用者票）'!$H32=10,"*",IF(AND('在宅生活改善調査（利用者票）'!W32&lt;&gt;10,転記作業用!$Z23=0),"-",転記作業用!X23))</f>
        <v>-</v>
      </c>
      <c r="Z23" s="64" t="str">
        <f>IF('在宅生活改善調査（利用者票）'!$H32=10,"*",IF(AND('在宅生活改善調査（利用者票）'!X32&lt;&gt;10,転記作業用!$Z23=0),"-",転記作業用!Y23))</f>
        <v>-</v>
      </c>
      <c r="AA23" s="64" t="str">
        <f>IF(転記作業用!$AH23=0,"-",転記作業用!AA23)</f>
        <v>-</v>
      </c>
      <c r="AB23" s="64" t="str">
        <f>IF(転記作業用!$AH23=0,"-",転記作業用!AB23)</f>
        <v>-</v>
      </c>
      <c r="AC23" s="64" t="str">
        <f>IF(転記作業用!$AH23=0,"-",転記作業用!AC23)</f>
        <v>-</v>
      </c>
      <c r="AD23" s="64" t="str">
        <f>IF(転記作業用!$AH23=0,"-",転記作業用!AD23)</f>
        <v>-</v>
      </c>
      <c r="AE23" s="64" t="str">
        <f>IF(転記作業用!$AH23=0,"-",転記作業用!AE23)</f>
        <v>-</v>
      </c>
      <c r="AF23" s="64" t="str">
        <f>IF(転記作業用!$AH23=0,"-",転記作業用!AF23)</f>
        <v>-</v>
      </c>
      <c r="AG23" s="64" t="str">
        <f>IF(転記作業用!$AH23=0,"-",転記作業用!AG23)</f>
        <v>-</v>
      </c>
      <c r="AH23" s="64" t="str">
        <f>IF(転記作業用!$AP23=0,"-",転記作業用!AI23)</f>
        <v>-</v>
      </c>
      <c r="AI23" s="64" t="str">
        <f>IF(転記作業用!$AP23=0,"-",転記作業用!AJ23)</f>
        <v>-</v>
      </c>
      <c r="AJ23" s="64" t="str">
        <f>IF(転記作業用!$AP23=0,"-",転記作業用!AK23)</f>
        <v>-</v>
      </c>
      <c r="AK23" s="64" t="str">
        <f>IF(転記作業用!$AP23=0,"-",転記作業用!AL23)</f>
        <v>-</v>
      </c>
      <c r="AL23" s="64" t="str">
        <f>IF(転記作業用!$AP23=0,"-",転記作業用!AM23)</f>
        <v>-</v>
      </c>
      <c r="AM23" s="64" t="str">
        <f>IF(転記作業用!$AP23=0,"-",転記作業用!AN23)</f>
        <v>-</v>
      </c>
      <c r="AN23" s="64" t="str">
        <f>IF(転記作業用!$AP23=0,"-",転記作業用!AO23)</f>
        <v>-</v>
      </c>
      <c r="AO23" s="64" t="str">
        <f>IF(転記作業用!$AY23=0,"-",転記作業用!AQ23)</f>
        <v>-</v>
      </c>
      <c r="AP23" s="64" t="str">
        <f>IF(転記作業用!$AY23=0,"-",転記作業用!AR23)</f>
        <v>-</v>
      </c>
      <c r="AQ23" s="64" t="str">
        <f>IF(転記作業用!$AY23=0,"-",転記作業用!AS23)</f>
        <v>-</v>
      </c>
      <c r="AR23" s="64" t="str">
        <f>IF(転記作業用!$AY23=0,"-",転記作業用!AT23)</f>
        <v>-</v>
      </c>
      <c r="AS23" s="64" t="str">
        <f>IF(転記作業用!$AY23=0,"-",転記作業用!AU23)</f>
        <v>-</v>
      </c>
      <c r="AT23" s="64" t="str">
        <f>IF(転記作業用!$AY23=0,"-",転記作業用!AV23)</f>
        <v>-</v>
      </c>
      <c r="AU23" s="64" t="str">
        <f>IF(転記作業用!$AY23=0,"-",転記作業用!AW23)</f>
        <v>-</v>
      </c>
      <c r="AV23" s="64" t="str">
        <f>IF(転記作業用!$AY23=0,"-",転記作業用!AX23)</f>
        <v>-</v>
      </c>
      <c r="AW23" s="64" t="str">
        <f>IF(転記作業用!$BK23=0,"-",転記作業用!AZ23)</f>
        <v>-</v>
      </c>
      <c r="AX23" s="64" t="str">
        <f>IF(転記作業用!$BK23=0,"-",転記作業用!BA23)</f>
        <v>-</v>
      </c>
      <c r="AY23" s="64" t="str">
        <f>IF(転記作業用!$BK23=0,"-",転記作業用!BB23)</f>
        <v>-</v>
      </c>
      <c r="AZ23" s="64" t="str">
        <f>IF(転記作業用!$BK23=0,"-",転記作業用!BC23)</f>
        <v>-</v>
      </c>
      <c r="BA23" s="64" t="str">
        <f>IF(転記作業用!$BK23=0,"-",転記作業用!BD23)</f>
        <v>-</v>
      </c>
      <c r="BB23" s="64" t="str">
        <f>IF(転記作業用!$BK23=0,"-",転記作業用!BE23)</f>
        <v>-</v>
      </c>
      <c r="BC23" s="64" t="str">
        <f>IF(転記作業用!$BK23=0,"-",転記作業用!BF23)</f>
        <v>-</v>
      </c>
      <c r="BD23" s="64" t="str">
        <f>IF(転記作業用!$BK23=0,"-",転記作業用!BG23)</f>
        <v>-</v>
      </c>
      <c r="BE23" s="64" t="str">
        <f>IF(転記作業用!$BK23=0,"-",転記作業用!BH23)</f>
        <v>-</v>
      </c>
      <c r="BF23" s="64" t="str">
        <f>IF(転記作業用!$BK23=0,"-",転記作業用!BI23)</f>
        <v>-</v>
      </c>
      <c r="BG23" s="64" t="str">
        <f>IF(転記作業用!$BK23=0,"-",転記作業用!BJ23)</f>
        <v>-</v>
      </c>
      <c r="BH23" s="64" t="str">
        <f>IF(転記作業用!$CF23=0,"-",転記作業用!BL23)</f>
        <v>-</v>
      </c>
      <c r="BI23" s="64" t="str">
        <f>IF(転記作業用!$CF23=0,"-",転記作業用!BM23)</f>
        <v>-</v>
      </c>
      <c r="BJ23" s="64" t="str">
        <f>IF(転記作業用!$CF23=0,"-",転記作業用!BN23)</f>
        <v>-</v>
      </c>
      <c r="BK23" s="64" t="str">
        <f>IF(転記作業用!$CF23=0,"-",転記作業用!BO23)</f>
        <v>-</v>
      </c>
      <c r="BL23" s="64" t="str">
        <f>IF(転記作業用!$CF23=0,"-",転記作業用!BP23)</f>
        <v>-</v>
      </c>
      <c r="BM23" s="64" t="str">
        <f>IF(転記作業用!$CF23=0,"-",転記作業用!BQ23)</f>
        <v>-</v>
      </c>
      <c r="BN23" s="64" t="str">
        <f>IF(転記作業用!$CF23=0,"-",転記作業用!BR23)</f>
        <v>-</v>
      </c>
      <c r="BO23" s="64" t="str">
        <f>IF(転記作業用!$CF23=0,"-",転記作業用!BS23)</f>
        <v>-</v>
      </c>
      <c r="BP23" s="64" t="str">
        <f>IF(転記作業用!$CF23=0,"-",転記作業用!BT23)</f>
        <v>-</v>
      </c>
      <c r="BQ23" s="64" t="str">
        <f>IF(転記作業用!$CF23=0,"-",転記作業用!BU23)</f>
        <v>-</v>
      </c>
      <c r="BR23" s="64" t="str">
        <f>IF(転記作業用!$CF23=0,"-",転記作業用!BV23)</f>
        <v>-</v>
      </c>
      <c r="BS23" s="64" t="str">
        <f>IF(転記作業用!$CF23=0,"-",転記作業用!BW23)</f>
        <v>-</v>
      </c>
      <c r="BT23" s="64" t="str">
        <f>IF(転記作業用!$CF23=0,"-",転記作業用!BX23)</f>
        <v>-</v>
      </c>
      <c r="BU23" s="64" t="str">
        <f>IF(転記作業用!$CF23=0,"-",転記作業用!BY23)</f>
        <v>-</v>
      </c>
      <c r="BV23" s="64" t="str">
        <f>IF(転記作業用!$CF23=0,"-",転記作業用!BZ23)</f>
        <v>-</v>
      </c>
      <c r="BW23" s="64" t="str">
        <f>IF(転記作業用!$CF23=0,"-",転記作業用!CA23)</f>
        <v>-</v>
      </c>
      <c r="BX23" s="64" t="str">
        <f>IF(転記作業用!$CF23=0,"-",転記作業用!CB23)</f>
        <v>-</v>
      </c>
      <c r="BY23" s="64" t="str">
        <f>IF(転記作業用!$CF23=0,"-",転記作業用!CC23)</f>
        <v>-</v>
      </c>
      <c r="BZ23" s="64" t="str">
        <f>IF(転記作業用!$CF23=0,"-",転記作業用!CD23)</f>
        <v>-</v>
      </c>
      <c r="CA23" s="64" t="str">
        <f>IF(転記作業用!$CF23=0,"-",転記作業用!CE23)</f>
        <v>-</v>
      </c>
      <c r="CB23" s="64" t="str">
        <f>IF(転記作業用!CG23&lt;1,"*",IF(AND(転記作業用!CG23&gt;=1,'在宅生活改善調査（利用者票）'!CB32=""),"-",'在宅生活改善調査（利用者票）'!CB32))</f>
        <v>*</v>
      </c>
      <c r="CC23" s="64" t="str">
        <f>IF(転記作業用!CH23&lt;1,"*",IF(AND(転記作業用!CH23&gt;=1,'在宅生活改善調査（利用者票）'!CC32=""),"-",'在宅生活改善調査（利用者票）'!CC32))</f>
        <v>*</v>
      </c>
      <c r="CD23" s="64" t="str">
        <f>IF($BZ23&lt;&gt;1,"*",IF(AND($BZ23=1,'在宅生活改善調査（利用者票）'!CD32=""),"-",'在宅生活改善調査（利用者票）'!CD32))</f>
        <v>*</v>
      </c>
      <c r="CE23" t="str">
        <f>IF(OR('在宅生活改善調査（利用者票）'!CF32&lt;&gt;"",'在宅生活改善調査（利用者票）'!CG32&lt;&gt;"",'在宅生活改善調査（利用者票）'!CH32&lt;&gt;"",'在宅生活改善調査（利用者票）'!CI32&lt;&gt;"",'在宅生活改善調査（利用者票）'!CK32&lt;&gt;"",'在宅生活改善調査（利用者票）'!CL32&lt;&gt;"",'在宅生活改善調査（利用者票）'!CM32&lt;&gt;"",'在宅生活改善調査（利用者票）'!CN32&lt;&gt;"",'在宅生活改善調査（利用者票）'!CO32&lt;&gt;""),"回答エラーが残っています","")</f>
        <v/>
      </c>
    </row>
    <row r="24" spans="1:83">
      <c r="A24" s="65" t="str">
        <f>IF(SUM(B24:CD24)=0,"",20)</f>
        <v/>
      </c>
      <c r="B24" s="64" t="str">
        <f>IF('在宅生活改善調査（利用者票）'!B33="","-",'在宅生活改善調査（利用者票）'!B33)</f>
        <v>-</v>
      </c>
      <c r="C24" s="64" t="str">
        <f>IF('在宅生活改善調査（利用者票）'!C33="","-",'在宅生活改善調査（利用者票）'!C33)</f>
        <v>-</v>
      </c>
      <c r="D24" s="64" t="str">
        <f>IF('在宅生活改善調査（利用者票）'!D33="","-",'在宅生活改善調査（利用者票）'!D33)</f>
        <v>-</v>
      </c>
      <c r="E24" s="64" t="str">
        <f>IF('在宅生活改善調査（利用者票）'!E33="","-",'在宅生活改善調査（利用者票）'!E33)</f>
        <v>-</v>
      </c>
      <c r="F24" s="64" t="str">
        <f>IF('在宅生活改善調査（利用者票）'!F33="","-",'在宅生活改善調査（利用者票）'!F33)</f>
        <v>-</v>
      </c>
      <c r="G24" s="64" t="str">
        <f>IF('在宅生活改善調査（利用者票）'!G33="","-",'在宅生活改善調査（利用者票）'!G33)</f>
        <v>-</v>
      </c>
      <c r="H24" s="64" t="str">
        <f>IF('在宅生活改善調査（利用者票）'!H33="","-",'在宅生活改善調査（利用者票）'!H33)</f>
        <v>-</v>
      </c>
      <c r="I24" s="64" t="str">
        <f>IF('在宅生活改善調査（利用者票）'!$H33=10,"*",IF(AND('在宅生活改善調査（利用者票）'!H33&lt;&gt;10,'在宅生活改善調査（利用者票）'!I33=""),"-",'在宅生活改善調査（利用者票）'!I33))</f>
        <v>-</v>
      </c>
      <c r="J24" s="64" t="str">
        <f>IF('在宅生活改善調査（利用者票）'!$H33=10,"*",IF(AND('在宅生活改善調査（利用者票）'!H33&lt;&gt;10,転記作業用!$Z24=0),"-",転記作業用!I24))</f>
        <v>-</v>
      </c>
      <c r="K24" s="64" t="str">
        <f>IF('在宅生活改善調査（利用者票）'!$H33=10,"*",IF(AND('在宅生活改善調査（利用者票）'!I33&lt;&gt;10,転記作業用!$Z24=0),"-",転記作業用!J24))</f>
        <v>-</v>
      </c>
      <c r="L24" s="64" t="str">
        <f>IF('在宅生活改善調査（利用者票）'!$H33=10,"*",IF(AND('在宅生活改善調査（利用者票）'!J33&lt;&gt;10,転記作業用!$Z24=0),"-",転記作業用!K24))</f>
        <v>-</v>
      </c>
      <c r="M24" s="64" t="str">
        <f>IF('在宅生活改善調査（利用者票）'!$H33=10,"*",IF(AND('在宅生活改善調査（利用者票）'!K33&lt;&gt;10,転記作業用!$Z24=0),"-",転記作業用!L24))</f>
        <v>-</v>
      </c>
      <c r="N24" s="64" t="str">
        <f>IF('在宅生活改善調査（利用者票）'!$H33=10,"*",IF(AND('在宅生活改善調査（利用者票）'!L33&lt;&gt;10,転記作業用!$Z24=0),"-",転記作業用!M24))</f>
        <v>-</v>
      </c>
      <c r="O24" s="64" t="str">
        <f>IF('在宅生活改善調査（利用者票）'!$H33=10,"*",IF(AND('在宅生活改善調査（利用者票）'!M33&lt;&gt;10,転記作業用!$Z24=0),"-",転記作業用!N24))</f>
        <v>-</v>
      </c>
      <c r="P24" s="64" t="str">
        <f>IF('在宅生活改善調査（利用者票）'!$H33=10,"*",IF(AND('在宅生活改善調査（利用者票）'!N33&lt;&gt;10,転記作業用!$Z24=0),"-",転記作業用!O24))</f>
        <v>-</v>
      </c>
      <c r="Q24" s="64" t="str">
        <f>IF('在宅生活改善調査（利用者票）'!$H33=10,"*",IF(AND('在宅生活改善調査（利用者票）'!O33&lt;&gt;10,転記作業用!$Z24=0),"-",転記作業用!P24))</f>
        <v>-</v>
      </c>
      <c r="R24" s="64" t="str">
        <f>IF('在宅生活改善調査（利用者票）'!$H33=10,"*",IF(AND('在宅生活改善調査（利用者票）'!P33&lt;&gt;10,転記作業用!$Z24=0),"-",転記作業用!Q24))</f>
        <v>-</v>
      </c>
      <c r="S24" s="64" t="str">
        <f>IF('在宅生活改善調査（利用者票）'!$H33=10,"*",IF(AND('在宅生活改善調査（利用者票）'!Q33&lt;&gt;10,転記作業用!$Z24=0),"-",転記作業用!R24))</f>
        <v>-</v>
      </c>
      <c r="T24" s="64" t="str">
        <f>IF('在宅生活改善調査（利用者票）'!$H33=10,"*",IF(AND('在宅生活改善調査（利用者票）'!R33&lt;&gt;10,転記作業用!$Z24=0),"-",転記作業用!S24))</f>
        <v>-</v>
      </c>
      <c r="U24" s="64" t="str">
        <f>IF('在宅生活改善調査（利用者票）'!$H33=10,"*",IF(AND('在宅生活改善調査（利用者票）'!S33&lt;&gt;10,転記作業用!$Z24=0),"-",転記作業用!T24))</f>
        <v>-</v>
      </c>
      <c r="V24" s="64" t="str">
        <f>IF('在宅生活改善調査（利用者票）'!$H33=10,"*",IF(AND('在宅生活改善調査（利用者票）'!T33&lt;&gt;10,転記作業用!$Z24=0),"-",転記作業用!U24))</f>
        <v>-</v>
      </c>
      <c r="W24" s="64" t="str">
        <f>IF('在宅生活改善調査（利用者票）'!$H33=10,"*",IF(AND('在宅生活改善調査（利用者票）'!U33&lt;&gt;10,転記作業用!$Z24=0),"-",転記作業用!V24))</f>
        <v>-</v>
      </c>
      <c r="X24" s="64" t="str">
        <f>IF('在宅生活改善調査（利用者票）'!$H33=10,"*",IF(AND('在宅生活改善調査（利用者票）'!V33&lt;&gt;10,転記作業用!$Z24=0),"-",転記作業用!W24))</f>
        <v>-</v>
      </c>
      <c r="Y24" s="64" t="str">
        <f>IF('在宅生活改善調査（利用者票）'!$H33=10,"*",IF(AND('在宅生活改善調査（利用者票）'!W33&lt;&gt;10,転記作業用!$Z24=0),"-",転記作業用!X24))</f>
        <v>-</v>
      </c>
      <c r="Z24" s="64" t="str">
        <f>IF('在宅生活改善調査（利用者票）'!$H33=10,"*",IF(AND('在宅生活改善調査（利用者票）'!X33&lt;&gt;10,転記作業用!$Z24=0),"-",転記作業用!Y24))</f>
        <v>-</v>
      </c>
      <c r="AA24" s="64" t="str">
        <f>IF(転記作業用!$AH24=0,"-",転記作業用!AA24)</f>
        <v>-</v>
      </c>
      <c r="AB24" s="64" t="str">
        <f>IF(転記作業用!$AH24=0,"-",転記作業用!AB24)</f>
        <v>-</v>
      </c>
      <c r="AC24" s="64" t="str">
        <f>IF(転記作業用!$AH24=0,"-",転記作業用!AC24)</f>
        <v>-</v>
      </c>
      <c r="AD24" s="64" t="str">
        <f>IF(転記作業用!$AH24=0,"-",転記作業用!AD24)</f>
        <v>-</v>
      </c>
      <c r="AE24" s="64" t="str">
        <f>IF(転記作業用!$AH24=0,"-",転記作業用!AE24)</f>
        <v>-</v>
      </c>
      <c r="AF24" s="64" t="str">
        <f>IF(転記作業用!$AH24=0,"-",転記作業用!AF24)</f>
        <v>-</v>
      </c>
      <c r="AG24" s="64" t="str">
        <f>IF(転記作業用!$AH24=0,"-",転記作業用!AG24)</f>
        <v>-</v>
      </c>
      <c r="AH24" s="64" t="str">
        <f>IF(転記作業用!$AP24=0,"-",転記作業用!AI24)</f>
        <v>-</v>
      </c>
      <c r="AI24" s="64" t="str">
        <f>IF(転記作業用!$AP24=0,"-",転記作業用!AJ24)</f>
        <v>-</v>
      </c>
      <c r="AJ24" s="64" t="str">
        <f>IF(転記作業用!$AP24=0,"-",転記作業用!AK24)</f>
        <v>-</v>
      </c>
      <c r="AK24" s="64" t="str">
        <f>IF(転記作業用!$AP24=0,"-",転記作業用!AL24)</f>
        <v>-</v>
      </c>
      <c r="AL24" s="64" t="str">
        <f>IF(転記作業用!$AP24=0,"-",転記作業用!AM24)</f>
        <v>-</v>
      </c>
      <c r="AM24" s="64" t="str">
        <f>IF(転記作業用!$AP24=0,"-",転記作業用!AN24)</f>
        <v>-</v>
      </c>
      <c r="AN24" s="64" t="str">
        <f>IF(転記作業用!$AP24=0,"-",転記作業用!AO24)</f>
        <v>-</v>
      </c>
      <c r="AO24" s="64" t="str">
        <f>IF(転記作業用!$AY24=0,"-",転記作業用!AQ24)</f>
        <v>-</v>
      </c>
      <c r="AP24" s="64" t="str">
        <f>IF(転記作業用!$AY24=0,"-",転記作業用!AR24)</f>
        <v>-</v>
      </c>
      <c r="AQ24" s="64" t="str">
        <f>IF(転記作業用!$AY24=0,"-",転記作業用!AS24)</f>
        <v>-</v>
      </c>
      <c r="AR24" s="64" t="str">
        <f>IF(転記作業用!$AY24=0,"-",転記作業用!AT24)</f>
        <v>-</v>
      </c>
      <c r="AS24" s="64" t="str">
        <f>IF(転記作業用!$AY24=0,"-",転記作業用!AU24)</f>
        <v>-</v>
      </c>
      <c r="AT24" s="64" t="str">
        <f>IF(転記作業用!$AY24=0,"-",転記作業用!AV24)</f>
        <v>-</v>
      </c>
      <c r="AU24" s="64" t="str">
        <f>IF(転記作業用!$AY24=0,"-",転記作業用!AW24)</f>
        <v>-</v>
      </c>
      <c r="AV24" s="64" t="str">
        <f>IF(転記作業用!$AY24=0,"-",転記作業用!AX24)</f>
        <v>-</v>
      </c>
      <c r="AW24" s="64" t="str">
        <f>IF(転記作業用!$BK24=0,"-",転記作業用!AZ24)</f>
        <v>-</v>
      </c>
      <c r="AX24" s="64" t="str">
        <f>IF(転記作業用!$BK24=0,"-",転記作業用!BA24)</f>
        <v>-</v>
      </c>
      <c r="AY24" s="64" t="str">
        <f>IF(転記作業用!$BK24=0,"-",転記作業用!BB24)</f>
        <v>-</v>
      </c>
      <c r="AZ24" s="64" t="str">
        <f>IF(転記作業用!$BK24=0,"-",転記作業用!BC24)</f>
        <v>-</v>
      </c>
      <c r="BA24" s="64" t="str">
        <f>IF(転記作業用!$BK24=0,"-",転記作業用!BD24)</f>
        <v>-</v>
      </c>
      <c r="BB24" s="64" t="str">
        <f>IF(転記作業用!$BK24=0,"-",転記作業用!BE24)</f>
        <v>-</v>
      </c>
      <c r="BC24" s="64" t="str">
        <f>IF(転記作業用!$BK24=0,"-",転記作業用!BF24)</f>
        <v>-</v>
      </c>
      <c r="BD24" s="64" t="str">
        <f>IF(転記作業用!$BK24=0,"-",転記作業用!BG24)</f>
        <v>-</v>
      </c>
      <c r="BE24" s="64" t="str">
        <f>IF(転記作業用!$BK24=0,"-",転記作業用!BH24)</f>
        <v>-</v>
      </c>
      <c r="BF24" s="64" t="str">
        <f>IF(転記作業用!$BK24=0,"-",転記作業用!BI24)</f>
        <v>-</v>
      </c>
      <c r="BG24" s="64" t="str">
        <f>IF(転記作業用!$BK24=0,"-",転記作業用!BJ24)</f>
        <v>-</v>
      </c>
      <c r="BH24" s="64" t="str">
        <f>IF(転記作業用!$CF24=0,"-",転記作業用!BL24)</f>
        <v>-</v>
      </c>
      <c r="BI24" s="64" t="str">
        <f>IF(転記作業用!$CF24=0,"-",転記作業用!BM24)</f>
        <v>-</v>
      </c>
      <c r="BJ24" s="64" t="str">
        <f>IF(転記作業用!$CF24=0,"-",転記作業用!BN24)</f>
        <v>-</v>
      </c>
      <c r="BK24" s="64" t="str">
        <f>IF(転記作業用!$CF24=0,"-",転記作業用!BO24)</f>
        <v>-</v>
      </c>
      <c r="BL24" s="64" t="str">
        <f>IF(転記作業用!$CF24=0,"-",転記作業用!BP24)</f>
        <v>-</v>
      </c>
      <c r="BM24" s="64" t="str">
        <f>IF(転記作業用!$CF24=0,"-",転記作業用!BQ24)</f>
        <v>-</v>
      </c>
      <c r="BN24" s="64" t="str">
        <f>IF(転記作業用!$CF24=0,"-",転記作業用!BR24)</f>
        <v>-</v>
      </c>
      <c r="BO24" s="64" t="str">
        <f>IF(転記作業用!$CF24=0,"-",転記作業用!BS24)</f>
        <v>-</v>
      </c>
      <c r="BP24" s="64" t="str">
        <f>IF(転記作業用!$CF24=0,"-",転記作業用!BT24)</f>
        <v>-</v>
      </c>
      <c r="BQ24" s="64" t="str">
        <f>IF(転記作業用!$CF24=0,"-",転記作業用!BU24)</f>
        <v>-</v>
      </c>
      <c r="BR24" s="64" t="str">
        <f>IF(転記作業用!$CF24=0,"-",転記作業用!BV24)</f>
        <v>-</v>
      </c>
      <c r="BS24" s="64" t="str">
        <f>IF(転記作業用!$CF24=0,"-",転記作業用!BW24)</f>
        <v>-</v>
      </c>
      <c r="BT24" s="64" t="str">
        <f>IF(転記作業用!$CF24=0,"-",転記作業用!BX24)</f>
        <v>-</v>
      </c>
      <c r="BU24" s="64" t="str">
        <f>IF(転記作業用!$CF24=0,"-",転記作業用!BY24)</f>
        <v>-</v>
      </c>
      <c r="BV24" s="64" t="str">
        <f>IF(転記作業用!$CF24=0,"-",転記作業用!BZ24)</f>
        <v>-</v>
      </c>
      <c r="BW24" s="64" t="str">
        <f>IF(転記作業用!$CF24=0,"-",転記作業用!CA24)</f>
        <v>-</v>
      </c>
      <c r="BX24" s="64" t="str">
        <f>IF(転記作業用!$CF24=0,"-",転記作業用!CB24)</f>
        <v>-</v>
      </c>
      <c r="BY24" s="64" t="str">
        <f>IF(転記作業用!$CF24=0,"-",転記作業用!CC24)</f>
        <v>-</v>
      </c>
      <c r="BZ24" s="64" t="str">
        <f>IF(転記作業用!$CF24=0,"-",転記作業用!CD24)</f>
        <v>-</v>
      </c>
      <c r="CA24" s="64" t="str">
        <f>IF(転記作業用!$CF24=0,"-",転記作業用!CE24)</f>
        <v>-</v>
      </c>
      <c r="CB24" s="64" t="str">
        <f>IF(転記作業用!CG24&lt;1,"*",IF(AND(転記作業用!CG24&gt;=1,'在宅生活改善調査（利用者票）'!CB33=""),"-",'在宅生活改善調査（利用者票）'!CB33))</f>
        <v>*</v>
      </c>
      <c r="CC24" s="64" t="str">
        <f>IF(転記作業用!CH24&lt;1,"*",IF(AND(転記作業用!CH24&gt;=1,'在宅生活改善調査（利用者票）'!CC33=""),"-",'在宅生活改善調査（利用者票）'!CC33))</f>
        <v>*</v>
      </c>
      <c r="CD24" s="64" t="str">
        <f>IF($BZ24&lt;&gt;1,"*",IF(AND($BZ24=1,'在宅生活改善調査（利用者票）'!CD33=""),"-",'在宅生活改善調査（利用者票）'!CD33))</f>
        <v>*</v>
      </c>
      <c r="CE24" t="str">
        <f>IF(OR('在宅生活改善調査（利用者票）'!CF33&lt;&gt;"",'在宅生活改善調査（利用者票）'!CG33&lt;&gt;"",'在宅生活改善調査（利用者票）'!CH33&lt;&gt;"",'在宅生活改善調査（利用者票）'!CI33&lt;&gt;"",'在宅生活改善調査（利用者票）'!CK33&lt;&gt;"",'在宅生活改善調査（利用者票）'!CL33&lt;&gt;"",'在宅生活改善調査（利用者票）'!CM33&lt;&gt;"",'在宅生活改善調査（利用者票）'!CN33&lt;&gt;"",'在宅生活改善調査（利用者票）'!CO33&lt;&gt;""),"回答エラーが残っています","")</f>
        <v/>
      </c>
    </row>
    <row r="25" spans="1:83">
      <c r="A25" s="65" t="str">
        <f>IF(SUM(B25:CD25)=0,"",21)</f>
        <v/>
      </c>
      <c r="B25" s="64" t="str">
        <f>IF('在宅生活改善調査（利用者票）'!B34="","-",'在宅生活改善調査（利用者票）'!B34)</f>
        <v>-</v>
      </c>
      <c r="C25" s="64" t="str">
        <f>IF('在宅生活改善調査（利用者票）'!C34="","-",'在宅生活改善調査（利用者票）'!C34)</f>
        <v>-</v>
      </c>
      <c r="D25" s="64" t="str">
        <f>IF('在宅生活改善調査（利用者票）'!D34="","-",'在宅生活改善調査（利用者票）'!D34)</f>
        <v>-</v>
      </c>
      <c r="E25" s="64" t="str">
        <f>IF('在宅生活改善調査（利用者票）'!E34="","-",'在宅生活改善調査（利用者票）'!E34)</f>
        <v>-</v>
      </c>
      <c r="F25" s="64" t="str">
        <f>IF('在宅生活改善調査（利用者票）'!F34="","-",'在宅生活改善調査（利用者票）'!F34)</f>
        <v>-</v>
      </c>
      <c r="G25" s="64" t="str">
        <f>IF('在宅生活改善調査（利用者票）'!G34="","-",'在宅生活改善調査（利用者票）'!G34)</f>
        <v>-</v>
      </c>
      <c r="H25" s="64" t="str">
        <f>IF('在宅生活改善調査（利用者票）'!H34="","-",'在宅生活改善調査（利用者票）'!H34)</f>
        <v>-</v>
      </c>
      <c r="I25" s="64" t="str">
        <f>IF('在宅生活改善調査（利用者票）'!$H34=10,"*",IF(AND('在宅生活改善調査（利用者票）'!H34&lt;&gt;10,'在宅生活改善調査（利用者票）'!I34=""),"-",'在宅生活改善調査（利用者票）'!I34))</f>
        <v>-</v>
      </c>
      <c r="J25" s="64" t="str">
        <f>IF('在宅生活改善調査（利用者票）'!$H34=10,"*",IF(AND('在宅生活改善調査（利用者票）'!H34&lt;&gt;10,転記作業用!$Z25=0),"-",転記作業用!I25))</f>
        <v>-</v>
      </c>
      <c r="K25" s="64" t="str">
        <f>IF('在宅生活改善調査（利用者票）'!$H34=10,"*",IF(AND('在宅生活改善調査（利用者票）'!I34&lt;&gt;10,転記作業用!$Z25=0),"-",転記作業用!J25))</f>
        <v>-</v>
      </c>
      <c r="L25" s="64" t="str">
        <f>IF('在宅生活改善調査（利用者票）'!$H34=10,"*",IF(AND('在宅生活改善調査（利用者票）'!J34&lt;&gt;10,転記作業用!$Z25=0),"-",転記作業用!K25))</f>
        <v>-</v>
      </c>
      <c r="M25" s="64" t="str">
        <f>IF('在宅生活改善調査（利用者票）'!$H34=10,"*",IF(AND('在宅生活改善調査（利用者票）'!K34&lt;&gt;10,転記作業用!$Z25=0),"-",転記作業用!L25))</f>
        <v>-</v>
      </c>
      <c r="N25" s="64" t="str">
        <f>IF('在宅生活改善調査（利用者票）'!$H34=10,"*",IF(AND('在宅生活改善調査（利用者票）'!L34&lt;&gt;10,転記作業用!$Z25=0),"-",転記作業用!M25))</f>
        <v>-</v>
      </c>
      <c r="O25" s="64" t="str">
        <f>IF('在宅生活改善調査（利用者票）'!$H34=10,"*",IF(AND('在宅生活改善調査（利用者票）'!M34&lt;&gt;10,転記作業用!$Z25=0),"-",転記作業用!N25))</f>
        <v>-</v>
      </c>
      <c r="P25" s="64" t="str">
        <f>IF('在宅生活改善調査（利用者票）'!$H34=10,"*",IF(AND('在宅生活改善調査（利用者票）'!N34&lt;&gt;10,転記作業用!$Z25=0),"-",転記作業用!O25))</f>
        <v>-</v>
      </c>
      <c r="Q25" s="64" t="str">
        <f>IF('在宅生活改善調査（利用者票）'!$H34=10,"*",IF(AND('在宅生活改善調査（利用者票）'!O34&lt;&gt;10,転記作業用!$Z25=0),"-",転記作業用!P25))</f>
        <v>-</v>
      </c>
      <c r="R25" s="64" t="str">
        <f>IF('在宅生活改善調査（利用者票）'!$H34=10,"*",IF(AND('在宅生活改善調査（利用者票）'!P34&lt;&gt;10,転記作業用!$Z25=0),"-",転記作業用!Q25))</f>
        <v>-</v>
      </c>
      <c r="S25" s="64" t="str">
        <f>IF('在宅生活改善調査（利用者票）'!$H34=10,"*",IF(AND('在宅生活改善調査（利用者票）'!Q34&lt;&gt;10,転記作業用!$Z25=0),"-",転記作業用!R25))</f>
        <v>-</v>
      </c>
      <c r="T25" s="64" t="str">
        <f>IF('在宅生活改善調査（利用者票）'!$H34=10,"*",IF(AND('在宅生活改善調査（利用者票）'!R34&lt;&gt;10,転記作業用!$Z25=0),"-",転記作業用!S25))</f>
        <v>-</v>
      </c>
      <c r="U25" s="64" t="str">
        <f>IF('在宅生活改善調査（利用者票）'!$H34=10,"*",IF(AND('在宅生活改善調査（利用者票）'!S34&lt;&gt;10,転記作業用!$Z25=0),"-",転記作業用!T25))</f>
        <v>-</v>
      </c>
      <c r="V25" s="64" t="str">
        <f>IF('在宅生活改善調査（利用者票）'!$H34=10,"*",IF(AND('在宅生活改善調査（利用者票）'!T34&lt;&gt;10,転記作業用!$Z25=0),"-",転記作業用!U25))</f>
        <v>-</v>
      </c>
      <c r="W25" s="64" t="str">
        <f>IF('在宅生活改善調査（利用者票）'!$H34=10,"*",IF(AND('在宅生活改善調査（利用者票）'!U34&lt;&gt;10,転記作業用!$Z25=0),"-",転記作業用!V25))</f>
        <v>-</v>
      </c>
      <c r="X25" s="64" t="str">
        <f>IF('在宅生活改善調査（利用者票）'!$H34=10,"*",IF(AND('在宅生活改善調査（利用者票）'!V34&lt;&gt;10,転記作業用!$Z25=0),"-",転記作業用!W25))</f>
        <v>-</v>
      </c>
      <c r="Y25" s="64" t="str">
        <f>IF('在宅生活改善調査（利用者票）'!$H34=10,"*",IF(AND('在宅生活改善調査（利用者票）'!W34&lt;&gt;10,転記作業用!$Z25=0),"-",転記作業用!X25))</f>
        <v>-</v>
      </c>
      <c r="Z25" s="64" t="str">
        <f>IF('在宅生活改善調査（利用者票）'!$H34=10,"*",IF(AND('在宅生活改善調査（利用者票）'!X34&lt;&gt;10,転記作業用!$Z25=0),"-",転記作業用!Y25))</f>
        <v>-</v>
      </c>
      <c r="AA25" s="64" t="str">
        <f>IF(転記作業用!$AH25=0,"-",転記作業用!AA25)</f>
        <v>-</v>
      </c>
      <c r="AB25" s="64" t="str">
        <f>IF(転記作業用!$AH25=0,"-",転記作業用!AB25)</f>
        <v>-</v>
      </c>
      <c r="AC25" s="64" t="str">
        <f>IF(転記作業用!$AH25=0,"-",転記作業用!AC25)</f>
        <v>-</v>
      </c>
      <c r="AD25" s="64" t="str">
        <f>IF(転記作業用!$AH25=0,"-",転記作業用!AD25)</f>
        <v>-</v>
      </c>
      <c r="AE25" s="64" t="str">
        <f>IF(転記作業用!$AH25=0,"-",転記作業用!AE25)</f>
        <v>-</v>
      </c>
      <c r="AF25" s="64" t="str">
        <f>IF(転記作業用!$AH25=0,"-",転記作業用!AF25)</f>
        <v>-</v>
      </c>
      <c r="AG25" s="64" t="str">
        <f>IF(転記作業用!$AH25=0,"-",転記作業用!AG25)</f>
        <v>-</v>
      </c>
      <c r="AH25" s="64" t="str">
        <f>IF(転記作業用!$AP25=0,"-",転記作業用!AI25)</f>
        <v>-</v>
      </c>
      <c r="AI25" s="64" t="str">
        <f>IF(転記作業用!$AP25=0,"-",転記作業用!AJ25)</f>
        <v>-</v>
      </c>
      <c r="AJ25" s="64" t="str">
        <f>IF(転記作業用!$AP25=0,"-",転記作業用!AK25)</f>
        <v>-</v>
      </c>
      <c r="AK25" s="64" t="str">
        <f>IF(転記作業用!$AP25=0,"-",転記作業用!AL25)</f>
        <v>-</v>
      </c>
      <c r="AL25" s="64" t="str">
        <f>IF(転記作業用!$AP25=0,"-",転記作業用!AM25)</f>
        <v>-</v>
      </c>
      <c r="AM25" s="64" t="str">
        <f>IF(転記作業用!$AP25=0,"-",転記作業用!AN25)</f>
        <v>-</v>
      </c>
      <c r="AN25" s="64" t="str">
        <f>IF(転記作業用!$AP25=0,"-",転記作業用!AO25)</f>
        <v>-</v>
      </c>
      <c r="AO25" s="64" t="str">
        <f>IF(転記作業用!$AY25=0,"-",転記作業用!AQ25)</f>
        <v>-</v>
      </c>
      <c r="AP25" s="64" t="str">
        <f>IF(転記作業用!$AY25=0,"-",転記作業用!AR25)</f>
        <v>-</v>
      </c>
      <c r="AQ25" s="64" t="str">
        <f>IF(転記作業用!$AY25=0,"-",転記作業用!AS25)</f>
        <v>-</v>
      </c>
      <c r="AR25" s="64" t="str">
        <f>IF(転記作業用!$AY25=0,"-",転記作業用!AT25)</f>
        <v>-</v>
      </c>
      <c r="AS25" s="64" t="str">
        <f>IF(転記作業用!$AY25=0,"-",転記作業用!AU25)</f>
        <v>-</v>
      </c>
      <c r="AT25" s="64" t="str">
        <f>IF(転記作業用!$AY25=0,"-",転記作業用!AV25)</f>
        <v>-</v>
      </c>
      <c r="AU25" s="64" t="str">
        <f>IF(転記作業用!$AY25=0,"-",転記作業用!AW25)</f>
        <v>-</v>
      </c>
      <c r="AV25" s="64" t="str">
        <f>IF(転記作業用!$AY25=0,"-",転記作業用!AX25)</f>
        <v>-</v>
      </c>
      <c r="AW25" s="64" t="str">
        <f>IF(転記作業用!$BK25=0,"-",転記作業用!AZ25)</f>
        <v>-</v>
      </c>
      <c r="AX25" s="64" t="str">
        <f>IF(転記作業用!$BK25=0,"-",転記作業用!BA25)</f>
        <v>-</v>
      </c>
      <c r="AY25" s="64" t="str">
        <f>IF(転記作業用!$BK25=0,"-",転記作業用!BB25)</f>
        <v>-</v>
      </c>
      <c r="AZ25" s="64" t="str">
        <f>IF(転記作業用!$BK25=0,"-",転記作業用!BC25)</f>
        <v>-</v>
      </c>
      <c r="BA25" s="64" t="str">
        <f>IF(転記作業用!$BK25=0,"-",転記作業用!BD25)</f>
        <v>-</v>
      </c>
      <c r="BB25" s="64" t="str">
        <f>IF(転記作業用!$BK25=0,"-",転記作業用!BE25)</f>
        <v>-</v>
      </c>
      <c r="BC25" s="64" t="str">
        <f>IF(転記作業用!$BK25=0,"-",転記作業用!BF25)</f>
        <v>-</v>
      </c>
      <c r="BD25" s="64" t="str">
        <f>IF(転記作業用!$BK25=0,"-",転記作業用!BG25)</f>
        <v>-</v>
      </c>
      <c r="BE25" s="64" t="str">
        <f>IF(転記作業用!$BK25=0,"-",転記作業用!BH25)</f>
        <v>-</v>
      </c>
      <c r="BF25" s="64" t="str">
        <f>IF(転記作業用!$BK25=0,"-",転記作業用!BI25)</f>
        <v>-</v>
      </c>
      <c r="BG25" s="64" t="str">
        <f>IF(転記作業用!$BK25=0,"-",転記作業用!BJ25)</f>
        <v>-</v>
      </c>
      <c r="BH25" s="64" t="str">
        <f>IF(転記作業用!$CF25=0,"-",転記作業用!BL25)</f>
        <v>-</v>
      </c>
      <c r="BI25" s="64" t="str">
        <f>IF(転記作業用!$CF25=0,"-",転記作業用!BM25)</f>
        <v>-</v>
      </c>
      <c r="BJ25" s="64" t="str">
        <f>IF(転記作業用!$CF25=0,"-",転記作業用!BN25)</f>
        <v>-</v>
      </c>
      <c r="BK25" s="64" t="str">
        <f>IF(転記作業用!$CF25=0,"-",転記作業用!BO25)</f>
        <v>-</v>
      </c>
      <c r="BL25" s="64" t="str">
        <f>IF(転記作業用!$CF25=0,"-",転記作業用!BP25)</f>
        <v>-</v>
      </c>
      <c r="BM25" s="64" t="str">
        <f>IF(転記作業用!$CF25=0,"-",転記作業用!BQ25)</f>
        <v>-</v>
      </c>
      <c r="BN25" s="64" t="str">
        <f>IF(転記作業用!$CF25=0,"-",転記作業用!BR25)</f>
        <v>-</v>
      </c>
      <c r="BO25" s="64" t="str">
        <f>IF(転記作業用!$CF25=0,"-",転記作業用!BS25)</f>
        <v>-</v>
      </c>
      <c r="BP25" s="64" t="str">
        <f>IF(転記作業用!$CF25=0,"-",転記作業用!BT25)</f>
        <v>-</v>
      </c>
      <c r="BQ25" s="64" t="str">
        <f>IF(転記作業用!$CF25=0,"-",転記作業用!BU25)</f>
        <v>-</v>
      </c>
      <c r="BR25" s="64" t="str">
        <f>IF(転記作業用!$CF25=0,"-",転記作業用!BV25)</f>
        <v>-</v>
      </c>
      <c r="BS25" s="64" t="str">
        <f>IF(転記作業用!$CF25=0,"-",転記作業用!BW25)</f>
        <v>-</v>
      </c>
      <c r="BT25" s="64" t="str">
        <f>IF(転記作業用!$CF25=0,"-",転記作業用!BX25)</f>
        <v>-</v>
      </c>
      <c r="BU25" s="64" t="str">
        <f>IF(転記作業用!$CF25=0,"-",転記作業用!BY25)</f>
        <v>-</v>
      </c>
      <c r="BV25" s="64" t="str">
        <f>IF(転記作業用!$CF25=0,"-",転記作業用!BZ25)</f>
        <v>-</v>
      </c>
      <c r="BW25" s="64" t="str">
        <f>IF(転記作業用!$CF25=0,"-",転記作業用!CA25)</f>
        <v>-</v>
      </c>
      <c r="BX25" s="64" t="str">
        <f>IF(転記作業用!$CF25=0,"-",転記作業用!CB25)</f>
        <v>-</v>
      </c>
      <c r="BY25" s="64" t="str">
        <f>IF(転記作業用!$CF25=0,"-",転記作業用!CC25)</f>
        <v>-</v>
      </c>
      <c r="BZ25" s="64" t="str">
        <f>IF(転記作業用!$CF25=0,"-",転記作業用!CD25)</f>
        <v>-</v>
      </c>
      <c r="CA25" s="64" t="str">
        <f>IF(転記作業用!$CF25=0,"-",転記作業用!CE25)</f>
        <v>-</v>
      </c>
      <c r="CB25" s="64" t="str">
        <f>IF(転記作業用!CG25&lt;1,"*",IF(AND(転記作業用!CG25&gt;=1,'在宅生活改善調査（利用者票）'!CB34=""),"-",'在宅生活改善調査（利用者票）'!CB34))</f>
        <v>*</v>
      </c>
      <c r="CC25" s="64" t="str">
        <f>IF(転記作業用!CH25&lt;1,"*",IF(AND(転記作業用!CH25&gt;=1,'在宅生活改善調査（利用者票）'!CC34=""),"-",'在宅生活改善調査（利用者票）'!CC34))</f>
        <v>*</v>
      </c>
      <c r="CD25" s="64" t="str">
        <f>IF($BZ25&lt;&gt;1,"*",IF(AND($BZ25=1,'在宅生活改善調査（利用者票）'!CD34=""),"-",'在宅生活改善調査（利用者票）'!CD34))</f>
        <v>*</v>
      </c>
      <c r="CE25" t="str">
        <f>IF(OR('在宅生活改善調査（利用者票）'!CF34&lt;&gt;"",'在宅生活改善調査（利用者票）'!CG34&lt;&gt;"",'在宅生活改善調査（利用者票）'!CH34&lt;&gt;"",'在宅生活改善調査（利用者票）'!CI34&lt;&gt;"",'在宅生活改善調査（利用者票）'!CK34&lt;&gt;"",'在宅生活改善調査（利用者票）'!CL34&lt;&gt;"",'在宅生活改善調査（利用者票）'!CM34&lt;&gt;"",'在宅生活改善調査（利用者票）'!CN34&lt;&gt;"",'在宅生活改善調査（利用者票）'!CO34&lt;&gt;""),"回答エラーが残っています","")</f>
        <v/>
      </c>
    </row>
    <row r="26" spans="1:83">
      <c r="A26" s="65" t="str">
        <f>IF(SUM(B26:CD26)=0,"",22)</f>
        <v/>
      </c>
      <c r="B26" s="64" t="str">
        <f>IF('在宅生活改善調査（利用者票）'!B35="","-",'在宅生活改善調査（利用者票）'!B35)</f>
        <v>-</v>
      </c>
      <c r="C26" s="64" t="str">
        <f>IF('在宅生活改善調査（利用者票）'!C35="","-",'在宅生活改善調査（利用者票）'!C35)</f>
        <v>-</v>
      </c>
      <c r="D26" s="64" t="str">
        <f>IF('在宅生活改善調査（利用者票）'!D35="","-",'在宅生活改善調査（利用者票）'!D35)</f>
        <v>-</v>
      </c>
      <c r="E26" s="64" t="str">
        <f>IF('在宅生活改善調査（利用者票）'!E35="","-",'在宅生活改善調査（利用者票）'!E35)</f>
        <v>-</v>
      </c>
      <c r="F26" s="64" t="str">
        <f>IF('在宅生活改善調査（利用者票）'!F35="","-",'在宅生活改善調査（利用者票）'!F35)</f>
        <v>-</v>
      </c>
      <c r="G26" s="64" t="str">
        <f>IF('在宅生活改善調査（利用者票）'!G35="","-",'在宅生活改善調査（利用者票）'!G35)</f>
        <v>-</v>
      </c>
      <c r="H26" s="64" t="str">
        <f>IF('在宅生活改善調査（利用者票）'!H35="","-",'在宅生活改善調査（利用者票）'!H35)</f>
        <v>-</v>
      </c>
      <c r="I26" s="64" t="str">
        <f>IF('在宅生活改善調査（利用者票）'!$H35=10,"*",IF(AND('在宅生活改善調査（利用者票）'!H35&lt;&gt;10,'在宅生活改善調査（利用者票）'!I35=""),"-",'在宅生活改善調査（利用者票）'!I35))</f>
        <v>-</v>
      </c>
      <c r="J26" s="64" t="str">
        <f>IF('在宅生活改善調査（利用者票）'!$H35=10,"*",IF(AND('在宅生活改善調査（利用者票）'!H35&lt;&gt;10,転記作業用!$Z26=0),"-",転記作業用!I26))</f>
        <v>-</v>
      </c>
      <c r="K26" s="64" t="str">
        <f>IF('在宅生活改善調査（利用者票）'!$H35=10,"*",IF(AND('在宅生活改善調査（利用者票）'!I35&lt;&gt;10,転記作業用!$Z26=0),"-",転記作業用!J26))</f>
        <v>-</v>
      </c>
      <c r="L26" s="64" t="str">
        <f>IF('在宅生活改善調査（利用者票）'!$H35=10,"*",IF(AND('在宅生活改善調査（利用者票）'!J35&lt;&gt;10,転記作業用!$Z26=0),"-",転記作業用!K26))</f>
        <v>-</v>
      </c>
      <c r="M26" s="64" t="str">
        <f>IF('在宅生活改善調査（利用者票）'!$H35=10,"*",IF(AND('在宅生活改善調査（利用者票）'!K35&lt;&gt;10,転記作業用!$Z26=0),"-",転記作業用!L26))</f>
        <v>-</v>
      </c>
      <c r="N26" s="64" t="str">
        <f>IF('在宅生活改善調査（利用者票）'!$H35=10,"*",IF(AND('在宅生活改善調査（利用者票）'!L35&lt;&gt;10,転記作業用!$Z26=0),"-",転記作業用!M26))</f>
        <v>-</v>
      </c>
      <c r="O26" s="64" t="str">
        <f>IF('在宅生活改善調査（利用者票）'!$H35=10,"*",IF(AND('在宅生活改善調査（利用者票）'!M35&lt;&gt;10,転記作業用!$Z26=0),"-",転記作業用!N26))</f>
        <v>-</v>
      </c>
      <c r="P26" s="64" t="str">
        <f>IF('在宅生活改善調査（利用者票）'!$H35=10,"*",IF(AND('在宅生活改善調査（利用者票）'!N35&lt;&gt;10,転記作業用!$Z26=0),"-",転記作業用!O26))</f>
        <v>-</v>
      </c>
      <c r="Q26" s="64" t="str">
        <f>IF('在宅生活改善調査（利用者票）'!$H35=10,"*",IF(AND('在宅生活改善調査（利用者票）'!O35&lt;&gt;10,転記作業用!$Z26=0),"-",転記作業用!P26))</f>
        <v>-</v>
      </c>
      <c r="R26" s="64" t="str">
        <f>IF('在宅生活改善調査（利用者票）'!$H35=10,"*",IF(AND('在宅生活改善調査（利用者票）'!P35&lt;&gt;10,転記作業用!$Z26=0),"-",転記作業用!Q26))</f>
        <v>-</v>
      </c>
      <c r="S26" s="64" t="str">
        <f>IF('在宅生活改善調査（利用者票）'!$H35=10,"*",IF(AND('在宅生活改善調査（利用者票）'!Q35&lt;&gt;10,転記作業用!$Z26=0),"-",転記作業用!R26))</f>
        <v>-</v>
      </c>
      <c r="T26" s="64" t="str">
        <f>IF('在宅生活改善調査（利用者票）'!$H35=10,"*",IF(AND('在宅生活改善調査（利用者票）'!R35&lt;&gt;10,転記作業用!$Z26=0),"-",転記作業用!S26))</f>
        <v>-</v>
      </c>
      <c r="U26" s="64" t="str">
        <f>IF('在宅生活改善調査（利用者票）'!$H35=10,"*",IF(AND('在宅生活改善調査（利用者票）'!S35&lt;&gt;10,転記作業用!$Z26=0),"-",転記作業用!T26))</f>
        <v>-</v>
      </c>
      <c r="V26" s="64" t="str">
        <f>IF('在宅生活改善調査（利用者票）'!$H35=10,"*",IF(AND('在宅生活改善調査（利用者票）'!T35&lt;&gt;10,転記作業用!$Z26=0),"-",転記作業用!U26))</f>
        <v>-</v>
      </c>
      <c r="W26" s="64" t="str">
        <f>IF('在宅生活改善調査（利用者票）'!$H35=10,"*",IF(AND('在宅生活改善調査（利用者票）'!U35&lt;&gt;10,転記作業用!$Z26=0),"-",転記作業用!V26))</f>
        <v>-</v>
      </c>
      <c r="X26" s="64" t="str">
        <f>IF('在宅生活改善調査（利用者票）'!$H35=10,"*",IF(AND('在宅生活改善調査（利用者票）'!V35&lt;&gt;10,転記作業用!$Z26=0),"-",転記作業用!W26))</f>
        <v>-</v>
      </c>
      <c r="Y26" s="64" t="str">
        <f>IF('在宅生活改善調査（利用者票）'!$H35=10,"*",IF(AND('在宅生活改善調査（利用者票）'!W35&lt;&gt;10,転記作業用!$Z26=0),"-",転記作業用!X26))</f>
        <v>-</v>
      </c>
      <c r="Z26" s="64" t="str">
        <f>IF('在宅生活改善調査（利用者票）'!$H35=10,"*",IF(AND('在宅生活改善調査（利用者票）'!X35&lt;&gt;10,転記作業用!$Z26=0),"-",転記作業用!Y26))</f>
        <v>-</v>
      </c>
      <c r="AA26" s="64" t="str">
        <f>IF(転記作業用!$AH26=0,"-",転記作業用!AA26)</f>
        <v>-</v>
      </c>
      <c r="AB26" s="64" t="str">
        <f>IF(転記作業用!$AH26=0,"-",転記作業用!AB26)</f>
        <v>-</v>
      </c>
      <c r="AC26" s="64" t="str">
        <f>IF(転記作業用!$AH26=0,"-",転記作業用!AC26)</f>
        <v>-</v>
      </c>
      <c r="AD26" s="64" t="str">
        <f>IF(転記作業用!$AH26=0,"-",転記作業用!AD26)</f>
        <v>-</v>
      </c>
      <c r="AE26" s="64" t="str">
        <f>IF(転記作業用!$AH26=0,"-",転記作業用!AE26)</f>
        <v>-</v>
      </c>
      <c r="AF26" s="64" t="str">
        <f>IF(転記作業用!$AH26=0,"-",転記作業用!AF26)</f>
        <v>-</v>
      </c>
      <c r="AG26" s="64" t="str">
        <f>IF(転記作業用!$AH26=0,"-",転記作業用!AG26)</f>
        <v>-</v>
      </c>
      <c r="AH26" s="64" t="str">
        <f>IF(転記作業用!$AP26=0,"-",転記作業用!AI26)</f>
        <v>-</v>
      </c>
      <c r="AI26" s="64" t="str">
        <f>IF(転記作業用!$AP26=0,"-",転記作業用!AJ26)</f>
        <v>-</v>
      </c>
      <c r="AJ26" s="64" t="str">
        <f>IF(転記作業用!$AP26=0,"-",転記作業用!AK26)</f>
        <v>-</v>
      </c>
      <c r="AK26" s="64" t="str">
        <f>IF(転記作業用!$AP26=0,"-",転記作業用!AL26)</f>
        <v>-</v>
      </c>
      <c r="AL26" s="64" t="str">
        <f>IF(転記作業用!$AP26=0,"-",転記作業用!AM26)</f>
        <v>-</v>
      </c>
      <c r="AM26" s="64" t="str">
        <f>IF(転記作業用!$AP26=0,"-",転記作業用!AN26)</f>
        <v>-</v>
      </c>
      <c r="AN26" s="64" t="str">
        <f>IF(転記作業用!$AP26=0,"-",転記作業用!AO26)</f>
        <v>-</v>
      </c>
      <c r="AO26" s="64" t="str">
        <f>IF(転記作業用!$AY26=0,"-",転記作業用!AQ26)</f>
        <v>-</v>
      </c>
      <c r="AP26" s="64" t="str">
        <f>IF(転記作業用!$AY26=0,"-",転記作業用!AR26)</f>
        <v>-</v>
      </c>
      <c r="AQ26" s="64" t="str">
        <f>IF(転記作業用!$AY26=0,"-",転記作業用!AS26)</f>
        <v>-</v>
      </c>
      <c r="AR26" s="64" t="str">
        <f>IF(転記作業用!$AY26=0,"-",転記作業用!AT26)</f>
        <v>-</v>
      </c>
      <c r="AS26" s="64" t="str">
        <f>IF(転記作業用!$AY26=0,"-",転記作業用!AU26)</f>
        <v>-</v>
      </c>
      <c r="AT26" s="64" t="str">
        <f>IF(転記作業用!$AY26=0,"-",転記作業用!AV26)</f>
        <v>-</v>
      </c>
      <c r="AU26" s="64" t="str">
        <f>IF(転記作業用!$AY26=0,"-",転記作業用!AW26)</f>
        <v>-</v>
      </c>
      <c r="AV26" s="64" t="str">
        <f>IF(転記作業用!$AY26=0,"-",転記作業用!AX26)</f>
        <v>-</v>
      </c>
      <c r="AW26" s="64" t="str">
        <f>IF(転記作業用!$BK26=0,"-",転記作業用!AZ26)</f>
        <v>-</v>
      </c>
      <c r="AX26" s="64" t="str">
        <f>IF(転記作業用!$BK26=0,"-",転記作業用!BA26)</f>
        <v>-</v>
      </c>
      <c r="AY26" s="64" t="str">
        <f>IF(転記作業用!$BK26=0,"-",転記作業用!BB26)</f>
        <v>-</v>
      </c>
      <c r="AZ26" s="64" t="str">
        <f>IF(転記作業用!$BK26=0,"-",転記作業用!BC26)</f>
        <v>-</v>
      </c>
      <c r="BA26" s="64" t="str">
        <f>IF(転記作業用!$BK26=0,"-",転記作業用!BD26)</f>
        <v>-</v>
      </c>
      <c r="BB26" s="64" t="str">
        <f>IF(転記作業用!$BK26=0,"-",転記作業用!BE26)</f>
        <v>-</v>
      </c>
      <c r="BC26" s="64" t="str">
        <f>IF(転記作業用!$BK26=0,"-",転記作業用!BF26)</f>
        <v>-</v>
      </c>
      <c r="BD26" s="64" t="str">
        <f>IF(転記作業用!$BK26=0,"-",転記作業用!BG26)</f>
        <v>-</v>
      </c>
      <c r="BE26" s="64" t="str">
        <f>IF(転記作業用!$BK26=0,"-",転記作業用!BH26)</f>
        <v>-</v>
      </c>
      <c r="BF26" s="64" t="str">
        <f>IF(転記作業用!$BK26=0,"-",転記作業用!BI26)</f>
        <v>-</v>
      </c>
      <c r="BG26" s="64" t="str">
        <f>IF(転記作業用!$BK26=0,"-",転記作業用!BJ26)</f>
        <v>-</v>
      </c>
      <c r="BH26" s="64" t="str">
        <f>IF(転記作業用!$CF26=0,"-",転記作業用!BL26)</f>
        <v>-</v>
      </c>
      <c r="BI26" s="64" t="str">
        <f>IF(転記作業用!$CF26=0,"-",転記作業用!BM26)</f>
        <v>-</v>
      </c>
      <c r="BJ26" s="64" t="str">
        <f>IF(転記作業用!$CF26=0,"-",転記作業用!BN26)</f>
        <v>-</v>
      </c>
      <c r="BK26" s="64" t="str">
        <f>IF(転記作業用!$CF26=0,"-",転記作業用!BO26)</f>
        <v>-</v>
      </c>
      <c r="BL26" s="64" t="str">
        <f>IF(転記作業用!$CF26=0,"-",転記作業用!BP26)</f>
        <v>-</v>
      </c>
      <c r="BM26" s="64" t="str">
        <f>IF(転記作業用!$CF26=0,"-",転記作業用!BQ26)</f>
        <v>-</v>
      </c>
      <c r="BN26" s="64" t="str">
        <f>IF(転記作業用!$CF26=0,"-",転記作業用!BR26)</f>
        <v>-</v>
      </c>
      <c r="BO26" s="64" t="str">
        <f>IF(転記作業用!$CF26=0,"-",転記作業用!BS26)</f>
        <v>-</v>
      </c>
      <c r="BP26" s="64" t="str">
        <f>IF(転記作業用!$CF26=0,"-",転記作業用!BT26)</f>
        <v>-</v>
      </c>
      <c r="BQ26" s="64" t="str">
        <f>IF(転記作業用!$CF26=0,"-",転記作業用!BU26)</f>
        <v>-</v>
      </c>
      <c r="BR26" s="64" t="str">
        <f>IF(転記作業用!$CF26=0,"-",転記作業用!BV26)</f>
        <v>-</v>
      </c>
      <c r="BS26" s="64" t="str">
        <f>IF(転記作業用!$CF26=0,"-",転記作業用!BW26)</f>
        <v>-</v>
      </c>
      <c r="BT26" s="64" t="str">
        <f>IF(転記作業用!$CF26=0,"-",転記作業用!BX26)</f>
        <v>-</v>
      </c>
      <c r="BU26" s="64" t="str">
        <f>IF(転記作業用!$CF26=0,"-",転記作業用!BY26)</f>
        <v>-</v>
      </c>
      <c r="BV26" s="64" t="str">
        <f>IF(転記作業用!$CF26=0,"-",転記作業用!BZ26)</f>
        <v>-</v>
      </c>
      <c r="BW26" s="64" t="str">
        <f>IF(転記作業用!$CF26=0,"-",転記作業用!CA26)</f>
        <v>-</v>
      </c>
      <c r="BX26" s="64" t="str">
        <f>IF(転記作業用!$CF26=0,"-",転記作業用!CB26)</f>
        <v>-</v>
      </c>
      <c r="BY26" s="64" t="str">
        <f>IF(転記作業用!$CF26=0,"-",転記作業用!CC26)</f>
        <v>-</v>
      </c>
      <c r="BZ26" s="64" t="str">
        <f>IF(転記作業用!$CF26=0,"-",転記作業用!CD26)</f>
        <v>-</v>
      </c>
      <c r="CA26" s="64" t="str">
        <f>IF(転記作業用!$CF26=0,"-",転記作業用!CE26)</f>
        <v>-</v>
      </c>
      <c r="CB26" s="64" t="str">
        <f>IF(転記作業用!CG26&lt;1,"*",IF(AND(転記作業用!CG26&gt;=1,'在宅生活改善調査（利用者票）'!CB35=""),"-",'在宅生活改善調査（利用者票）'!CB35))</f>
        <v>*</v>
      </c>
      <c r="CC26" s="64" t="str">
        <f>IF(転記作業用!CH26&lt;1,"*",IF(AND(転記作業用!CH26&gt;=1,'在宅生活改善調査（利用者票）'!CC35=""),"-",'在宅生活改善調査（利用者票）'!CC35))</f>
        <v>*</v>
      </c>
      <c r="CD26" s="64" t="str">
        <f>IF($BZ26&lt;&gt;1,"*",IF(AND($BZ26=1,'在宅生活改善調査（利用者票）'!CD35=""),"-",'在宅生活改善調査（利用者票）'!CD35))</f>
        <v>*</v>
      </c>
      <c r="CE26" t="str">
        <f>IF(OR('在宅生活改善調査（利用者票）'!CF35&lt;&gt;"",'在宅生活改善調査（利用者票）'!CG35&lt;&gt;"",'在宅生活改善調査（利用者票）'!CH35&lt;&gt;"",'在宅生活改善調査（利用者票）'!CI35&lt;&gt;"",'在宅生活改善調査（利用者票）'!CK35&lt;&gt;"",'在宅生活改善調査（利用者票）'!CL35&lt;&gt;"",'在宅生活改善調査（利用者票）'!CM35&lt;&gt;"",'在宅生活改善調査（利用者票）'!CN35&lt;&gt;"",'在宅生活改善調査（利用者票）'!CO35&lt;&gt;""),"回答エラーが残っています","")</f>
        <v/>
      </c>
    </row>
    <row r="27" spans="1:83">
      <c r="A27" s="65" t="str">
        <f>IF(SUM(B27:CD27)=0,"",23)</f>
        <v/>
      </c>
      <c r="B27" s="64" t="str">
        <f>IF('在宅生活改善調査（利用者票）'!B36="","-",'在宅生活改善調査（利用者票）'!B36)</f>
        <v>-</v>
      </c>
      <c r="C27" s="64" t="str">
        <f>IF('在宅生活改善調査（利用者票）'!C36="","-",'在宅生活改善調査（利用者票）'!C36)</f>
        <v>-</v>
      </c>
      <c r="D27" s="64" t="str">
        <f>IF('在宅生活改善調査（利用者票）'!D36="","-",'在宅生活改善調査（利用者票）'!D36)</f>
        <v>-</v>
      </c>
      <c r="E27" s="64" t="str">
        <f>IF('在宅生活改善調査（利用者票）'!E36="","-",'在宅生活改善調査（利用者票）'!E36)</f>
        <v>-</v>
      </c>
      <c r="F27" s="64" t="str">
        <f>IF('在宅生活改善調査（利用者票）'!F36="","-",'在宅生活改善調査（利用者票）'!F36)</f>
        <v>-</v>
      </c>
      <c r="G27" s="64" t="str">
        <f>IF('在宅生活改善調査（利用者票）'!G36="","-",'在宅生活改善調査（利用者票）'!G36)</f>
        <v>-</v>
      </c>
      <c r="H27" s="64" t="str">
        <f>IF('在宅生活改善調査（利用者票）'!H36="","-",'在宅生活改善調査（利用者票）'!H36)</f>
        <v>-</v>
      </c>
      <c r="I27" s="64" t="str">
        <f>IF('在宅生活改善調査（利用者票）'!$H36=10,"*",IF(AND('在宅生活改善調査（利用者票）'!H36&lt;&gt;10,'在宅生活改善調査（利用者票）'!I36=""),"-",'在宅生活改善調査（利用者票）'!I36))</f>
        <v>-</v>
      </c>
      <c r="J27" s="64" t="str">
        <f>IF('在宅生活改善調査（利用者票）'!$H36=10,"*",IF(AND('在宅生活改善調査（利用者票）'!H36&lt;&gt;10,転記作業用!$Z27=0),"-",転記作業用!I27))</f>
        <v>-</v>
      </c>
      <c r="K27" s="64" t="str">
        <f>IF('在宅生活改善調査（利用者票）'!$H36=10,"*",IF(AND('在宅生活改善調査（利用者票）'!I36&lt;&gt;10,転記作業用!$Z27=0),"-",転記作業用!J27))</f>
        <v>-</v>
      </c>
      <c r="L27" s="64" t="str">
        <f>IF('在宅生活改善調査（利用者票）'!$H36=10,"*",IF(AND('在宅生活改善調査（利用者票）'!J36&lt;&gt;10,転記作業用!$Z27=0),"-",転記作業用!K27))</f>
        <v>-</v>
      </c>
      <c r="M27" s="64" t="str">
        <f>IF('在宅生活改善調査（利用者票）'!$H36=10,"*",IF(AND('在宅生活改善調査（利用者票）'!K36&lt;&gt;10,転記作業用!$Z27=0),"-",転記作業用!L27))</f>
        <v>-</v>
      </c>
      <c r="N27" s="64" t="str">
        <f>IF('在宅生活改善調査（利用者票）'!$H36=10,"*",IF(AND('在宅生活改善調査（利用者票）'!L36&lt;&gt;10,転記作業用!$Z27=0),"-",転記作業用!M27))</f>
        <v>-</v>
      </c>
      <c r="O27" s="64" t="str">
        <f>IF('在宅生活改善調査（利用者票）'!$H36=10,"*",IF(AND('在宅生活改善調査（利用者票）'!M36&lt;&gt;10,転記作業用!$Z27=0),"-",転記作業用!N27))</f>
        <v>-</v>
      </c>
      <c r="P27" s="64" t="str">
        <f>IF('在宅生活改善調査（利用者票）'!$H36=10,"*",IF(AND('在宅生活改善調査（利用者票）'!N36&lt;&gt;10,転記作業用!$Z27=0),"-",転記作業用!O27))</f>
        <v>-</v>
      </c>
      <c r="Q27" s="64" t="str">
        <f>IF('在宅生活改善調査（利用者票）'!$H36=10,"*",IF(AND('在宅生活改善調査（利用者票）'!O36&lt;&gt;10,転記作業用!$Z27=0),"-",転記作業用!P27))</f>
        <v>-</v>
      </c>
      <c r="R27" s="64" t="str">
        <f>IF('在宅生活改善調査（利用者票）'!$H36=10,"*",IF(AND('在宅生活改善調査（利用者票）'!P36&lt;&gt;10,転記作業用!$Z27=0),"-",転記作業用!Q27))</f>
        <v>-</v>
      </c>
      <c r="S27" s="64" t="str">
        <f>IF('在宅生活改善調査（利用者票）'!$H36=10,"*",IF(AND('在宅生活改善調査（利用者票）'!Q36&lt;&gt;10,転記作業用!$Z27=0),"-",転記作業用!R27))</f>
        <v>-</v>
      </c>
      <c r="T27" s="64" t="str">
        <f>IF('在宅生活改善調査（利用者票）'!$H36=10,"*",IF(AND('在宅生活改善調査（利用者票）'!R36&lt;&gt;10,転記作業用!$Z27=0),"-",転記作業用!S27))</f>
        <v>-</v>
      </c>
      <c r="U27" s="64" t="str">
        <f>IF('在宅生活改善調査（利用者票）'!$H36=10,"*",IF(AND('在宅生活改善調査（利用者票）'!S36&lt;&gt;10,転記作業用!$Z27=0),"-",転記作業用!T27))</f>
        <v>-</v>
      </c>
      <c r="V27" s="64" t="str">
        <f>IF('在宅生活改善調査（利用者票）'!$H36=10,"*",IF(AND('在宅生活改善調査（利用者票）'!T36&lt;&gt;10,転記作業用!$Z27=0),"-",転記作業用!U27))</f>
        <v>-</v>
      </c>
      <c r="W27" s="64" t="str">
        <f>IF('在宅生活改善調査（利用者票）'!$H36=10,"*",IF(AND('在宅生活改善調査（利用者票）'!U36&lt;&gt;10,転記作業用!$Z27=0),"-",転記作業用!V27))</f>
        <v>-</v>
      </c>
      <c r="X27" s="64" t="str">
        <f>IF('在宅生活改善調査（利用者票）'!$H36=10,"*",IF(AND('在宅生活改善調査（利用者票）'!V36&lt;&gt;10,転記作業用!$Z27=0),"-",転記作業用!W27))</f>
        <v>-</v>
      </c>
      <c r="Y27" s="64" t="str">
        <f>IF('在宅生活改善調査（利用者票）'!$H36=10,"*",IF(AND('在宅生活改善調査（利用者票）'!W36&lt;&gt;10,転記作業用!$Z27=0),"-",転記作業用!X27))</f>
        <v>-</v>
      </c>
      <c r="Z27" s="64" t="str">
        <f>IF('在宅生活改善調査（利用者票）'!$H36=10,"*",IF(AND('在宅生活改善調査（利用者票）'!X36&lt;&gt;10,転記作業用!$Z27=0),"-",転記作業用!Y27))</f>
        <v>-</v>
      </c>
      <c r="AA27" s="64" t="str">
        <f>IF(転記作業用!$AH27=0,"-",転記作業用!AA27)</f>
        <v>-</v>
      </c>
      <c r="AB27" s="64" t="str">
        <f>IF(転記作業用!$AH27=0,"-",転記作業用!AB27)</f>
        <v>-</v>
      </c>
      <c r="AC27" s="64" t="str">
        <f>IF(転記作業用!$AH27=0,"-",転記作業用!AC27)</f>
        <v>-</v>
      </c>
      <c r="AD27" s="64" t="str">
        <f>IF(転記作業用!$AH27=0,"-",転記作業用!AD27)</f>
        <v>-</v>
      </c>
      <c r="AE27" s="64" t="str">
        <f>IF(転記作業用!$AH27=0,"-",転記作業用!AE27)</f>
        <v>-</v>
      </c>
      <c r="AF27" s="64" t="str">
        <f>IF(転記作業用!$AH27=0,"-",転記作業用!AF27)</f>
        <v>-</v>
      </c>
      <c r="AG27" s="64" t="str">
        <f>IF(転記作業用!$AH27=0,"-",転記作業用!AG27)</f>
        <v>-</v>
      </c>
      <c r="AH27" s="64" t="str">
        <f>IF(転記作業用!$AP27=0,"-",転記作業用!AI27)</f>
        <v>-</v>
      </c>
      <c r="AI27" s="64" t="str">
        <f>IF(転記作業用!$AP27=0,"-",転記作業用!AJ27)</f>
        <v>-</v>
      </c>
      <c r="AJ27" s="64" t="str">
        <f>IF(転記作業用!$AP27=0,"-",転記作業用!AK27)</f>
        <v>-</v>
      </c>
      <c r="AK27" s="64" t="str">
        <f>IF(転記作業用!$AP27=0,"-",転記作業用!AL27)</f>
        <v>-</v>
      </c>
      <c r="AL27" s="64" t="str">
        <f>IF(転記作業用!$AP27=0,"-",転記作業用!AM27)</f>
        <v>-</v>
      </c>
      <c r="AM27" s="64" t="str">
        <f>IF(転記作業用!$AP27=0,"-",転記作業用!AN27)</f>
        <v>-</v>
      </c>
      <c r="AN27" s="64" t="str">
        <f>IF(転記作業用!$AP27=0,"-",転記作業用!AO27)</f>
        <v>-</v>
      </c>
      <c r="AO27" s="64" t="str">
        <f>IF(転記作業用!$AY27=0,"-",転記作業用!AQ27)</f>
        <v>-</v>
      </c>
      <c r="AP27" s="64" t="str">
        <f>IF(転記作業用!$AY27=0,"-",転記作業用!AR27)</f>
        <v>-</v>
      </c>
      <c r="AQ27" s="64" t="str">
        <f>IF(転記作業用!$AY27=0,"-",転記作業用!AS27)</f>
        <v>-</v>
      </c>
      <c r="AR27" s="64" t="str">
        <f>IF(転記作業用!$AY27=0,"-",転記作業用!AT27)</f>
        <v>-</v>
      </c>
      <c r="AS27" s="64" t="str">
        <f>IF(転記作業用!$AY27=0,"-",転記作業用!AU27)</f>
        <v>-</v>
      </c>
      <c r="AT27" s="64" t="str">
        <f>IF(転記作業用!$AY27=0,"-",転記作業用!AV27)</f>
        <v>-</v>
      </c>
      <c r="AU27" s="64" t="str">
        <f>IF(転記作業用!$AY27=0,"-",転記作業用!AW27)</f>
        <v>-</v>
      </c>
      <c r="AV27" s="64" t="str">
        <f>IF(転記作業用!$AY27=0,"-",転記作業用!AX27)</f>
        <v>-</v>
      </c>
      <c r="AW27" s="64" t="str">
        <f>IF(転記作業用!$BK27=0,"-",転記作業用!AZ27)</f>
        <v>-</v>
      </c>
      <c r="AX27" s="64" t="str">
        <f>IF(転記作業用!$BK27=0,"-",転記作業用!BA27)</f>
        <v>-</v>
      </c>
      <c r="AY27" s="64" t="str">
        <f>IF(転記作業用!$BK27=0,"-",転記作業用!BB27)</f>
        <v>-</v>
      </c>
      <c r="AZ27" s="64" t="str">
        <f>IF(転記作業用!$BK27=0,"-",転記作業用!BC27)</f>
        <v>-</v>
      </c>
      <c r="BA27" s="64" t="str">
        <f>IF(転記作業用!$BK27=0,"-",転記作業用!BD27)</f>
        <v>-</v>
      </c>
      <c r="BB27" s="64" t="str">
        <f>IF(転記作業用!$BK27=0,"-",転記作業用!BE27)</f>
        <v>-</v>
      </c>
      <c r="BC27" s="64" t="str">
        <f>IF(転記作業用!$BK27=0,"-",転記作業用!BF27)</f>
        <v>-</v>
      </c>
      <c r="BD27" s="64" t="str">
        <f>IF(転記作業用!$BK27=0,"-",転記作業用!BG27)</f>
        <v>-</v>
      </c>
      <c r="BE27" s="64" t="str">
        <f>IF(転記作業用!$BK27=0,"-",転記作業用!BH27)</f>
        <v>-</v>
      </c>
      <c r="BF27" s="64" t="str">
        <f>IF(転記作業用!$BK27=0,"-",転記作業用!BI27)</f>
        <v>-</v>
      </c>
      <c r="BG27" s="64" t="str">
        <f>IF(転記作業用!$BK27=0,"-",転記作業用!BJ27)</f>
        <v>-</v>
      </c>
      <c r="BH27" s="64" t="str">
        <f>IF(転記作業用!$CF27=0,"-",転記作業用!BL27)</f>
        <v>-</v>
      </c>
      <c r="BI27" s="64" t="str">
        <f>IF(転記作業用!$CF27=0,"-",転記作業用!BM27)</f>
        <v>-</v>
      </c>
      <c r="BJ27" s="64" t="str">
        <f>IF(転記作業用!$CF27=0,"-",転記作業用!BN27)</f>
        <v>-</v>
      </c>
      <c r="BK27" s="64" t="str">
        <f>IF(転記作業用!$CF27=0,"-",転記作業用!BO27)</f>
        <v>-</v>
      </c>
      <c r="BL27" s="64" t="str">
        <f>IF(転記作業用!$CF27=0,"-",転記作業用!BP27)</f>
        <v>-</v>
      </c>
      <c r="BM27" s="64" t="str">
        <f>IF(転記作業用!$CF27=0,"-",転記作業用!BQ27)</f>
        <v>-</v>
      </c>
      <c r="BN27" s="64" t="str">
        <f>IF(転記作業用!$CF27=0,"-",転記作業用!BR27)</f>
        <v>-</v>
      </c>
      <c r="BO27" s="64" t="str">
        <f>IF(転記作業用!$CF27=0,"-",転記作業用!BS27)</f>
        <v>-</v>
      </c>
      <c r="BP27" s="64" t="str">
        <f>IF(転記作業用!$CF27=0,"-",転記作業用!BT27)</f>
        <v>-</v>
      </c>
      <c r="BQ27" s="64" t="str">
        <f>IF(転記作業用!$CF27=0,"-",転記作業用!BU27)</f>
        <v>-</v>
      </c>
      <c r="BR27" s="64" t="str">
        <f>IF(転記作業用!$CF27=0,"-",転記作業用!BV27)</f>
        <v>-</v>
      </c>
      <c r="BS27" s="64" t="str">
        <f>IF(転記作業用!$CF27=0,"-",転記作業用!BW27)</f>
        <v>-</v>
      </c>
      <c r="BT27" s="64" t="str">
        <f>IF(転記作業用!$CF27=0,"-",転記作業用!BX27)</f>
        <v>-</v>
      </c>
      <c r="BU27" s="64" t="str">
        <f>IF(転記作業用!$CF27=0,"-",転記作業用!BY27)</f>
        <v>-</v>
      </c>
      <c r="BV27" s="64" t="str">
        <f>IF(転記作業用!$CF27=0,"-",転記作業用!BZ27)</f>
        <v>-</v>
      </c>
      <c r="BW27" s="64" t="str">
        <f>IF(転記作業用!$CF27=0,"-",転記作業用!CA27)</f>
        <v>-</v>
      </c>
      <c r="BX27" s="64" t="str">
        <f>IF(転記作業用!$CF27=0,"-",転記作業用!CB27)</f>
        <v>-</v>
      </c>
      <c r="BY27" s="64" t="str">
        <f>IF(転記作業用!$CF27=0,"-",転記作業用!CC27)</f>
        <v>-</v>
      </c>
      <c r="BZ27" s="64" t="str">
        <f>IF(転記作業用!$CF27=0,"-",転記作業用!CD27)</f>
        <v>-</v>
      </c>
      <c r="CA27" s="64" t="str">
        <f>IF(転記作業用!$CF27=0,"-",転記作業用!CE27)</f>
        <v>-</v>
      </c>
      <c r="CB27" s="64" t="str">
        <f>IF(転記作業用!CG27&lt;1,"*",IF(AND(転記作業用!CG27&gt;=1,'在宅生活改善調査（利用者票）'!CB36=""),"-",'在宅生活改善調査（利用者票）'!CB36))</f>
        <v>*</v>
      </c>
      <c r="CC27" s="64" t="str">
        <f>IF(転記作業用!CH27&lt;1,"*",IF(AND(転記作業用!CH27&gt;=1,'在宅生活改善調査（利用者票）'!CC36=""),"-",'在宅生活改善調査（利用者票）'!CC36))</f>
        <v>*</v>
      </c>
      <c r="CD27" s="64" t="str">
        <f>IF($BZ27&lt;&gt;1,"*",IF(AND($BZ27=1,'在宅生活改善調査（利用者票）'!CD36=""),"-",'在宅生活改善調査（利用者票）'!CD36))</f>
        <v>*</v>
      </c>
      <c r="CE27" t="str">
        <f>IF(OR('在宅生活改善調査（利用者票）'!CF36&lt;&gt;"",'在宅生活改善調査（利用者票）'!CG36&lt;&gt;"",'在宅生活改善調査（利用者票）'!CH36&lt;&gt;"",'在宅生活改善調査（利用者票）'!CI36&lt;&gt;"",'在宅生活改善調査（利用者票）'!CK36&lt;&gt;"",'在宅生活改善調査（利用者票）'!CL36&lt;&gt;"",'在宅生活改善調査（利用者票）'!CM36&lt;&gt;"",'在宅生活改善調査（利用者票）'!CN36&lt;&gt;"",'在宅生活改善調査（利用者票）'!CO36&lt;&gt;""),"回答エラーが残っています","")</f>
        <v/>
      </c>
    </row>
    <row r="28" spans="1:83">
      <c r="A28" s="65" t="str">
        <f>IF(SUM(B28:CD28)=0,"",24)</f>
        <v/>
      </c>
      <c r="B28" s="64" t="str">
        <f>IF('在宅生活改善調査（利用者票）'!B37="","-",'在宅生活改善調査（利用者票）'!B37)</f>
        <v>-</v>
      </c>
      <c r="C28" s="64" t="str">
        <f>IF('在宅生活改善調査（利用者票）'!C37="","-",'在宅生活改善調査（利用者票）'!C37)</f>
        <v>-</v>
      </c>
      <c r="D28" s="64" t="str">
        <f>IF('在宅生活改善調査（利用者票）'!D37="","-",'在宅生活改善調査（利用者票）'!D37)</f>
        <v>-</v>
      </c>
      <c r="E28" s="64" t="str">
        <f>IF('在宅生活改善調査（利用者票）'!E37="","-",'在宅生活改善調査（利用者票）'!E37)</f>
        <v>-</v>
      </c>
      <c r="F28" s="64" t="str">
        <f>IF('在宅生活改善調査（利用者票）'!F37="","-",'在宅生活改善調査（利用者票）'!F37)</f>
        <v>-</v>
      </c>
      <c r="G28" s="64" t="str">
        <f>IF('在宅生活改善調査（利用者票）'!G37="","-",'在宅生活改善調査（利用者票）'!G37)</f>
        <v>-</v>
      </c>
      <c r="H28" s="64" t="str">
        <f>IF('在宅生活改善調査（利用者票）'!H37="","-",'在宅生活改善調査（利用者票）'!H37)</f>
        <v>-</v>
      </c>
      <c r="I28" s="64" t="str">
        <f>IF('在宅生活改善調査（利用者票）'!$H37=10,"*",IF(AND('在宅生活改善調査（利用者票）'!H37&lt;&gt;10,'在宅生活改善調査（利用者票）'!I37=""),"-",'在宅生活改善調査（利用者票）'!I37))</f>
        <v>-</v>
      </c>
      <c r="J28" s="64" t="str">
        <f>IF('在宅生活改善調査（利用者票）'!$H37=10,"*",IF(AND('在宅生活改善調査（利用者票）'!H37&lt;&gt;10,転記作業用!$Z28=0),"-",転記作業用!I28))</f>
        <v>-</v>
      </c>
      <c r="K28" s="64" t="str">
        <f>IF('在宅生活改善調査（利用者票）'!$H37=10,"*",IF(AND('在宅生活改善調査（利用者票）'!I37&lt;&gt;10,転記作業用!$Z28=0),"-",転記作業用!J28))</f>
        <v>-</v>
      </c>
      <c r="L28" s="64" t="str">
        <f>IF('在宅生活改善調査（利用者票）'!$H37=10,"*",IF(AND('在宅生活改善調査（利用者票）'!J37&lt;&gt;10,転記作業用!$Z28=0),"-",転記作業用!K28))</f>
        <v>-</v>
      </c>
      <c r="M28" s="64" t="str">
        <f>IF('在宅生活改善調査（利用者票）'!$H37=10,"*",IF(AND('在宅生活改善調査（利用者票）'!K37&lt;&gt;10,転記作業用!$Z28=0),"-",転記作業用!L28))</f>
        <v>-</v>
      </c>
      <c r="N28" s="64" t="str">
        <f>IF('在宅生活改善調査（利用者票）'!$H37=10,"*",IF(AND('在宅生活改善調査（利用者票）'!L37&lt;&gt;10,転記作業用!$Z28=0),"-",転記作業用!M28))</f>
        <v>-</v>
      </c>
      <c r="O28" s="64" t="str">
        <f>IF('在宅生活改善調査（利用者票）'!$H37=10,"*",IF(AND('在宅生活改善調査（利用者票）'!M37&lt;&gt;10,転記作業用!$Z28=0),"-",転記作業用!N28))</f>
        <v>-</v>
      </c>
      <c r="P28" s="64" t="str">
        <f>IF('在宅生活改善調査（利用者票）'!$H37=10,"*",IF(AND('在宅生活改善調査（利用者票）'!N37&lt;&gt;10,転記作業用!$Z28=0),"-",転記作業用!O28))</f>
        <v>-</v>
      </c>
      <c r="Q28" s="64" t="str">
        <f>IF('在宅生活改善調査（利用者票）'!$H37=10,"*",IF(AND('在宅生活改善調査（利用者票）'!O37&lt;&gt;10,転記作業用!$Z28=0),"-",転記作業用!P28))</f>
        <v>-</v>
      </c>
      <c r="R28" s="64" t="str">
        <f>IF('在宅生活改善調査（利用者票）'!$H37=10,"*",IF(AND('在宅生活改善調査（利用者票）'!P37&lt;&gt;10,転記作業用!$Z28=0),"-",転記作業用!Q28))</f>
        <v>-</v>
      </c>
      <c r="S28" s="64" t="str">
        <f>IF('在宅生活改善調査（利用者票）'!$H37=10,"*",IF(AND('在宅生活改善調査（利用者票）'!Q37&lt;&gt;10,転記作業用!$Z28=0),"-",転記作業用!R28))</f>
        <v>-</v>
      </c>
      <c r="T28" s="64" t="str">
        <f>IF('在宅生活改善調査（利用者票）'!$H37=10,"*",IF(AND('在宅生活改善調査（利用者票）'!R37&lt;&gt;10,転記作業用!$Z28=0),"-",転記作業用!S28))</f>
        <v>-</v>
      </c>
      <c r="U28" s="64" t="str">
        <f>IF('在宅生活改善調査（利用者票）'!$H37=10,"*",IF(AND('在宅生活改善調査（利用者票）'!S37&lt;&gt;10,転記作業用!$Z28=0),"-",転記作業用!T28))</f>
        <v>-</v>
      </c>
      <c r="V28" s="64" t="str">
        <f>IF('在宅生活改善調査（利用者票）'!$H37=10,"*",IF(AND('在宅生活改善調査（利用者票）'!T37&lt;&gt;10,転記作業用!$Z28=0),"-",転記作業用!U28))</f>
        <v>-</v>
      </c>
      <c r="W28" s="64" t="str">
        <f>IF('在宅生活改善調査（利用者票）'!$H37=10,"*",IF(AND('在宅生活改善調査（利用者票）'!U37&lt;&gt;10,転記作業用!$Z28=0),"-",転記作業用!V28))</f>
        <v>-</v>
      </c>
      <c r="X28" s="64" t="str">
        <f>IF('在宅生活改善調査（利用者票）'!$H37=10,"*",IF(AND('在宅生活改善調査（利用者票）'!V37&lt;&gt;10,転記作業用!$Z28=0),"-",転記作業用!W28))</f>
        <v>-</v>
      </c>
      <c r="Y28" s="64" t="str">
        <f>IF('在宅生活改善調査（利用者票）'!$H37=10,"*",IF(AND('在宅生活改善調査（利用者票）'!W37&lt;&gt;10,転記作業用!$Z28=0),"-",転記作業用!X28))</f>
        <v>-</v>
      </c>
      <c r="Z28" s="64" t="str">
        <f>IF('在宅生活改善調査（利用者票）'!$H37=10,"*",IF(AND('在宅生活改善調査（利用者票）'!X37&lt;&gt;10,転記作業用!$Z28=0),"-",転記作業用!Y28))</f>
        <v>-</v>
      </c>
      <c r="AA28" s="64" t="str">
        <f>IF(転記作業用!$AH28=0,"-",転記作業用!AA28)</f>
        <v>-</v>
      </c>
      <c r="AB28" s="64" t="str">
        <f>IF(転記作業用!$AH28=0,"-",転記作業用!AB28)</f>
        <v>-</v>
      </c>
      <c r="AC28" s="64" t="str">
        <f>IF(転記作業用!$AH28=0,"-",転記作業用!AC28)</f>
        <v>-</v>
      </c>
      <c r="AD28" s="64" t="str">
        <f>IF(転記作業用!$AH28=0,"-",転記作業用!AD28)</f>
        <v>-</v>
      </c>
      <c r="AE28" s="64" t="str">
        <f>IF(転記作業用!$AH28=0,"-",転記作業用!AE28)</f>
        <v>-</v>
      </c>
      <c r="AF28" s="64" t="str">
        <f>IF(転記作業用!$AH28=0,"-",転記作業用!AF28)</f>
        <v>-</v>
      </c>
      <c r="AG28" s="64" t="str">
        <f>IF(転記作業用!$AH28=0,"-",転記作業用!AG28)</f>
        <v>-</v>
      </c>
      <c r="AH28" s="64" t="str">
        <f>IF(転記作業用!$AP28=0,"-",転記作業用!AI28)</f>
        <v>-</v>
      </c>
      <c r="AI28" s="64" t="str">
        <f>IF(転記作業用!$AP28=0,"-",転記作業用!AJ28)</f>
        <v>-</v>
      </c>
      <c r="AJ28" s="64" t="str">
        <f>IF(転記作業用!$AP28=0,"-",転記作業用!AK28)</f>
        <v>-</v>
      </c>
      <c r="AK28" s="64" t="str">
        <f>IF(転記作業用!$AP28=0,"-",転記作業用!AL28)</f>
        <v>-</v>
      </c>
      <c r="AL28" s="64" t="str">
        <f>IF(転記作業用!$AP28=0,"-",転記作業用!AM28)</f>
        <v>-</v>
      </c>
      <c r="AM28" s="64" t="str">
        <f>IF(転記作業用!$AP28=0,"-",転記作業用!AN28)</f>
        <v>-</v>
      </c>
      <c r="AN28" s="64" t="str">
        <f>IF(転記作業用!$AP28=0,"-",転記作業用!AO28)</f>
        <v>-</v>
      </c>
      <c r="AO28" s="64" t="str">
        <f>IF(転記作業用!$AY28=0,"-",転記作業用!AQ28)</f>
        <v>-</v>
      </c>
      <c r="AP28" s="64" t="str">
        <f>IF(転記作業用!$AY28=0,"-",転記作業用!AR28)</f>
        <v>-</v>
      </c>
      <c r="AQ28" s="64" t="str">
        <f>IF(転記作業用!$AY28=0,"-",転記作業用!AS28)</f>
        <v>-</v>
      </c>
      <c r="AR28" s="64" t="str">
        <f>IF(転記作業用!$AY28=0,"-",転記作業用!AT28)</f>
        <v>-</v>
      </c>
      <c r="AS28" s="64" t="str">
        <f>IF(転記作業用!$AY28=0,"-",転記作業用!AU28)</f>
        <v>-</v>
      </c>
      <c r="AT28" s="64" t="str">
        <f>IF(転記作業用!$AY28=0,"-",転記作業用!AV28)</f>
        <v>-</v>
      </c>
      <c r="AU28" s="64" t="str">
        <f>IF(転記作業用!$AY28=0,"-",転記作業用!AW28)</f>
        <v>-</v>
      </c>
      <c r="AV28" s="64" t="str">
        <f>IF(転記作業用!$AY28=0,"-",転記作業用!AX28)</f>
        <v>-</v>
      </c>
      <c r="AW28" s="64" t="str">
        <f>IF(転記作業用!$BK28=0,"-",転記作業用!AZ28)</f>
        <v>-</v>
      </c>
      <c r="AX28" s="64" t="str">
        <f>IF(転記作業用!$BK28=0,"-",転記作業用!BA28)</f>
        <v>-</v>
      </c>
      <c r="AY28" s="64" t="str">
        <f>IF(転記作業用!$BK28=0,"-",転記作業用!BB28)</f>
        <v>-</v>
      </c>
      <c r="AZ28" s="64" t="str">
        <f>IF(転記作業用!$BK28=0,"-",転記作業用!BC28)</f>
        <v>-</v>
      </c>
      <c r="BA28" s="64" t="str">
        <f>IF(転記作業用!$BK28=0,"-",転記作業用!BD28)</f>
        <v>-</v>
      </c>
      <c r="BB28" s="64" t="str">
        <f>IF(転記作業用!$BK28=0,"-",転記作業用!BE28)</f>
        <v>-</v>
      </c>
      <c r="BC28" s="64" t="str">
        <f>IF(転記作業用!$BK28=0,"-",転記作業用!BF28)</f>
        <v>-</v>
      </c>
      <c r="BD28" s="64" t="str">
        <f>IF(転記作業用!$BK28=0,"-",転記作業用!BG28)</f>
        <v>-</v>
      </c>
      <c r="BE28" s="64" t="str">
        <f>IF(転記作業用!$BK28=0,"-",転記作業用!BH28)</f>
        <v>-</v>
      </c>
      <c r="BF28" s="64" t="str">
        <f>IF(転記作業用!$BK28=0,"-",転記作業用!BI28)</f>
        <v>-</v>
      </c>
      <c r="BG28" s="64" t="str">
        <f>IF(転記作業用!$BK28=0,"-",転記作業用!BJ28)</f>
        <v>-</v>
      </c>
      <c r="BH28" s="64" t="str">
        <f>IF(転記作業用!$CF28=0,"-",転記作業用!BL28)</f>
        <v>-</v>
      </c>
      <c r="BI28" s="64" t="str">
        <f>IF(転記作業用!$CF28=0,"-",転記作業用!BM28)</f>
        <v>-</v>
      </c>
      <c r="BJ28" s="64" t="str">
        <f>IF(転記作業用!$CF28=0,"-",転記作業用!BN28)</f>
        <v>-</v>
      </c>
      <c r="BK28" s="64" t="str">
        <f>IF(転記作業用!$CF28=0,"-",転記作業用!BO28)</f>
        <v>-</v>
      </c>
      <c r="BL28" s="64" t="str">
        <f>IF(転記作業用!$CF28=0,"-",転記作業用!BP28)</f>
        <v>-</v>
      </c>
      <c r="BM28" s="64" t="str">
        <f>IF(転記作業用!$CF28=0,"-",転記作業用!BQ28)</f>
        <v>-</v>
      </c>
      <c r="BN28" s="64" t="str">
        <f>IF(転記作業用!$CF28=0,"-",転記作業用!BR28)</f>
        <v>-</v>
      </c>
      <c r="BO28" s="64" t="str">
        <f>IF(転記作業用!$CF28=0,"-",転記作業用!BS28)</f>
        <v>-</v>
      </c>
      <c r="BP28" s="64" t="str">
        <f>IF(転記作業用!$CF28=0,"-",転記作業用!BT28)</f>
        <v>-</v>
      </c>
      <c r="BQ28" s="64" t="str">
        <f>IF(転記作業用!$CF28=0,"-",転記作業用!BU28)</f>
        <v>-</v>
      </c>
      <c r="BR28" s="64" t="str">
        <f>IF(転記作業用!$CF28=0,"-",転記作業用!BV28)</f>
        <v>-</v>
      </c>
      <c r="BS28" s="64" t="str">
        <f>IF(転記作業用!$CF28=0,"-",転記作業用!BW28)</f>
        <v>-</v>
      </c>
      <c r="BT28" s="64" t="str">
        <f>IF(転記作業用!$CF28=0,"-",転記作業用!BX28)</f>
        <v>-</v>
      </c>
      <c r="BU28" s="64" t="str">
        <f>IF(転記作業用!$CF28=0,"-",転記作業用!BY28)</f>
        <v>-</v>
      </c>
      <c r="BV28" s="64" t="str">
        <f>IF(転記作業用!$CF28=0,"-",転記作業用!BZ28)</f>
        <v>-</v>
      </c>
      <c r="BW28" s="64" t="str">
        <f>IF(転記作業用!$CF28=0,"-",転記作業用!CA28)</f>
        <v>-</v>
      </c>
      <c r="BX28" s="64" t="str">
        <f>IF(転記作業用!$CF28=0,"-",転記作業用!CB28)</f>
        <v>-</v>
      </c>
      <c r="BY28" s="64" t="str">
        <f>IF(転記作業用!$CF28=0,"-",転記作業用!CC28)</f>
        <v>-</v>
      </c>
      <c r="BZ28" s="64" t="str">
        <f>IF(転記作業用!$CF28=0,"-",転記作業用!CD28)</f>
        <v>-</v>
      </c>
      <c r="CA28" s="64" t="str">
        <f>IF(転記作業用!$CF28=0,"-",転記作業用!CE28)</f>
        <v>-</v>
      </c>
      <c r="CB28" s="64" t="str">
        <f>IF(転記作業用!CG28&lt;1,"*",IF(AND(転記作業用!CG28&gt;=1,'在宅生活改善調査（利用者票）'!CB37=""),"-",'在宅生活改善調査（利用者票）'!CB37))</f>
        <v>*</v>
      </c>
      <c r="CC28" s="64" t="str">
        <f>IF(転記作業用!CH28&lt;1,"*",IF(AND(転記作業用!CH28&gt;=1,'在宅生活改善調査（利用者票）'!CC37=""),"-",'在宅生活改善調査（利用者票）'!CC37))</f>
        <v>*</v>
      </c>
      <c r="CD28" s="64" t="str">
        <f>IF($BZ28&lt;&gt;1,"*",IF(AND($BZ28=1,'在宅生活改善調査（利用者票）'!CD37=""),"-",'在宅生活改善調査（利用者票）'!CD37))</f>
        <v>*</v>
      </c>
      <c r="CE28" t="str">
        <f>IF(OR('在宅生活改善調査（利用者票）'!CF37&lt;&gt;"",'在宅生活改善調査（利用者票）'!CG37&lt;&gt;"",'在宅生活改善調査（利用者票）'!CH37&lt;&gt;"",'在宅生活改善調査（利用者票）'!CI37&lt;&gt;"",'在宅生活改善調査（利用者票）'!CK37&lt;&gt;"",'在宅生活改善調査（利用者票）'!CL37&lt;&gt;"",'在宅生活改善調査（利用者票）'!CM37&lt;&gt;"",'在宅生活改善調査（利用者票）'!CN37&lt;&gt;"",'在宅生活改善調査（利用者票）'!CO37&lt;&gt;""),"回答エラーが残っています","")</f>
        <v/>
      </c>
    </row>
    <row r="29" spans="1:83">
      <c r="A29" s="65" t="str">
        <f>IF(SUM(B29:CD29)=0,"",25)</f>
        <v/>
      </c>
      <c r="B29" s="64" t="str">
        <f>IF('在宅生活改善調査（利用者票）'!B38="","-",'在宅生活改善調査（利用者票）'!B38)</f>
        <v>-</v>
      </c>
      <c r="C29" s="64" t="str">
        <f>IF('在宅生活改善調査（利用者票）'!C38="","-",'在宅生活改善調査（利用者票）'!C38)</f>
        <v>-</v>
      </c>
      <c r="D29" s="64" t="str">
        <f>IF('在宅生活改善調査（利用者票）'!D38="","-",'在宅生活改善調査（利用者票）'!D38)</f>
        <v>-</v>
      </c>
      <c r="E29" s="64" t="str">
        <f>IF('在宅生活改善調査（利用者票）'!E38="","-",'在宅生活改善調査（利用者票）'!E38)</f>
        <v>-</v>
      </c>
      <c r="F29" s="64" t="str">
        <f>IF('在宅生活改善調査（利用者票）'!F38="","-",'在宅生活改善調査（利用者票）'!F38)</f>
        <v>-</v>
      </c>
      <c r="G29" s="64" t="str">
        <f>IF('在宅生活改善調査（利用者票）'!G38="","-",'在宅生活改善調査（利用者票）'!G38)</f>
        <v>-</v>
      </c>
      <c r="H29" s="64" t="str">
        <f>IF('在宅生活改善調査（利用者票）'!H38="","-",'在宅生活改善調査（利用者票）'!H38)</f>
        <v>-</v>
      </c>
      <c r="I29" s="64" t="str">
        <f>IF('在宅生活改善調査（利用者票）'!$H38=10,"*",IF(AND('在宅生活改善調査（利用者票）'!H38&lt;&gt;10,'在宅生活改善調査（利用者票）'!I38=""),"-",'在宅生活改善調査（利用者票）'!I38))</f>
        <v>-</v>
      </c>
      <c r="J29" s="64" t="str">
        <f>IF('在宅生活改善調査（利用者票）'!$H38=10,"*",IF(AND('在宅生活改善調査（利用者票）'!H38&lt;&gt;10,転記作業用!$Z29=0),"-",転記作業用!I29))</f>
        <v>-</v>
      </c>
      <c r="K29" s="64" t="str">
        <f>IF('在宅生活改善調査（利用者票）'!$H38=10,"*",IF(AND('在宅生活改善調査（利用者票）'!I38&lt;&gt;10,転記作業用!$Z29=0),"-",転記作業用!J29))</f>
        <v>-</v>
      </c>
      <c r="L29" s="64" t="str">
        <f>IF('在宅生活改善調査（利用者票）'!$H38=10,"*",IF(AND('在宅生活改善調査（利用者票）'!J38&lt;&gt;10,転記作業用!$Z29=0),"-",転記作業用!K29))</f>
        <v>-</v>
      </c>
      <c r="M29" s="64" t="str">
        <f>IF('在宅生活改善調査（利用者票）'!$H38=10,"*",IF(AND('在宅生活改善調査（利用者票）'!K38&lt;&gt;10,転記作業用!$Z29=0),"-",転記作業用!L29))</f>
        <v>-</v>
      </c>
      <c r="N29" s="64" t="str">
        <f>IF('在宅生活改善調査（利用者票）'!$H38=10,"*",IF(AND('在宅生活改善調査（利用者票）'!L38&lt;&gt;10,転記作業用!$Z29=0),"-",転記作業用!M29))</f>
        <v>-</v>
      </c>
      <c r="O29" s="64" t="str">
        <f>IF('在宅生活改善調査（利用者票）'!$H38=10,"*",IF(AND('在宅生活改善調査（利用者票）'!M38&lt;&gt;10,転記作業用!$Z29=0),"-",転記作業用!N29))</f>
        <v>-</v>
      </c>
      <c r="P29" s="64" t="str">
        <f>IF('在宅生活改善調査（利用者票）'!$H38=10,"*",IF(AND('在宅生活改善調査（利用者票）'!N38&lt;&gt;10,転記作業用!$Z29=0),"-",転記作業用!O29))</f>
        <v>-</v>
      </c>
      <c r="Q29" s="64" t="str">
        <f>IF('在宅生活改善調査（利用者票）'!$H38=10,"*",IF(AND('在宅生活改善調査（利用者票）'!O38&lt;&gt;10,転記作業用!$Z29=0),"-",転記作業用!P29))</f>
        <v>-</v>
      </c>
      <c r="R29" s="64" t="str">
        <f>IF('在宅生活改善調査（利用者票）'!$H38=10,"*",IF(AND('在宅生活改善調査（利用者票）'!P38&lt;&gt;10,転記作業用!$Z29=0),"-",転記作業用!Q29))</f>
        <v>-</v>
      </c>
      <c r="S29" s="64" t="str">
        <f>IF('在宅生活改善調査（利用者票）'!$H38=10,"*",IF(AND('在宅生活改善調査（利用者票）'!Q38&lt;&gt;10,転記作業用!$Z29=0),"-",転記作業用!R29))</f>
        <v>-</v>
      </c>
      <c r="T29" s="64" t="str">
        <f>IF('在宅生活改善調査（利用者票）'!$H38=10,"*",IF(AND('在宅生活改善調査（利用者票）'!R38&lt;&gt;10,転記作業用!$Z29=0),"-",転記作業用!S29))</f>
        <v>-</v>
      </c>
      <c r="U29" s="64" t="str">
        <f>IF('在宅生活改善調査（利用者票）'!$H38=10,"*",IF(AND('在宅生活改善調査（利用者票）'!S38&lt;&gt;10,転記作業用!$Z29=0),"-",転記作業用!T29))</f>
        <v>-</v>
      </c>
      <c r="V29" s="64" t="str">
        <f>IF('在宅生活改善調査（利用者票）'!$H38=10,"*",IF(AND('在宅生活改善調査（利用者票）'!T38&lt;&gt;10,転記作業用!$Z29=0),"-",転記作業用!U29))</f>
        <v>-</v>
      </c>
      <c r="W29" s="64" t="str">
        <f>IF('在宅生活改善調査（利用者票）'!$H38=10,"*",IF(AND('在宅生活改善調査（利用者票）'!U38&lt;&gt;10,転記作業用!$Z29=0),"-",転記作業用!V29))</f>
        <v>-</v>
      </c>
      <c r="X29" s="64" t="str">
        <f>IF('在宅生活改善調査（利用者票）'!$H38=10,"*",IF(AND('在宅生活改善調査（利用者票）'!V38&lt;&gt;10,転記作業用!$Z29=0),"-",転記作業用!W29))</f>
        <v>-</v>
      </c>
      <c r="Y29" s="64" t="str">
        <f>IF('在宅生活改善調査（利用者票）'!$H38=10,"*",IF(AND('在宅生活改善調査（利用者票）'!W38&lt;&gt;10,転記作業用!$Z29=0),"-",転記作業用!X29))</f>
        <v>-</v>
      </c>
      <c r="Z29" s="64" t="str">
        <f>IF('在宅生活改善調査（利用者票）'!$H38=10,"*",IF(AND('在宅生活改善調査（利用者票）'!X38&lt;&gt;10,転記作業用!$Z29=0),"-",転記作業用!Y29))</f>
        <v>-</v>
      </c>
      <c r="AA29" s="64" t="str">
        <f>IF(転記作業用!$AH29=0,"-",転記作業用!AA29)</f>
        <v>-</v>
      </c>
      <c r="AB29" s="64" t="str">
        <f>IF(転記作業用!$AH29=0,"-",転記作業用!AB29)</f>
        <v>-</v>
      </c>
      <c r="AC29" s="64" t="str">
        <f>IF(転記作業用!$AH29=0,"-",転記作業用!AC29)</f>
        <v>-</v>
      </c>
      <c r="AD29" s="64" t="str">
        <f>IF(転記作業用!$AH29=0,"-",転記作業用!AD29)</f>
        <v>-</v>
      </c>
      <c r="AE29" s="64" t="str">
        <f>IF(転記作業用!$AH29=0,"-",転記作業用!AE29)</f>
        <v>-</v>
      </c>
      <c r="AF29" s="64" t="str">
        <f>IF(転記作業用!$AH29=0,"-",転記作業用!AF29)</f>
        <v>-</v>
      </c>
      <c r="AG29" s="64" t="str">
        <f>IF(転記作業用!$AH29=0,"-",転記作業用!AG29)</f>
        <v>-</v>
      </c>
      <c r="AH29" s="64" t="str">
        <f>IF(転記作業用!$AP29=0,"-",転記作業用!AI29)</f>
        <v>-</v>
      </c>
      <c r="AI29" s="64" t="str">
        <f>IF(転記作業用!$AP29=0,"-",転記作業用!AJ29)</f>
        <v>-</v>
      </c>
      <c r="AJ29" s="64" t="str">
        <f>IF(転記作業用!$AP29=0,"-",転記作業用!AK29)</f>
        <v>-</v>
      </c>
      <c r="AK29" s="64" t="str">
        <f>IF(転記作業用!$AP29=0,"-",転記作業用!AL29)</f>
        <v>-</v>
      </c>
      <c r="AL29" s="64" t="str">
        <f>IF(転記作業用!$AP29=0,"-",転記作業用!AM29)</f>
        <v>-</v>
      </c>
      <c r="AM29" s="64" t="str">
        <f>IF(転記作業用!$AP29=0,"-",転記作業用!AN29)</f>
        <v>-</v>
      </c>
      <c r="AN29" s="64" t="str">
        <f>IF(転記作業用!$AP29=0,"-",転記作業用!AO29)</f>
        <v>-</v>
      </c>
      <c r="AO29" s="64" t="str">
        <f>IF(転記作業用!$AY29=0,"-",転記作業用!AQ29)</f>
        <v>-</v>
      </c>
      <c r="AP29" s="64" t="str">
        <f>IF(転記作業用!$AY29=0,"-",転記作業用!AR29)</f>
        <v>-</v>
      </c>
      <c r="AQ29" s="64" t="str">
        <f>IF(転記作業用!$AY29=0,"-",転記作業用!AS29)</f>
        <v>-</v>
      </c>
      <c r="AR29" s="64" t="str">
        <f>IF(転記作業用!$AY29=0,"-",転記作業用!AT29)</f>
        <v>-</v>
      </c>
      <c r="AS29" s="64" t="str">
        <f>IF(転記作業用!$AY29=0,"-",転記作業用!AU29)</f>
        <v>-</v>
      </c>
      <c r="AT29" s="64" t="str">
        <f>IF(転記作業用!$AY29=0,"-",転記作業用!AV29)</f>
        <v>-</v>
      </c>
      <c r="AU29" s="64" t="str">
        <f>IF(転記作業用!$AY29=0,"-",転記作業用!AW29)</f>
        <v>-</v>
      </c>
      <c r="AV29" s="64" t="str">
        <f>IF(転記作業用!$AY29=0,"-",転記作業用!AX29)</f>
        <v>-</v>
      </c>
      <c r="AW29" s="64" t="str">
        <f>IF(転記作業用!$BK29=0,"-",転記作業用!AZ29)</f>
        <v>-</v>
      </c>
      <c r="AX29" s="64" t="str">
        <f>IF(転記作業用!$BK29=0,"-",転記作業用!BA29)</f>
        <v>-</v>
      </c>
      <c r="AY29" s="64" t="str">
        <f>IF(転記作業用!$BK29=0,"-",転記作業用!BB29)</f>
        <v>-</v>
      </c>
      <c r="AZ29" s="64" t="str">
        <f>IF(転記作業用!$BK29=0,"-",転記作業用!BC29)</f>
        <v>-</v>
      </c>
      <c r="BA29" s="64" t="str">
        <f>IF(転記作業用!$BK29=0,"-",転記作業用!BD29)</f>
        <v>-</v>
      </c>
      <c r="BB29" s="64" t="str">
        <f>IF(転記作業用!$BK29=0,"-",転記作業用!BE29)</f>
        <v>-</v>
      </c>
      <c r="BC29" s="64" t="str">
        <f>IF(転記作業用!$BK29=0,"-",転記作業用!BF29)</f>
        <v>-</v>
      </c>
      <c r="BD29" s="64" t="str">
        <f>IF(転記作業用!$BK29=0,"-",転記作業用!BG29)</f>
        <v>-</v>
      </c>
      <c r="BE29" s="64" t="str">
        <f>IF(転記作業用!$BK29=0,"-",転記作業用!BH29)</f>
        <v>-</v>
      </c>
      <c r="BF29" s="64" t="str">
        <f>IF(転記作業用!$BK29=0,"-",転記作業用!BI29)</f>
        <v>-</v>
      </c>
      <c r="BG29" s="64" t="str">
        <f>IF(転記作業用!$BK29=0,"-",転記作業用!BJ29)</f>
        <v>-</v>
      </c>
      <c r="BH29" s="64" t="str">
        <f>IF(転記作業用!$CF29=0,"-",転記作業用!BL29)</f>
        <v>-</v>
      </c>
      <c r="BI29" s="64" t="str">
        <f>IF(転記作業用!$CF29=0,"-",転記作業用!BM29)</f>
        <v>-</v>
      </c>
      <c r="BJ29" s="64" t="str">
        <f>IF(転記作業用!$CF29=0,"-",転記作業用!BN29)</f>
        <v>-</v>
      </c>
      <c r="BK29" s="64" t="str">
        <f>IF(転記作業用!$CF29=0,"-",転記作業用!BO29)</f>
        <v>-</v>
      </c>
      <c r="BL29" s="64" t="str">
        <f>IF(転記作業用!$CF29=0,"-",転記作業用!BP29)</f>
        <v>-</v>
      </c>
      <c r="BM29" s="64" t="str">
        <f>IF(転記作業用!$CF29=0,"-",転記作業用!BQ29)</f>
        <v>-</v>
      </c>
      <c r="BN29" s="64" t="str">
        <f>IF(転記作業用!$CF29=0,"-",転記作業用!BR29)</f>
        <v>-</v>
      </c>
      <c r="BO29" s="64" t="str">
        <f>IF(転記作業用!$CF29=0,"-",転記作業用!BS29)</f>
        <v>-</v>
      </c>
      <c r="BP29" s="64" t="str">
        <f>IF(転記作業用!$CF29=0,"-",転記作業用!BT29)</f>
        <v>-</v>
      </c>
      <c r="BQ29" s="64" t="str">
        <f>IF(転記作業用!$CF29=0,"-",転記作業用!BU29)</f>
        <v>-</v>
      </c>
      <c r="BR29" s="64" t="str">
        <f>IF(転記作業用!$CF29=0,"-",転記作業用!BV29)</f>
        <v>-</v>
      </c>
      <c r="BS29" s="64" t="str">
        <f>IF(転記作業用!$CF29=0,"-",転記作業用!BW29)</f>
        <v>-</v>
      </c>
      <c r="BT29" s="64" t="str">
        <f>IF(転記作業用!$CF29=0,"-",転記作業用!BX29)</f>
        <v>-</v>
      </c>
      <c r="BU29" s="64" t="str">
        <f>IF(転記作業用!$CF29=0,"-",転記作業用!BY29)</f>
        <v>-</v>
      </c>
      <c r="BV29" s="64" t="str">
        <f>IF(転記作業用!$CF29=0,"-",転記作業用!BZ29)</f>
        <v>-</v>
      </c>
      <c r="BW29" s="64" t="str">
        <f>IF(転記作業用!$CF29=0,"-",転記作業用!CA29)</f>
        <v>-</v>
      </c>
      <c r="BX29" s="64" t="str">
        <f>IF(転記作業用!$CF29=0,"-",転記作業用!CB29)</f>
        <v>-</v>
      </c>
      <c r="BY29" s="64" t="str">
        <f>IF(転記作業用!$CF29=0,"-",転記作業用!CC29)</f>
        <v>-</v>
      </c>
      <c r="BZ29" s="64" t="str">
        <f>IF(転記作業用!$CF29=0,"-",転記作業用!CD29)</f>
        <v>-</v>
      </c>
      <c r="CA29" s="64" t="str">
        <f>IF(転記作業用!$CF29=0,"-",転記作業用!CE29)</f>
        <v>-</v>
      </c>
      <c r="CB29" s="64" t="str">
        <f>IF(転記作業用!CG29&lt;1,"*",IF(AND(転記作業用!CG29&gt;=1,'在宅生活改善調査（利用者票）'!CB38=""),"-",'在宅生活改善調査（利用者票）'!CB38))</f>
        <v>*</v>
      </c>
      <c r="CC29" s="64" t="str">
        <f>IF(転記作業用!CH29&lt;1,"*",IF(AND(転記作業用!CH29&gt;=1,'在宅生活改善調査（利用者票）'!CC38=""),"-",'在宅生活改善調査（利用者票）'!CC38))</f>
        <v>*</v>
      </c>
      <c r="CD29" s="64" t="str">
        <f>IF($BZ29&lt;&gt;1,"*",IF(AND($BZ29=1,'在宅生活改善調査（利用者票）'!CD38=""),"-",'在宅生活改善調査（利用者票）'!CD38))</f>
        <v>*</v>
      </c>
      <c r="CE29" t="str">
        <f>IF(OR('在宅生活改善調査（利用者票）'!CF38&lt;&gt;"",'在宅生活改善調査（利用者票）'!CG38&lt;&gt;"",'在宅生活改善調査（利用者票）'!CH38&lt;&gt;"",'在宅生活改善調査（利用者票）'!CI38&lt;&gt;"",'在宅生活改善調査（利用者票）'!CK38&lt;&gt;"",'在宅生活改善調査（利用者票）'!CL38&lt;&gt;"",'在宅生活改善調査（利用者票）'!CM38&lt;&gt;"",'在宅生活改善調査（利用者票）'!CN38&lt;&gt;"",'在宅生活改善調査（利用者票）'!CO38&lt;&gt;""),"回答エラーが残っています","")</f>
        <v/>
      </c>
    </row>
    <row r="30" spans="1:83">
      <c r="A30" s="65" t="str">
        <f>IF(SUM(B30:CD30)=0,"",26)</f>
        <v/>
      </c>
      <c r="B30" s="64" t="str">
        <f>IF('在宅生活改善調査（利用者票）'!B39="","-",'在宅生活改善調査（利用者票）'!B39)</f>
        <v>-</v>
      </c>
      <c r="C30" s="64" t="str">
        <f>IF('在宅生活改善調査（利用者票）'!C39="","-",'在宅生活改善調査（利用者票）'!C39)</f>
        <v>-</v>
      </c>
      <c r="D30" s="64" t="str">
        <f>IF('在宅生活改善調査（利用者票）'!D39="","-",'在宅生活改善調査（利用者票）'!D39)</f>
        <v>-</v>
      </c>
      <c r="E30" s="64" t="str">
        <f>IF('在宅生活改善調査（利用者票）'!E39="","-",'在宅生活改善調査（利用者票）'!E39)</f>
        <v>-</v>
      </c>
      <c r="F30" s="64" t="str">
        <f>IF('在宅生活改善調査（利用者票）'!F39="","-",'在宅生活改善調査（利用者票）'!F39)</f>
        <v>-</v>
      </c>
      <c r="G30" s="64" t="str">
        <f>IF('在宅生活改善調査（利用者票）'!G39="","-",'在宅生活改善調査（利用者票）'!G39)</f>
        <v>-</v>
      </c>
      <c r="H30" s="64" t="str">
        <f>IF('在宅生活改善調査（利用者票）'!H39="","-",'在宅生活改善調査（利用者票）'!H39)</f>
        <v>-</v>
      </c>
      <c r="I30" s="64" t="str">
        <f>IF('在宅生活改善調査（利用者票）'!$H39=10,"*",IF(AND('在宅生活改善調査（利用者票）'!H39&lt;&gt;10,'在宅生活改善調査（利用者票）'!I39=""),"-",'在宅生活改善調査（利用者票）'!I39))</f>
        <v>-</v>
      </c>
      <c r="J30" s="64" t="str">
        <f>IF('在宅生活改善調査（利用者票）'!$H39=10,"*",IF(AND('在宅生活改善調査（利用者票）'!H39&lt;&gt;10,転記作業用!$Z30=0),"-",転記作業用!I30))</f>
        <v>-</v>
      </c>
      <c r="K30" s="64" t="str">
        <f>IF('在宅生活改善調査（利用者票）'!$H39=10,"*",IF(AND('在宅生活改善調査（利用者票）'!I39&lt;&gt;10,転記作業用!$Z30=0),"-",転記作業用!J30))</f>
        <v>-</v>
      </c>
      <c r="L30" s="64" t="str">
        <f>IF('在宅生活改善調査（利用者票）'!$H39=10,"*",IF(AND('在宅生活改善調査（利用者票）'!J39&lt;&gt;10,転記作業用!$Z30=0),"-",転記作業用!K30))</f>
        <v>-</v>
      </c>
      <c r="M30" s="64" t="str">
        <f>IF('在宅生活改善調査（利用者票）'!$H39=10,"*",IF(AND('在宅生活改善調査（利用者票）'!K39&lt;&gt;10,転記作業用!$Z30=0),"-",転記作業用!L30))</f>
        <v>-</v>
      </c>
      <c r="N30" s="64" t="str">
        <f>IF('在宅生活改善調査（利用者票）'!$H39=10,"*",IF(AND('在宅生活改善調査（利用者票）'!L39&lt;&gt;10,転記作業用!$Z30=0),"-",転記作業用!M30))</f>
        <v>-</v>
      </c>
      <c r="O30" s="64" t="str">
        <f>IF('在宅生活改善調査（利用者票）'!$H39=10,"*",IF(AND('在宅生活改善調査（利用者票）'!M39&lt;&gt;10,転記作業用!$Z30=0),"-",転記作業用!N30))</f>
        <v>-</v>
      </c>
      <c r="P30" s="64" t="str">
        <f>IF('在宅生活改善調査（利用者票）'!$H39=10,"*",IF(AND('在宅生活改善調査（利用者票）'!N39&lt;&gt;10,転記作業用!$Z30=0),"-",転記作業用!O30))</f>
        <v>-</v>
      </c>
      <c r="Q30" s="64" t="str">
        <f>IF('在宅生活改善調査（利用者票）'!$H39=10,"*",IF(AND('在宅生活改善調査（利用者票）'!O39&lt;&gt;10,転記作業用!$Z30=0),"-",転記作業用!P30))</f>
        <v>-</v>
      </c>
      <c r="R30" s="64" t="str">
        <f>IF('在宅生活改善調査（利用者票）'!$H39=10,"*",IF(AND('在宅生活改善調査（利用者票）'!P39&lt;&gt;10,転記作業用!$Z30=0),"-",転記作業用!Q30))</f>
        <v>-</v>
      </c>
      <c r="S30" s="64" t="str">
        <f>IF('在宅生活改善調査（利用者票）'!$H39=10,"*",IF(AND('在宅生活改善調査（利用者票）'!Q39&lt;&gt;10,転記作業用!$Z30=0),"-",転記作業用!R30))</f>
        <v>-</v>
      </c>
      <c r="T30" s="64" t="str">
        <f>IF('在宅生活改善調査（利用者票）'!$H39=10,"*",IF(AND('在宅生活改善調査（利用者票）'!R39&lt;&gt;10,転記作業用!$Z30=0),"-",転記作業用!S30))</f>
        <v>-</v>
      </c>
      <c r="U30" s="64" t="str">
        <f>IF('在宅生活改善調査（利用者票）'!$H39=10,"*",IF(AND('在宅生活改善調査（利用者票）'!S39&lt;&gt;10,転記作業用!$Z30=0),"-",転記作業用!T30))</f>
        <v>-</v>
      </c>
      <c r="V30" s="64" t="str">
        <f>IF('在宅生活改善調査（利用者票）'!$H39=10,"*",IF(AND('在宅生活改善調査（利用者票）'!T39&lt;&gt;10,転記作業用!$Z30=0),"-",転記作業用!U30))</f>
        <v>-</v>
      </c>
      <c r="W30" s="64" t="str">
        <f>IF('在宅生活改善調査（利用者票）'!$H39=10,"*",IF(AND('在宅生活改善調査（利用者票）'!U39&lt;&gt;10,転記作業用!$Z30=0),"-",転記作業用!V30))</f>
        <v>-</v>
      </c>
      <c r="X30" s="64" t="str">
        <f>IF('在宅生活改善調査（利用者票）'!$H39=10,"*",IF(AND('在宅生活改善調査（利用者票）'!V39&lt;&gt;10,転記作業用!$Z30=0),"-",転記作業用!W30))</f>
        <v>-</v>
      </c>
      <c r="Y30" s="64" t="str">
        <f>IF('在宅生活改善調査（利用者票）'!$H39=10,"*",IF(AND('在宅生活改善調査（利用者票）'!W39&lt;&gt;10,転記作業用!$Z30=0),"-",転記作業用!X30))</f>
        <v>-</v>
      </c>
      <c r="Z30" s="64" t="str">
        <f>IF('在宅生活改善調査（利用者票）'!$H39=10,"*",IF(AND('在宅生活改善調査（利用者票）'!X39&lt;&gt;10,転記作業用!$Z30=0),"-",転記作業用!Y30))</f>
        <v>-</v>
      </c>
      <c r="AA30" s="64" t="str">
        <f>IF(転記作業用!$AH30=0,"-",転記作業用!AA30)</f>
        <v>-</v>
      </c>
      <c r="AB30" s="64" t="str">
        <f>IF(転記作業用!$AH30=0,"-",転記作業用!AB30)</f>
        <v>-</v>
      </c>
      <c r="AC30" s="64" t="str">
        <f>IF(転記作業用!$AH30=0,"-",転記作業用!AC30)</f>
        <v>-</v>
      </c>
      <c r="AD30" s="64" t="str">
        <f>IF(転記作業用!$AH30=0,"-",転記作業用!AD30)</f>
        <v>-</v>
      </c>
      <c r="AE30" s="64" t="str">
        <f>IF(転記作業用!$AH30=0,"-",転記作業用!AE30)</f>
        <v>-</v>
      </c>
      <c r="AF30" s="64" t="str">
        <f>IF(転記作業用!$AH30=0,"-",転記作業用!AF30)</f>
        <v>-</v>
      </c>
      <c r="AG30" s="64" t="str">
        <f>IF(転記作業用!$AH30=0,"-",転記作業用!AG30)</f>
        <v>-</v>
      </c>
      <c r="AH30" s="64" t="str">
        <f>IF(転記作業用!$AP30=0,"-",転記作業用!AI30)</f>
        <v>-</v>
      </c>
      <c r="AI30" s="64" t="str">
        <f>IF(転記作業用!$AP30=0,"-",転記作業用!AJ30)</f>
        <v>-</v>
      </c>
      <c r="AJ30" s="64" t="str">
        <f>IF(転記作業用!$AP30=0,"-",転記作業用!AK30)</f>
        <v>-</v>
      </c>
      <c r="AK30" s="64" t="str">
        <f>IF(転記作業用!$AP30=0,"-",転記作業用!AL30)</f>
        <v>-</v>
      </c>
      <c r="AL30" s="64" t="str">
        <f>IF(転記作業用!$AP30=0,"-",転記作業用!AM30)</f>
        <v>-</v>
      </c>
      <c r="AM30" s="64" t="str">
        <f>IF(転記作業用!$AP30=0,"-",転記作業用!AN30)</f>
        <v>-</v>
      </c>
      <c r="AN30" s="64" t="str">
        <f>IF(転記作業用!$AP30=0,"-",転記作業用!AO30)</f>
        <v>-</v>
      </c>
      <c r="AO30" s="64" t="str">
        <f>IF(転記作業用!$AY30=0,"-",転記作業用!AQ30)</f>
        <v>-</v>
      </c>
      <c r="AP30" s="64" t="str">
        <f>IF(転記作業用!$AY30=0,"-",転記作業用!AR30)</f>
        <v>-</v>
      </c>
      <c r="AQ30" s="64" t="str">
        <f>IF(転記作業用!$AY30=0,"-",転記作業用!AS30)</f>
        <v>-</v>
      </c>
      <c r="AR30" s="64" t="str">
        <f>IF(転記作業用!$AY30=0,"-",転記作業用!AT30)</f>
        <v>-</v>
      </c>
      <c r="AS30" s="64" t="str">
        <f>IF(転記作業用!$AY30=0,"-",転記作業用!AU30)</f>
        <v>-</v>
      </c>
      <c r="AT30" s="64" t="str">
        <f>IF(転記作業用!$AY30=0,"-",転記作業用!AV30)</f>
        <v>-</v>
      </c>
      <c r="AU30" s="64" t="str">
        <f>IF(転記作業用!$AY30=0,"-",転記作業用!AW30)</f>
        <v>-</v>
      </c>
      <c r="AV30" s="64" t="str">
        <f>IF(転記作業用!$AY30=0,"-",転記作業用!AX30)</f>
        <v>-</v>
      </c>
      <c r="AW30" s="64" t="str">
        <f>IF(転記作業用!$BK30=0,"-",転記作業用!AZ30)</f>
        <v>-</v>
      </c>
      <c r="AX30" s="64" t="str">
        <f>IF(転記作業用!$BK30=0,"-",転記作業用!BA30)</f>
        <v>-</v>
      </c>
      <c r="AY30" s="64" t="str">
        <f>IF(転記作業用!$BK30=0,"-",転記作業用!BB30)</f>
        <v>-</v>
      </c>
      <c r="AZ30" s="64" t="str">
        <f>IF(転記作業用!$BK30=0,"-",転記作業用!BC30)</f>
        <v>-</v>
      </c>
      <c r="BA30" s="64" t="str">
        <f>IF(転記作業用!$BK30=0,"-",転記作業用!BD30)</f>
        <v>-</v>
      </c>
      <c r="BB30" s="64" t="str">
        <f>IF(転記作業用!$BK30=0,"-",転記作業用!BE30)</f>
        <v>-</v>
      </c>
      <c r="BC30" s="64" t="str">
        <f>IF(転記作業用!$BK30=0,"-",転記作業用!BF30)</f>
        <v>-</v>
      </c>
      <c r="BD30" s="64" t="str">
        <f>IF(転記作業用!$BK30=0,"-",転記作業用!BG30)</f>
        <v>-</v>
      </c>
      <c r="BE30" s="64" t="str">
        <f>IF(転記作業用!$BK30=0,"-",転記作業用!BH30)</f>
        <v>-</v>
      </c>
      <c r="BF30" s="64" t="str">
        <f>IF(転記作業用!$BK30=0,"-",転記作業用!BI30)</f>
        <v>-</v>
      </c>
      <c r="BG30" s="64" t="str">
        <f>IF(転記作業用!$BK30=0,"-",転記作業用!BJ30)</f>
        <v>-</v>
      </c>
      <c r="BH30" s="64" t="str">
        <f>IF(転記作業用!$CF30=0,"-",転記作業用!BL30)</f>
        <v>-</v>
      </c>
      <c r="BI30" s="64" t="str">
        <f>IF(転記作業用!$CF30=0,"-",転記作業用!BM30)</f>
        <v>-</v>
      </c>
      <c r="BJ30" s="64" t="str">
        <f>IF(転記作業用!$CF30=0,"-",転記作業用!BN30)</f>
        <v>-</v>
      </c>
      <c r="BK30" s="64" t="str">
        <f>IF(転記作業用!$CF30=0,"-",転記作業用!BO30)</f>
        <v>-</v>
      </c>
      <c r="BL30" s="64" t="str">
        <f>IF(転記作業用!$CF30=0,"-",転記作業用!BP30)</f>
        <v>-</v>
      </c>
      <c r="BM30" s="64" t="str">
        <f>IF(転記作業用!$CF30=0,"-",転記作業用!BQ30)</f>
        <v>-</v>
      </c>
      <c r="BN30" s="64" t="str">
        <f>IF(転記作業用!$CF30=0,"-",転記作業用!BR30)</f>
        <v>-</v>
      </c>
      <c r="BO30" s="64" t="str">
        <f>IF(転記作業用!$CF30=0,"-",転記作業用!BS30)</f>
        <v>-</v>
      </c>
      <c r="BP30" s="64" t="str">
        <f>IF(転記作業用!$CF30=0,"-",転記作業用!BT30)</f>
        <v>-</v>
      </c>
      <c r="BQ30" s="64" t="str">
        <f>IF(転記作業用!$CF30=0,"-",転記作業用!BU30)</f>
        <v>-</v>
      </c>
      <c r="BR30" s="64" t="str">
        <f>IF(転記作業用!$CF30=0,"-",転記作業用!BV30)</f>
        <v>-</v>
      </c>
      <c r="BS30" s="64" t="str">
        <f>IF(転記作業用!$CF30=0,"-",転記作業用!BW30)</f>
        <v>-</v>
      </c>
      <c r="BT30" s="64" t="str">
        <f>IF(転記作業用!$CF30=0,"-",転記作業用!BX30)</f>
        <v>-</v>
      </c>
      <c r="BU30" s="64" t="str">
        <f>IF(転記作業用!$CF30=0,"-",転記作業用!BY30)</f>
        <v>-</v>
      </c>
      <c r="BV30" s="64" t="str">
        <f>IF(転記作業用!$CF30=0,"-",転記作業用!BZ30)</f>
        <v>-</v>
      </c>
      <c r="BW30" s="64" t="str">
        <f>IF(転記作業用!$CF30=0,"-",転記作業用!CA30)</f>
        <v>-</v>
      </c>
      <c r="BX30" s="64" t="str">
        <f>IF(転記作業用!$CF30=0,"-",転記作業用!CB30)</f>
        <v>-</v>
      </c>
      <c r="BY30" s="64" t="str">
        <f>IF(転記作業用!$CF30=0,"-",転記作業用!CC30)</f>
        <v>-</v>
      </c>
      <c r="BZ30" s="64" t="str">
        <f>IF(転記作業用!$CF30=0,"-",転記作業用!CD30)</f>
        <v>-</v>
      </c>
      <c r="CA30" s="64" t="str">
        <f>IF(転記作業用!$CF30=0,"-",転記作業用!CE30)</f>
        <v>-</v>
      </c>
      <c r="CB30" s="64" t="str">
        <f>IF(転記作業用!CG30&lt;1,"*",IF(AND(転記作業用!CG30&gt;=1,'在宅生活改善調査（利用者票）'!CB39=""),"-",'在宅生活改善調査（利用者票）'!CB39))</f>
        <v>*</v>
      </c>
      <c r="CC30" s="64" t="str">
        <f>IF(転記作業用!CH30&lt;1,"*",IF(AND(転記作業用!CH30&gt;=1,'在宅生活改善調査（利用者票）'!CC39=""),"-",'在宅生活改善調査（利用者票）'!CC39))</f>
        <v>*</v>
      </c>
      <c r="CD30" s="64" t="str">
        <f>IF($BZ30&lt;&gt;1,"*",IF(AND($BZ30=1,'在宅生活改善調査（利用者票）'!CD39=""),"-",'在宅生活改善調査（利用者票）'!CD39))</f>
        <v>*</v>
      </c>
      <c r="CE30" t="str">
        <f>IF(OR('在宅生活改善調査（利用者票）'!CF39&lt;&gt;"",'在宅生活改善調査（利用者票）'!CG39&lt;&gt;"",'在宅生活改善調査（利用者票）'!CH39&lt;&gt;"",'在宅生活改善調査（利用者票）'!CI39&lt;&gt;"",'在宅生活改善調査（利用者票）'!CK39&lt;&gt;"",'在宅生活改善調査（利用者票）'!CL39&lt;&gt;"",'在宅生活改善調査（利用者票）'!CM39&lt;&gt;"",'在宅生活改善調査（利用者票）'!CN39&lt;&gt;"",'在宅生活改善調査（利用者票）'!CO39&lt;&gt;""),"回答エラーが残っています","")</f>
        <v/>
      </c>
    </row>
    <row r="31" spans="1:83">
      <c r="A31" s="65" t="str">
        <f>IF(SUM(B31:CD31)=0,"",27)</f>
        <v/>
      </c>
      <c r="B31" s="64" t="str">
        <f>IF('在宅生活改善調査（利用者票）'!B40="","-",'在宅生活改善調査（利用者票）'!B40)</f>
        <v>-</v>
      </c>
      <c r="C31" s="64" t="str">
        <f>IF('在宅生活改善調査（利用者票）'!C40="","-",'在宅生活改善調査（利用者票）'!C40)</f>
        <v>-</v>
      </c>
      <c r="D31" s="64" t="str">
        <f>IF('在宅生活改善調査（利用者票）'!D40="","-",'在宅生活改善調査（利用者票）'!D40)</f>
        <v>-</v>
      </c>
      <c r="E31" s="64" t="str">
        <f>IF('在宅生活改善調査（利用者票）'!E40="","-",'在宅生活改善調査（利用者票）'!E40)</f>
        <v>-</v>
      </c>
      <c r="F31" s="64" t="str">
        <f>IF('在宅生活改善調査（利用者票）'!F40="","-",'在宅生活改善調査（利用者票）'!F40)</f>
        <v>-</v>
      </c>
      <c r="G31" s="64" t="str">
        <f>IF('在宅生活改善調査（利用者票）'!G40="","-",'在宅生活改善調査（利用者票）'!G40)</f>
        <v>-</v>
      </c>
      <c r="H31" s="64" t="str">
        <f>IF('在宅生活改善調査（利用者票）'!H40="","-",'在宅生活改善調査（利用者票）'!H40)</f>
        <v>-</v>
      </c>
      <c r="I31" s="64" t="str">
        <f>IF('在宅生活改善調査（利用者票）'!$H40=10,"*",IF(AND('在宅生活改善調査（利用者票）'!H40&lt;&gt;10,'在宅生活改善調査（利用者票）'!I40=""),"-",'在宅生活改善調査（利用者票）'!I40))</f>
        <v>-</v>
      </c>
      <c r="J31" s="64" t="str">
        <f>IF('在宅生活改善調査（利用者票）'!$H40=10,"*",IF(AND('在宅生活改善調査（利用者票）'!H40&lt;&gt;10,転記作業用!$Z31=0),"-",転記作業用!I31))</f>
        <v>-</v>
      </c>
      <c r="K31" s="64" t="str">
        <f>IF('在宅生活改善調査（利用者票）'!$H40=10,"*",IF(AND('在宅生活改善調査（利用者票）'!I40&lt;&gt;10,転記作業用!$Z31=0),"-",転記作業用!J31))</f>
        <v>-</v>
      </c>
      <c r="L31" s="64" t="str">
        <f>IF('在宅生活改善調査（利用者票）'!$H40=10,"*",IF(AND('在宅生活改善調査（利用者票）'!J40&lt;&gt;10,転記作業用!$Z31=0),"-",転記作業用!K31))</f>
        <v>-</v>
      </c>
      <c r="M31" s="64" t="str">
        <f>IF('在宅生活改善調査（利用者票）'!$H40=10,"*",IF(AND('在宅生活改善調査（利用者票）'!K40&lt;&gt;10,転記作業用!$Z31=0),"-",転記作業用!L31))</f>
        <v>-</v>
      </c>
      <c r="N31" s="64" t="str">
        <f>IF('在宅生活改善調査（利用者票）'!$H40=10,"*",IF(AND('在宅生活改善調査（利用者票）'!L40&lt;&gt;10,転記作業用!$Z31=0),"-",転記作業用!M31))</f>
        <v>-</v>
      </c>
      <c r="O31" s="64" t="str">
        <f>IF('在宅生活改善調査（利用者票）'!$H40=10,"*",IF(AND('在宅生活改善調査（利用者票）'!M40&lt;&gt;10,転記作業用!$Z31=0),"-",転記作業用!N31))</f>
        <v>-</v>
      </c>
      <c r="P31" s="64" t="str">
        <f>IF('在宅生活改善調査（利用者票）'!$H40=10,"*",IF(AND('在宅生活改善調査（利用者票）'!N40&lt;&gt;10,転記作業用!$Z31=0),"-",転記作業用!O31))</f>
        <v>-</v>
      </c>
      <c r="Q31" s="64" t="str">
        <f>IF('在宅生活改善調査（利用者票）'!$H40=10,"*",IF(AND('在宅生活改善調査（利用者票）'!O40&lt;&gt;10,転記作業用!$Z31=0),"-",転記作業用!P31))</f>
        <v>-</v>
      </c>
      <c r="R31" s="64" t="str">
        <f>IF('在宅生活改善調査（利用者票）'!$H40=10,"*",IF(AND('在宅生活改善調査（利用者票）'!P40&lt;&gt;10,転記作業用!$Z31=0),"-",転記作業用!Q31))</f>
        <v>-</v>
      </c>
      <c r="S31" s="64" t="str">
        <f>IF('在宅生活改善調査（利用者票）'!$H40=10,"*",IF(AND('在宅生活改善調査（利用者票）'!Q40&lt;&gt;10,転記作業用!$Z31=0),"-",転記作業用!R31))</f>
        <v>-</v>
      </c>
      <c r="T31" s="64" t="str">
        <f>IF('在宅生活改善調査（利用者票）'!$H40=10,"*",IF(AND('在宅生活改善調査（利用者票）'!R40&lt;&gt;10,転記作業用!$Z31=0),"-",転記作業用!S31))</f>
        <v>-</v>
      </c>
      <c r="U31" s="64" t="str">
        <f>IF('在宅生活改善調査（利用者票）'!$H40=10,"*",IF(AND('在宅生活改善調査（利用者票）'!S40&lt;&gt;10,転記作業用!$Z31=0),"-",転記作業用!T31))</f>
        <v>-</v>
      </c>
      <c r="V31" s="64" t="str">
        <f>IF('在宅生活改善調査（利用者票）'!$H40=10,"*",IF(AND('在宅生活改善調査（利用者票）'!T40&lt;&gt;10,転記作業用!$Z31=0),"-",転記作業用!U31))</f>
        <v>-</v>
      </c>
      <c r="W31" s="64" t="str">
        <f>IF('在宅生活改善調査（利用者票）'!$H40=10,"*",IF(AND('在宅生活改善調査（利用者票）'!U40&lt;&gt;10,転記作業用!$Z31=0),"-",転記作業用!V31))</f>
        <v>-</v>
      </c>
      <c r="X31" s="64" t="str">
        <f>IF('在宅生活改善調査（利用者票）'!$H40=10,"*",IF(AND('在宅生活改善調査（利用者票）'!V40&lt;&gt;10,転記作業用!$Z31=0),"-",転記作業用!W31))</f>
        <v>-</v>
      </c>
      <c r="Y31" s="64" t="str">
        <f>IF('在宅生活改善調査（利用者票）'!$H40=10,"*",IF(AND('在宅生活改善調査（利用者票）'!W40&lt;&gt;10,転記作業用!$Z31=0),"-",転記作業用!X31))</f>
        <v>-</v>
      </c>
      <c r="Z31" s="64" t="str">
        <f>IF('在宅生活改善調査（利用者票）'!$H40=10,"*",IF(AND('在宅生活改善調査（利用者票）'!X40&lt;&gt;10,転記作業用!$Z31=0),"-",転記作業用!Y31))</f>
        <v>-</v>
      </c>
      <c r="AA31" s="64" t="str">
        <f>IF(転記作業用!$AH31=0,"-",転記作業用!AA31)</f>
        <v>-</v>
      </c>
      <c r="AB31" s="64" t="str">
        <f>IF(転記作業用!$AH31=0,"-",転記作業用!AB31)</f>
        <v>-</v>
      </c>
      <c r="AC31" s="64" t="str">
        <f>IF(転記作業用!$AH31=0,"-",転記作業用!AC31)</f>
        <v>-</v>
      </c>
      <c r="AD31" s="64" t="str">
        <f>IF(転記作業用!$AH31=0,"-",転記作業用!AD31)</f>
        <v>-</v>
      </c>
      <c r="AE31" s="64" t="str">
        <f>IF(転記作業用!$AH31=0,"-",転記作業用!AE31)</f>
        <v>-</v>
      </c>
      <c r="AF31" s="64" t="str">
        <f>IF(転記作業用!$AH31=0,"-",転記作業用!AF31)</f>
        <v>-</v>
      </c>
      <c r="AG31" s="64" t="str">
        <f>IF(転記作業用!$AH31=0,"-",転記作業用!AG31)</f>
        <v>-</v>
      </c>
      <c r="AH31" s="64" t="str">
        <f>IF(転記作業用!$AP31=0,"-",転記作業用!AI31)</f>
        <v>-</v>
      </c>
      <c r="AI31" s="64" t="str">
        <f>IF(転記作業用!$AP31=0,"-",転記作業用!AJ31)</f>
        <v>-</v>
      </c>
      <c r="AJ31" s="64" t="str">
        <f>IF(転記作業用!$AP31=0,"-",転記作業用!AK31)</f>
        <v>-</v>
      </c>
      <c r="AK31" s="64" t="str">
        <f>IF(転記作業用!$AP31=0,"-",転記作業用!AL31)</f>
        <v>-</v>
      </c>
      <c r="AL31" s="64" t="str">
        <f>IF(転記作業用!$AP31=0,"-",転記作業用!AM31)</f>
        <v>-</v>
      </c>
      <c r="AM31" s="64" t="str">
        <f>IF(転記作業用!$AP31=0,"-",転記作業用!AN31)</f>
        <v>-</v>
      </c>
      <c r="AN31" s="64" t="str">
        <f>IF(転記作業用!$AP31=0,"-",転記作業用!AO31)</f>
        <v>-</v>
      </c>
      <c r="AO31" s="64" t="str">
        <f>IF(転記作業用!$AY31=0,"-",転記作業用!AQ31)</f>
        <v>-</v>
      </c>
      <c r="AP31" s="64" t="str">
        <f>IF(転記作業用!$AY31=0,"-",転記作業用!AR31)</f>
        <v>-</v>
      </c>
      <c r="AQ31" s="64" t="str">
        <f>IF(転記作業用!$AY31=0,"-",転記作業用!AS31)</f>
        <v>-</v>
      </c>
      <c r="AR31" s="64" t="str">
        <f>IF(転記作業用!$AY31=0,"-",転記作業用!AT31)</f>
        <v>-</v>
      </c>
      <c r="AS31" s="64" t="str">
        <f>IF(転記作業用!$AY31=0,"-",転記作業用!AU31)</f>
        <v>-</v>
      </c>
      <c r="AT31" s="64" t="str">
        <f>IF(転記作業用!$AY31=0,"-",転記作業用!AV31)</f>
        <v>-</v>
      </c>
      <c r="AU31" s="64" t="str">
        <f>IF(転記作業用!$AY31=0,"-",転記作業用!AW31)</f>
        <v>-</v>
      </c>
      <c r="AV31" s="64" t="str">
        <f>IF(転記作業用!$AY31=0,"-",転記作業用!AX31)</f>
        <v>-</v>
      </c>
      <c r="AW31" s="64" t="str">
        <f>IF(転記作業用!$BK31=0,"-",転記作業用!AZ31)</f>
        <v>-</v>
      </c>
      <c r="AX31" s="64" t="str">
        <f>IF(転記作業用!$BK31=0,"-",転記作業用!BA31)</f>
        <v>-</v>
      </c>
      <c r="AY31" s="64" t="str">
        <f>IF(転記作業用!$BK31=0,"-",転記作業用!BB31)</f>
        <v>-</v>
      </c>
      <c r="AZ31" s="64" t="str">
        <f>IF(転記作業用!$BK31=0,"-",転記作業用!BC31)</f>
        <v>-</v>
      </c>
      <c r="BA31" s="64" t="str">
        <f>IF(転記作業用!$BK31=0,"-",転記作業用!BD31)</f>
        <v>-</v>
      </c>
      <c r="BB31" s="64" t="str">
        <f>IF(転記作業用!$BK31=0,"-",転記作業用!BE31)</f>
        <v>-</v>
      </c>
      <c r="BC31" s="64" t="str">
        <f>IF(転記作業用!$BK31=0,"-",転記作業用!BF31)</f>
        <v>-</v>
      </c>
      <c r="BD31" s="64" t="str">
        <f>IF(転記作業用!$BK31=0,"-",転記作業用!BG31)</f>
        <v>-</v>
      </c>
      <c r="BE31" s="64" t="str">
        <f>IF(転記作業用!$BK31=0,"-",転記作業用!BH31)</f>
        <v>-</v>
      </c>
      <c r="BF31" s="64" t="str">
        <f>IF(転記作業用!$BK31=0,"-",転記作業用!BI31)</f>
        <v>-</v>
      </c>
      <c r="BG31" s="64" t="str">
        <f>IF(転記作業用!$BK31=0,"-",転記作業用!BJ31)</f>
        <v>-</v>
      </c>
      <c r="BH31" s="64" t="str">
        <f>IF(転記作業用!$CF31=0,"-",転記作業用!BL31)</f>
        <v>-</v>
      </c>
      <c r="BI31" s="64" t="str">
        <f>IF(転記作業用!$CF31=0,"-",転記作業用!BM31)</f>
        <v>-</v>
      </c>
      <c r="BJ31" s="64" t="str">
        <f>IF(転記作業用!$CF31=0,"-",転記作業用!BN31)</f>
        <v>-</v>
      </c>
      <c r="BK31" s="64" t="str">
        <f>IF(転記作業用!$CF31=0,"-",転記作業用!BO31)</f>
        <v>-</v>
      </c>
      <c r="BL31" s="64" t="str">
        <f>IF(転記作業用!$CF31=0,"-",転記作業用!BP31)</f>
        <v>-</v>
      </c>
      <c r="BM31" s="64" t="str">
        <f>IF(転記作業用!$CF31=0,"-",転記作業用!BQ31)</f>
        <v>-</v>
      </c>
      <c r="BN31" s="64" t="str">
        <f>IF(転記作業用!$CF31=0,"-",転記作業用!BR31)</f>
        <v>-</v>
      </c>
      <c r="BO31" s="64" t="str">
        <f>IF(転記作業用!$CF31=0,"-",転記作業用!BS31)</f>
        <v>-</v>
      </c>
      <c r="BP31" s="64" t="str">
        <f>IF(転記作業用!$CF31=0,"-",転記作業用!BT31)</f>
        <v>-</v>
      </c>
      <c r="BQ31" s="64" t="str">
        <f>IF(転記作業用!$CF31=0,"-",転記作業用!BU31)</f>
        <v>-</v>
      </c>
      <c r="BR31" s="64" t="str">
        <f>IF(転記作業用!$CF31=0,"-",転記作業用!BV31)</f>
        <v>-</v>
      </c>
      <c r="BS31" s="64" t="str">
        <f>IF(転記作業用!$CF31=0,"-",転記作業用!BW31)</f>
        <v>-</v>
      </c>
      <c r="BT31" s="64" t="str">
        <f>IF(転記作業用!$CF31=0,"-",転記作業用!BX31)</f>
        <v>-</v>
      </c>
      <c r="BU31" s="64" t="str">
        <f>IF(転記作業用!$CF31=0,"-",転記作業用!BY31)</f>
        <v>-</v>
      </c>
      <c r="BV31" s="64" t="str">
        <f>IF(転記作業用!$CF31=0,"-",転記作業用!BZ31)</f>
        <v>-</v>
      </c>
      <c r="BW31" s="64" t="str">
        <f>IF(転記作業用!$CF31=0,"-",転記作業用!CA31)</f>
        <v>-</v>
      </c>
      <c r="BX31" s="64" t="str">
        <f>IF(転記作業用!$CF31=0,"-",転記作業用!CB31)</f>
        <v>-</v>
      </c>
      <c r="BY31" s="64" t="str">
        <f>IF(転記作業用!$CF31=0,"-",転記作業用!CC31)</f>
        <v>-</v>
      </c>
      <c r="BZ31" s="64" t="str">
        <f>IF(転記作業用!$CF31=0,"-",転記作業用!CD31)</f>
        <v>-</v>
      </c>
      <c r="CA31" s="64" t="str">
        <f>IF(転記作業用!$CF31=0,"-",転記作業用!CE31)</f>
        <v>-</v>
      </c>
      <c r="CB31" s="64" t="str">
        <f>IF(転記作業用!CG31&lt;1,"*",IF(AND(転記作業用!CG31&gt;=1,'在宅生活改善調査（利用者票）'!CB40=""),"-",'在宅生活改善調査（利用者票）'!CB40))</f>
        <v>*</v>
      </c>
      <c r="CC31" s="64" t="str">
        <f>IF(転記作業用!CH31&lt;1,"*",IF(AND(転記作業用!CH31&gt;=1,'在宅生活改善調査（利用者票）'!CC40=""),"-",'在宅生活改善調査（利用者票）'!CC40))</f>
        <v>*</v>
      </c>
      <c r="CD31" s="64" t="str">
        <f>IF($BZ31&lt;&gt;1,"*",IF(AND($BZ31=1,'在宅生活改善調査（利用者票）'!CD40=""),"-",'在宅生活改善調査（利用者票）'!CD40))</f>
        <v>*</v>
      </c>
      <c r="CE31" t="str">
        <f>IF(OR('在宅生活改善調査（利用者票）'!CF40&lt;&gt;"",'在宅生活改善調査（利用者票）'!CG40&lt;&gt;"",'在宅生活改善調査（利用者票）'!CH40&lt;&gt;"",'在宅生活改善調査（利用者票）'!CI40&lt;&gt;"",'在宅生活改善調査（利用者票）'!CK40&lt;&gt;"",'在宅生活改善調査（利用者票）'!CL40&lt;&gt;"",'在宅生活改善調査（利用者票）'!CM40&lt;&gt;"",'在宅生活改善調査（利用者票）'!CN40&lt;&gt;"",'在宅生活改善調査（利用者票）'!CO40&lt;&gt;""),"回答エラーが残っています","")</f>
        <v/>
      </c>
    </row>
    <row r="32" spans="1:83">
      <c r="A32" s="65" t="str">
        <f>IF(SUM(B32:CD32)=0,"",28)</f>
        <v/>
      </c>
      <c r="B32" s="64" t="str">
        <f>IF('在宅生活改善調査（利用者票）'!B41="","-",'在宅生活改善調査（利用者票）'!B41)</f>
        <v>-</v>
      </c>
      <c r="C32" s="64" t="str">
        <f>IF('在宅生活改善調査（利用者票）'!C41="","-",'在宅生活改善調査（利用者票）'!C41)</f>
        <v>-</v>
      </c>
      <c r="D32" s="64" t="str">
        <f>IF('在宅生活改善調査（利用者票）'!D41="","-",'在宅生活改善調査（利用者票）'!D41)</f>
        <v>-</v>
      </c>
      <c r="E32" s="64" t="str">
        <f>IF('在宅生活改善調査（利用者票）'!E41="","-",'在宅生活改善調査（利用者票）'!E41)</f>
        <v>-</v>
      </c>
      <c r="F32" s="64" t="str">
        <f>IF('在宅生活改善調査（利用者票）'!F41="","-",'在宅生活改善調査（利用者票）'!F41)</f>
        <v>-</v>
      </c>
      <c r="G32" s="64" t="str">
        <f>IF('在宅生活改善調査（利用者票）'!G41="","-",'在宅生活改善調査（利用者票）'!G41)</f>
        <v>-</v>
      </c>
      <c r="H32" s="64" t="str">
        <f>IF('在宅生活改善調査（利用者票）'!H41="","-",'在宅生活改善調査（利用者票）'!H41)</f>
        <v>-</v>
      </c>
      <c r="I32" s="64" t="str">
        <f>IF('在宅生活改善調査（利用者票）'!$H41=10,"*",IF(AND('在宅生活改善調査（利用者票）'!H41&lt;&gt;10,'在宅生活改善調査（利用者票）'!I41=""),"-",'在宅生活改善調査（利用者票）'!I41))</f>
        <v>-</v>
      </c>
      <c r="J32" s="64" t="str">
        <f>IF('在宅生活改善調査（利用者票）'!$H41=10,"*",IF(AND('在宅生活改善調査（利用者票）'!H41&lt;&gt;10,転記作業用!$Z32=0),"-",転記作業用!I32))</f>
        <v>-</v>
      </c>
      <c r="K32" s="64" t="str">
        <f>IF('在宅生活改善調査（利用者票）'!$H41=10,"*",IF(AND('在宅生活改善調査（利用者票）'!I41&lt;&gt;10,転記作業用!$Z32=0),"-",転記作業用!J32))</f>
        <v>-</v>
      </c>
      <c r="L32" s="64" t="str">
        <f>IF('在宅生活改善調査（利用者票）'!$H41=10,"*",IF(AND('在宅生活改善調査（利用者票）'!J41&lt;&gt;10,転記作業用!$Z32=0),"-",転記作業用!K32))</f>
        <v>-</v>
      </c>
      <c r="M32" s="64" t="str">
        <f>IF('在宅生活改善調査（利用者票）'!$H41=10,"*",IF(AND('在宅生活改善調査（利用者票）'!K41&lt;&gt;10,転記作業用!$Z32=0),"-",転記作業用!L32))</f>
        <v>-</v>
      </c>
      <c r="N32" s="64" t="str">
        <f>IF('在宅生活改善調査（利用者票）'!$H41=10,"*",IF(AND('在宅生活改善調査（利用者票）'!L41&lt;&gt;10,転記作業用!$Z32=0),"-",転記作業用!M32))</f>
        <v>-</v>
      </c>
      <c r="O32" s="64" t="str">
        <f>IF('在宅生活改善調査（利用者票）'!$H41=10,"*",IF(AND('在宅生活改善調査（利用者票）'!M41&lt;&gt;10,転記作業用!$Z32=0),"-",転記作業用!N32))</f>
        <v>-</v>
      </c>
      <c r="P32" s="64" t="str">
        <f>IF('在宅生活改善調査（利用者票）'!$H41=10,"*",IF(AND('在宅生活改善調査（利用者票）'!N41&lt;&gt;10,転記作業用!$Z32=0),"-",転記作業用!O32))</f>
        <v>-</v>
      </c>
      <c r="Q32" s="64" t="str">
        <f>IF('在宅生活改善調査（利用者票）'!$H41=10,"*",IF(AND('在宅生活改善調査（利用者票）'!O41&lt;&gt;10,転記作業用!$Z32=0),"-",転記作業用!P32))</f>
        <v>-</v>
      </c>
      <c r="R32" s="64" t="str">
        <f>IF('在宅生活改善調査（利用者票）'!$H41=10,"*",IF(AND('在宅生活改善調査（利用者票）'!P41&lt;&gt;10,転記作業用!$Z32=0),"-",転記作業用!Q32))</f>
        <v>-</v>
      </c>
      <c r="S32" s="64" t="str">
        <f>IF('在宅生活改善調査（利用者票）'!$H41=10,"*",IF(AND('在宅生活改善調査（利用者票）'!Q41&lt;&gt;10,転記作業用!$Z32=0),"-",転記作業用!R32))</f>
        <v>-</v>
      </c>
      <c r="T32" s="64" t="str">
        <f>IF('在宅生活改善調査（利用者票）'!$H41=10,"*",IF(AND('在宅生活改善調査（利用者票）'!R41&lt;&gt;10,転記作業用!$Z32=0),"-",転記作業用!S32))</f>
        <v>-</v>
      </c>
      <c r="U32" s="64" t="str">
        <f>IF('在宅生活改善調査（利用者票）'!$H41=10,"*",IF(AND('在宅生活改善調査（利用者票）'!S41&lt;&gt;10,転記作業用!$Z32=0),"-",転記作業用!T32))</f>
        <v>-</v>
      </c>
      <c r="V32" s="64" t="str">
        <f>IF('在宅生活改善調査（利用者票）'!$H41=10,"*",IF(AND('在宅生活改善調査（利用者票）'!T41&lt;&gt;10,転記作業用!$Z32=0),"-",転記作業用!U32))</f>
        <v>-</v>
      </c>
      <c r="W32" s="64" t="str">
        <f>IF('在宅生活改善調査（利用者票）'!$H41=10,"*",IF(AND('在宅生活改善調査（利用者票）'!U41&lt;&gt;10,転記作業用!$Z32=0),"-",転記作業用!V32))</f>
        <v>-</v>
      </c>
      <c r="X32" s="64" t="str">
        <f>IF('在宅生活改善調査（利用者票）'!$H41=10,"*",IF(AND('在宅生活改善調査（利用者票）'!V41&lt;&gt;10,転記作業用!$Z32=0),"-",転記作業用!W32))</f>
        <v>-</v>
      </c>
      <c r="Y32" s="64" t="str">
        <f>IF('在宅生活改善調査（利用者票）'!$H41=10,"*",IF(AND('在宅生活改善調査（利用者票）'!W41&lt;&gt;10,転記作業用!$Z32=0),"-",転記作業用!X32))</f>
        <v>-</v>
      </c>
      <c r="Z32" s="64" t="str">
        <f>IF('在宅生活改善調査（利用者票）'!$H41=10,"*",IF(AND('在宅生活改善調査（利用者票）'!X41&lt;&gt;10,転記作業用!$Z32=0),"-",転記作業用!Y32))</f>
        <v>-</v>
      </c>
      <c r="AA32" s="64" t="str">
        <f>IF(転記作業用!$AH32=0,"-",転記作業用!AA32)</f>
        <v>-</v>
      </c>
      <c r="AB32" s="64" t="str">
        <f>IF(転記作業用!$AH32=0,"-",転記作業用!AB32)</f>
        <v>-</v>
      </c>
      <c r="AC32" s="64" t="str">
        <f>IF(転記作業用!$AH32=0,"-",転記作業用!AC32)</f>
        <v>-</v>
      </c>
      <c r="AD32" s="64" t="str">
        <f>IF(転記作業用!$AH32=0,"-",転記作業用!AD32)</f>
        <v>-</v>
      </c>
      <c r="AE32" s="64" t="str">
        <f>IF(転記作業用!$AH32=0,"-",転記作業用!AE32)</f>
        <v>-</v>
      </c>
      <c r="AF32" s="64" t="str">
        <f>IF(転記作業用!$AH32=0,"-",転記作業用!AF32)</f>
        <v>-</v>
      </c>
      <c r="AG32" s="64" t="str">
        <f>IF(転記作業用!$AH32=0,"-",転記作業用!AG32)</f>
        <v>-</v>
      </c>
      <c r="AH32" s="64" t="str">
        <f>IF(転記作業用!$AP32=0,"-",転記作業用!AI32)</f>
        <v>-</v>
      </c>
      <c r="AI32" s="64" t="str">
        <f>IF(転記作業用!$AP32=0,"-",転記作業用!AJ32)</f>
        <v>-</v>
      </c>
      <c r="AJ32" s="64" t="str">
        <f>IF(転記作業用!$AP32=0,"-",転記作業用!AK32)</f>
        <v>-</v>
      </c>
      <c r="AK32" s="64" t="str">
        <f>IF(転記作業用!$AP32=0,"-",転記作業用!AL32)</f>
        <v>-</v>
      </c>
      <c r="AL32" s="64" t="str">
        <f>IF(転記作業用!$AP32=0,"-",転記作業用!AM32)</f>
        <v>-</v>
      </c>
      <c r="AM32" s="64" t="str">
        <f>IF(転記作業用!$AP32=0,"-",転記作業用!AN32)</f>
        <v>-</v>
      </c>
      <c r="AN32" s="64" t="str">
        <f>IF(転記作業用!$AP32=0,"-",転記作業用!AO32)</f>
        <v>-</v>
      </c>
      <c r="AO32" s="64" t="str">
        <f>IF(転記作業用!$AY32=0,"-",転記作業用!AQ32)</f>
        <v>-</v>
      </c>
      <c r="AP32" s="64" t="str">
        <f>IF(転記作業用!$AY32=0,"-",転記作業用!AR32)</f>
        <v>-</v>
      </c>
      <c r="AQ32" s="64" t="str">
        <f>IF(転記作業用!$AY32=0,"-",転記作業用!AS32)</f>
        <v>-</v>
      </c>
      <c r="AR32" s="64" t="str">
        <f>IF(転記作業用!$AY32=0,"-",転記作業用!AT32)</f>
        <v>-</v>
      </c>
      <c r="AS32" s="64" t="str">
        <f>IF(転記作業用!$AY32=0,"-",転記作業用!AU32)</f>
        <v>-</v>
      </c>
      <c r="AT32" s="64" t="str">
        <f>IF(転記作業用!$AY32=0,"-",転記作業用!AV32)</f>
        <v>-</v>
      </c>
      <c r="AU32" s="64" t="str">
        <f>IF(転記作業用!$AY32=0,"-",転記作業用!AW32)</f>
        <v>-</v>
      </c>
      <c r="AV32" s="64" t="str">
        <f>IF(転記作業用!$AY32=0,"-",転記作業用!AX32)</f>
        <v>-</v>
      </c>
      <c r="AW32" s="64" t="str">
        <f>IF(転記作業用!$BK32=0,"-",転記作業用!AZ32)</f>
        <v>-</v>
      </c>
      <c r="AX32" s="64" t="str">
        <f>IF(転記作業用!$BK32=0,"-",転記作業用!BA32)</f>
        <v>-</v>
      </c>
      <c r="AY32" s="64" t="str">
        <f>IF(転記作業用!$BK32=0,"-",転記作業用!BB32)</f>
        <v>-</v>
      </c>
      <c r="AZ32" s="64" t="str">
        <f>IF(転記作業用!$BK32=0,"-",転記作業用!BC32)</f>
        <v>-</v>
      </c>
      <c r="BA32" s="64" t="str">
        <f>IF(転記作業用!$BK32=0,"-",転記作業用!BD32)</f>
        <v>-</v>
      </c>
      <c r="BB32" s="64" t="str">
        <f>IF(転記作業用!$BK32=0,"-",転記作業用!BE32)</f>
        <v>-</v>
      </c>
      <c r="BC32" s="64" t="str">
        <f>IF(転記作業用!$BK32=0,"-",転記作業用!BF32)</f>
        <v>-</v>
      </c>
      <c r="BD32" s="64" t="str">
        <f>IF(転記作業用!$BK32=0,"-",転記作業用!BG32)</f>
        <v>-</v>
      </c>
      <c r="BE32" s="64" t="str">
        <f>IF(転記作業用!$BK32=0,"-",転記作業用!BH32)</f>
        <v>-</v>
      </c>
      <c r="BF32" s="64" t="str">
        <f>IF(転記作業用!$BK32=0,"-",転記作業用!BI32)</f>
        <v>-</v>
      </c>
      <c r="BG32" s="64" t="str">
        <f>IF(転記作業用!$BK32=0,"-",転記作業用!BJ32)</f>
        <v>-</v>
      </c>
      <c r="BH32" s="64" t="str">
        <f>IF(転記作業用!$CF32=0,"-",転記作業用!BL32)</f>
        <v>-</v>
      </c>
      <c r="BI32" s="64" t="str">
        <f>IF(転記作業用!$CF32=0,"-",転記作業用!BM32)</f>
        <v>-</v>
      </c>
      <c r="BJ32" s="64" t="str">
        <f>IF(転記作業用!$CF32=0,"-",転記作業用!BN32)</f>
        <v>-</v>
      </c>
      <c r="BK32" s="64" t="str">
        <f>IF(転記作業用!$CF32=0,"-",転記作業用!BO32)</f>
        <v>-</v>
      </c>
      <c r="BL32" s="64" t="str">
        <f>IF(転記作業用!$CF32=0,"-",転記作業用!BP32)</f>
        <v>-</v>
      </c>
      <c r="BM32" s="64" t="str">
        <f>IF(転記作業用!$CF32=0,"-",転記作業用!BQ32)</f>
        <v>-</v>
      </c>
      <c r="BN32" s="64" t="str">
        <f>IF(転記作業用!$CF32=0,"-",転記作業用!BR32)</f>
        <v>-</v>
      </c>
      <c r="BO32" s="64" t="str">
        <f>IF(転記作業用!$CF32=0,"-",転記作業用!BS32)</f>
        <v>-</v>
      </c>
      <c r="BP32" s="64" t="str">
        <f>IF(転記作業用!$CF32=0,"-",転記作業用!BT32)</f>
        <v>-</v>
      </c>
      <c r="BQ32" s="64" t="str">
        <f>IF(転記作業用!$CF32=0,"-",転記作業用!BU32)</f>
        <v>-</v>
      </c>
      <c r="BR32" s="64" t="str">
        <f>IF(転記作業用!$CF32=0,"-",転記作業用!BV32)</f>
        <v>-</v>
      </c>
      <c r="BS32" s="64" t="str">
        <f>IF(転記作業用!$CF32=0,"-",転記作業用!BW32)</f>
        <v>-</v>
      </c>
      <c r="BT32" s="64" t="str">
        <f>IF(転記作業用!$CF32=0,"-",転記作業用!BX32)</f>
        <v>-</v>
      </c>
      <c r="BU32" s="64" t="str">
        <f>IF(転記作業用!$CF32=0,"-",転記作業用!BY32)</f>
        <v>-</v>
      </c>
      <c r="BV32" s="64" t="str">
        <f>IF(転記作業用!$CF32=0,"-",転記作業用!BZ32)</f>
        <v>-</v>
      </c>
      <c r="BW32" s="64" t="str">
        <f>IF(転記作業用!$CF32=0,"-",転記作業用!CA32)</f>
        <v>-</v>
      </c>
      <c r="BX32" s="64" t="str">
        <f>IF(転記作業用!$CF32=0,"-",転記作業用!CB32)</f>
        <v>-</v>
      </c>
      <c r="BY32" s="64" t="str">
        <f>IF(転記作業用!$CF32=0,"-",転記作業用!CC32)</f>
        <v>-</v>
      </c>
      <c r="BZ32" s="64" t="str">
        <f>IF(転記作業用!$CF32=0,"-",転記作業用!CD32)</f>
        <v>-</v>
      </c>
      <c r="CA32" s="64" t="str">
        <f>IF(転記作業用!$CF32=0,"-",転記作業用!CE32)</f>
        <v>-</v>
      </c>
      <c r="CB32" s="64" t="str">
        <f>IF(転記作業用!CG32&lt;1,"*",IF(AND(転記作業用!CG32&gt;=1,'在宅生活改善調査（利用者票）'!CB41=""),"-",'在宅生活改善調査（利用者票）'!CB41))</f>
        <v>*</v>
      </c>
      <c r="CC32" s="64" t="str">
        <f>IF(転記作業用!CH32&lt;1,"*",IF(AND(転記作業用!CH32&gt;=1,'在宅生活改善調査（利用者票）'!CC41=""),"-",'在宅生活改善調査（利用者票）'!CC41))</f>
        <v>*</v>
      </c>
      <c r="CD32" s="64" t="str">
        <f>IF($BZ32&lt;&gt;1,"*",IF(AND($BZ32=1,'在宅生活改善調査（利用者票）'!CD41=""),"-",'在宅生活改善調査（利用者票）'!CD41))</f>
        <v>*</v>
      </c>
      <c r="CE32" t="str">
        <f>IF(OR('在宅生活改善調査（利用者票）'!CF41&lt;&gt;"",'在宅生活改善調査（利用者票）'!CG41&lt;&gt;"",'在宅生活改善調査（利用者票）'!CH41&lt;&gt;"",'在宅生活改善調査（利用者票）'!CI41&lt;&gt;"",'在宅生活改善調査（利用者票）'!CK41&lt;&gt;"",'在宅生活改善調査（利用者票）'!CL41&lt;&gt;"",'在宅生活改善調査（利用者票）'!CM41&lt;&gt;"",'在宅生活改善調査（利用者票）'!CN41&lt;&gt;"",'在宅生活改善調査（利用者票）'!CO41&lt;&gt;""),"回答エラーが残っています","")</f>
        <v/>
      </c>
    </row>
    <row r="33" spans="1:83">
      <c r="A33" s="65" t="str">
        <f>IF(SUM(B33:CD33)=0,"",29)</f>
        <v/>
      </c>
      <c r="B33" s="64" t="str">
        <f>IF('在宅生活改善調査（利用者票）'!B42="","-",'在宅生活改善調査（利用者票）'!B42)</f>
        <v>-</v>
      </c>
      <c r="C33" s="64" t="str">
        <f>IF('在宅生活改善調査（利用者票）'!C42="","-",'在宅生活改善調査（利用者票）'!C42)</f>
        <v>-</v>
      </c>
      <c r="D33" s="64" t="str">
        <f>IF('在宅生活改善調査（利用者票）'!D42="","-",'在宅生活改善調査（利用者票）'!D42)</f>
        <v>-</v>
      </c>
      <c r="E33" s="64" t="str">
        <f>IF('在宅生活改善調査（利用者票）'!E42="","-",'在宅生活改善調査（利用者票）'!E42)</f>
        <v>-</v>
      </c>
      <c r="F33" s="64" t="str">
        <f>IF('在宅生活改善調査（利用者票）'!F42="","-",'在宅生活改善調査（利用者票）'!F42)</f>
        <v>-</v>
      </c>
      <c r="G33" s="64" t="str">
        <f>IF('在宅生活改善調査（利用者票）'!G42="","-",'在宅生活改善調査（利用者票）'!G42)</f>
        <v>-</v>
      </c>
      <c r="H33" s="64" t="str">
        <f>IF('在宅生活改善調査（利用者票）'!H42="","-",'在宅生活改善調査（利用者票）'!H42)</f>
        <v>-</v>
      </c>
      <c r="I33" s="64" t="str">
        <f>IF('在宅生活改善調査（利用者票）'!$H42=10,"*",IF(AND('在宅生活改善調査（利用者票）'!H42&lt;&gt;10,'在宅生活改善調査（利用者票）'!I42=""),"-",'在宅生活改善調査（利用者票）'!I42))</f>
        <v>-</v>
      </c>
      <c r="J33" s="64" t="str">
        <f>IF('在宅生活改善調査（利用者票）'!$H42=10,"*",IF(AND('在宅生活改善調査（利用者票）'!H42&lt;&gt;10,転記作業用!$Z33=0),"-",転記作業用!I33))</f>
        <v>-</v>
      </c>
      <c r="K33" s="64" t="str">
        <f>IF('在宅生活改善調査（利用者票）'!$H42=10,"*",IF(AND('在宅生活改善調査（利用者票）'!I42&lt;&gt;10,転記作業用!$Z33=0),"-",転記作業用!J33))</f>
        <v>-</v>
      </c>
      <c r="L33" s="64" t="str">
        <f>IF('在宅生活改善調査（利用者票）'!$H42=10,"*",IF(AND('在宅生活改善調査（利用者票）'!J42&lt;&gt;10,転記作業用!$Z33=0),"-",転記作業用!K33))</f>
        <v>-</v>
      </c>
      <c r="M33" s="64" t="str">
        <f>IF('在宅生活改善調査（利用者票）'!$H42=10,"*",IF(AND('在宅生活改善調査（利用者票）'!K42&lt;&gt;10,転記作業用!$Z33=0),"-",転記作業用!L33))</f>
        <v>-</v>
      </c>
      <c r="N33" s="64" t="str">
        <f>IF('在宅生活改善調査（利用者票）'!$H42=10,"*",IF(AND('在宅生活改善調査（利用者票）'!L42&lt;&gt;10,転記作業用!$Z33=0),"-",転記作業用!M33))</f>
        <v>-</v>
      </c>
      <c r="O33" s="64" t="str">
        <f>IF('在宅生活改善調査（利用者票）'!$H42=10,"*",IF(AND('在宅生活改善調査（利用者票）'!M42&lt;&gt;10,転記作業用!$Z33=0),"-",転記作業用!N33))</f>
        <v>-</v>
      </c>
      <c r="P33" s="64" t="str">
        <f>IF('在宅生活改善調査（利用者票）'!$H42=10,"*",IF(AND('在宅生活改善調査（利用者票）'!N42&lt;&gt;10,転記作業用!$Z33=0),"-",転記作業用!O33))</f>
        <v>-</v>
      </c>
      <c r="Q33" s="64" t="str">
        <f>IF('在宅生活改善調査（利用者票）'!$H42=10,"*",IF(AND('在宅生活改善調査（利用者票）'!O42&lt;&gt;10,転記作業用!$Z33=0),"-",転記作業用!P33))</f>
        <v>-</v>
      </c>
      <c r="R33" s="64" t="str">
        <f>IF('在宅生活改善調査（利用者票）'!$H42=10,"*",IF(AND('在宅生活改善調査（利用者票）'!P42&lt;&gt;10,転記作業用!$Z33=0),"-",転記作業用!Q33))</f>
        <v>-</v>
      </c>
      <c r="S33" s="64" t="str">
        <f>IF('在宅生活改善調査（利用者票）'!$H42=10,"*",IF(AND('在宅生活改善調査（利用者票）'!Q42&lt;&gt;10,転記作業用!$Z33=0),"-",転記作業用!R33))</f>
        <v>-</v>
      </c>
      <c r="T33" s="64" t="str">
        <f>IF('在宅生活改善調査（利用者票）'!$H42=10,"*",IF(AND('在宅生活改善調査（利用者票）'!R42&lt;&gt;10,転記作業用!$Z33=0),"-",転記作業用!S33))</f>
        <v>-</v>
      </c>
      <c r="U33" s="64" t="str">
        <f>IF('在宅生活改善調査（利用者票）'!$H42=10,"*",IF(AND('在宅生活改善調査（利用者票）'!S42&lt;&gt;10,転記作業用!$Z33=0),"-",転記作業用!T33))</f>
        <v>-</v>
      </c>
      <c r="V33" s="64" t="str">
        <f>IF('在宅生活改善調査（利用者票）'!$H42=10,"*",IF(AND('在宅生活改善調査（利用者票）'!T42&lt;&gt;10,転記作業用!$Z33=0),"-",転記作業用!U33))</f>
        <v>-</v>
      </c>
      <c r="W33" s="64" t="str">
        <f>IF('在宅生活改善調査（利用者票）'!$H42=10,"*",IF(AND('在宅生活改善調査（利用者票）'!U42&lt;&gt;10,転記作業用!$Z33=0),"-",転記作業用!V33))</f>
        <v>-</v>
      </c>
      <c r="X33" s="64" t="str">
        <f>IF('在宅生活改善調査（利用者票）'!$H42=10,"*",IF(AND('在宅生活改善調査（利用者票）'!V42&lt;&gt;10,転記作業用!$Z33=0),"-",転記作業用!W33))</f>
        <v>-</v>
      </c>
      <c r="Y33" s="64" t="str">
        <f>IF('在宅生活改善調査（利用者票）'!$H42=10,"*",IF(AND('在宅生活改善調査（利用者票）'!W42&lt;&gt;10,転記作業用!$Z33=0),"-",転記作業用!X33))</f>
        <v>-</v>
      </c>
      <c r="Z33" s="64" t="str">
        <f>IF('在宅生活改善調査（利用者票）'!$H42=10,"*",IF(AND('在宅生活改善調査（利用者票）'!X42&lt;&gt;10,転記作業用!$Z33=0),"-",転記作業用!Y33))</f>
        <v>-</v>
      </c>
      <c r="AA33" s="64" t="str">
        <f>IF(転記作業用!$AH33=0,"-",転記作業用!AA33)</f>
        <v>-</v>
      </c>
      <c r="AB33" s="64" t="str">
        <f>IF(転記作業用!$AH33=0,"-",転記作業用!AB33)</f>
        <v>-</v>
      </c>
      <c r="AC33" s="64" t="str">
        <f>IF(転記作業用!$AH33=0,"-",転記作業用!AC33)</f>
        <v>-</v>
      </c>
      <c r="AD33" s="64" t="str">
        <f>IF(転記作業用!$AH33=0,"-",転記作業用!AD33)</f>
        <v>-</v>
      </c>
      <c r="AE33" s="64" t="str">
        <f>IF(転記作業用!$AH33=0,"-",転記作業用!AE33)</f>
        <v>-</v>
      </c>
      <c r="AF33" s="64" t="str">
        <f>IF(転記作業用!$AH33=0,"-",転記作業用!AF33)</f>
        <v>-</v>
      </c>
      <c r="AG33" s="64" t="str">
        <f>IF(転記作業用!$AH33=0,"-",転記作業用!AG33)</f>
        <v>-</v>
      </c>
      <c r="AH33" s="64" t="str">
        <f>IF(転記作業用!$AP33=0,"-",転記作業用!AI33)</f>
        <v>-</v>
      </c>
      <c r="AI33" s="64" t="str">
        <f>IF(転記作業用!$AP33=0,"-",転記作業用!AJ33)</f>
        <v>-</v>
      </c>
      <c r="AJ33" s="64" t="str">
        <f>IF(転記作業用!$AP33=0,"-",転記作業用!AK33)</f>
        <v>-</v>
      </c>
      <c r="AK33" s="64" t="str">
        <f>IF(転記作業用!$AP33=0,"-",転記作業用!AL33)</f>
        <v>-</v>
      </c>
      <c r="AL33" s="64" t="str">
        <f>IF(転記作業用!$AP33=0,"-",転記作業用!AM33)</f>
        <v>-</v>
      </c>
      <c r="AM33" s="64" t="str">
        <f>IF(転記作業用!$AP33=0,"-",転記作業用!AN33)</f>
        <v>-</v>
      </c>
      <c r="AN33" s="64" t="str">
        <f>IF(転記作業用!$AP33=0,"-",転記作業用!AO33)</f>
        <v>-</v>
      </c>
      <c r="AO33" s="64" t="str">
        <f>IF(転記作業用!$AY33=0,"-",転記作業用!AQ33)</f>
        <v>-</v>
      </c>
      <c r="AP33" s="64" t="str">
        <f>IF(転記作業用!$AY33=0,"-",転記作業用!AR33)</f>
        <v>-</v>
      </c>
      <c r="AQ33" s="64" t="str">
        <f>IF(転記作業用!$AY33=0,"-",転記作業用!AS33)</f>
        <v>-</v>
      </c>
      <c r="AR33" s="64" t="str">
        <f>IF(転記作業用!$AY33=0,"-",転記作業用!AT33)</f>
        <v>-</v>
      </c>
      <c r="AS33" s="64" t="str">
        <f>IF(転記作業用!$AY33=0,"-",転記作業用!AU33)</f>
        <v>-</v>
      </c>
      <c r="AT33" s="64" t="str">
        <f>IF(転記作業用!$AY33=0,"-",転記作業用!AV33)</f>
        <v>-</v>
      </c>
      <c r="AU33" s="64" t="str">
        <f>IF(転記作業用!$AY33=0,"-",転記作業用!AW33)</f>
        <v>-</v>
      </c>
      <c r="AV33" s="64" t="str">
        <f>IF(転記作業用!$AY33=0,"-",転記作業用!AX33)</f>
        <v>-</v>
      </c>
      <c r="AW33" s="64" t="str">
        <f>IF(転記作業用!$BK33=0,"-",転記作業用!AZ33)</f>
        <v>-</v>
      </c>
      <c r="AX33" s="64" t="str">
        <f>IF(転記作業用!$BK33=0,"-",転記作業用!BA33)</f>
        <v>-</v>
      </c>
      <c r="AY33" s="64" t="str">
        <f>IF(転記作業用!$BK33=0,"-",転記作業用!BB33)</f>
        <v>-</v>
      </c>
      <c r="AZ33" s="64" t="str">
        <f>IF(転記作業用!$BK33=0,"-",転記作業用!BC33)</f>
        <v>-</v>
      </c>
      <c r="BA33" s="64" t="str">
        <f>IF(転記作業用!$BK33=0,"-",転記作業用!BD33)</f>
        <v>-</v>
      </c>
      <c r="BB33" s="64" t="str">
        <f>IF(転記作業用!$BK33=0,"-",転記作業用!BE33)</f>
        <v>-</v>
      </c>
      <c r="BC33" s="64" t="str">
        <f>IF(転記作業用!$BK33=0,"-",転記作業用!BF33)</f>
        <v>-</v>
      </c>
      <c r="BD33" s="64" t="str">
        <f>IF(転記作業用!$BK33=0,"-",転記作業用!BG33)</f>
        <v>-</v>
      </c>
      <c r="BE33" s="64" t="str">
        <f>IF(転記作業用!$BK33=0,"-",転記作業用!BH33)</f>
        <v>-</v>
      </c>
      <c r="BF33" s="64" t="str">
        <f>IF(転記作業用!$BK33=0,"-",転記作業用!BI33)</f>
        <v>-</v>
      </c>
      <c r="BG33" s="64" t="str">
        <f>IF(転記作業用!$BK33=0,"-",転記作業用!BJ33)</f>
        <v>-</v>
      </c>
      <c r="BH33" s="64" t="str">
        <f>IF(転記作業用!$CF33=0,"-",転記作業用!BL33)</f>
        <v>-</v>
      </c>
      <c r="BI33" s="64" t="str">
        <f>IF(転記作業用!$CF33=0,"-",転記作業用!BM33)</f>
        <v>-</v>
      </c>
      <c r="BJ33" s="64" t="str">
        <f>IF(転記作業用!$CF33=0,"-",転記作業用!BN33)</f>
        <v>-</v>
      </c>
      <c r="BK33" s="64" t="str">
        <f>IF(転記作業用!$CF33=0,"-",転記作業用!BO33)</f>
        <v>-</v>
      </c>
      <c r="BL33" s="64" t="str">
        <f>IF(転記作業用!$CF33=0,"-",転記作業用!BP33)</f>
        <v>-</v>
      </c>
      <c r="BM33" s="64" t="str">
        <f>IF(転記作業用!$CF33=0,"-",転記作業用!BQ33)</f>
        <v>-</v>
      </c>
      <c r="BN33" s="64" t="str">
        <f>IF(転記作業用!$CF33=0,"-",転記作業用!BR33)</f>
        <v>-</v>
      </c>
      <c r="BO33" s="64" t="str">
        <f>IF(転記作業用!$CF33=0,"-",転記作業用!BS33)</f>
        <v>-</v>
      </c>
      <c r="BP33" s="64" t="str">
        <f>IF(転記作業用!$CF33=0,"-",転記作業用!BT33)</f>
        <v>-</v>
      </c>
      <c r="BQ33" s="64" t="str">
        <f>IF(転記作業用!$CF33=0,"-",転記作業用!BU33)</f>
        <v>-</v>
      </c>
      <c r="BR33" s="64" t="str">
        <f>IF(転記作業用!$CF33=0,"-",転記作業用!BV33)</f>
        <v>-</v>
      </c>
      <c r="BS33" s="64" t="str">
        <f>IF(転記作業用!$CF33=0,"-",転記作業用!BW33)</f>
        <v>-</v>
      </c>
      <c r="BT33" s="64" t="str">
        <f>IF(転記作業用!$CF33=0,"-",転記作業用!BX33)</f>
        <v>-</v>
      </c>
      <c r="BU33" s="64" t="str">
        <f>IF(転記作業用!$CF33=0,"-",転記作業用!BY33)</f>
        <v>-</v>
      </c>
      <c r="BV33" s="64" t="str">
        <f>IF(転記作業用!$CF33=0,"-",転記作業用!BZ33)</f>
        <v>-</v>
      </c>
      <c r="BW33" s="64" t="str">
        <f>IF(転記作業用!$CF33=0,"-",転記作業用!CA33)</f>
        <v>-</v>
      </c>
      <c r="BX33" s="64" t="str">
        <f>IF(転記作業用!$CF33=0,"-",転記作業用!CB33)</f>
        <v>-</v>
      </c>
      <c r="BY33" s="64" t="str">
        <f>IF(転記作業用!$CF33=0,"-",転記作業用!CC33)</f>
        <v>-</v>
      </c>
      <c r="BZ33" s="64" t="str">
        <f>IF(転記作業用!$CF33=0,"-",転記作業用!CD33)</f>
        <v>-</v>
      </c>
      <c r="CA33" s="64" t="str">
        <f>IF(転記作業用!$CF33=0,"-",転記作業用!CE33)</f>
        <v>-</v>
      </c>
      <c r="CB33" s="64" t="str">
        <f>IF(転記作業用!CG33&lt;1,"*",IF(AND(転記作業用!CG33&gt;=1,'在宅生活改善調査（利用者票）'!CB42=""),"-",'在宅生活改善調査（利用者票）'!CB42))</f>
        <v>*</v>
      </c>
      <c r="CC33" s="64" t="str">
        <f>IF(転記作業用!CH33&lt;1,"*",IF(AND(転記作業用!CH33&gt;=1,'在宅生活改善調査（利用者票）'!CC42=""),"-",'在宅生活改善調査（利用者票）'!CC42))</f>
        <v>*</v>
      </c>
      <c r="CD33" s="64" t="str">
        <f>IF($BZ33&lt;&gt;1,"*",IF(AND($BZ33=1,'在宅生活改善調査（利用者票）'!CD42=""),"-",'在宅生活改善調査（利用者票）'!CD42))</f>
        <v>*</v>
      </c>
      <c r="CE33" t="str">
        <f>IF(OR('在宅生活改善調査（利用者票）'!CF42&lt;&gt;"",'在宅生活改善調査（利用者票）'!CG42&lt;&gt;"",'在宅生活改善調査（利用者票）'!CH42&lt;&gt;"",'在宅生活改善調査（利用者票）'!CI42&lt;&gt;"",'在宅生活改善調査（利用者票）'!CK42&lt;&gt;"",'在宅生活改善調査（利用者票）'!CL42&lt;&gt;"",'在宅生活改善調査（利用者票）'!CM42&lt;&gt;"",'在宅生活改善調査（利用者票）'!CN42&lt;&gt;"",'在宅生活改善調査（利用者票）'!CO42&lt;&gt;""),"回答エラーが残っています","")</f>
        <v/>
      </c>
    </row>
    <row r="34" spans="1:83">
      <c r="A34" s="65" t="str">
        <f>IF(SUM(B34:CD34)=0,"",30)</f>
        <v/>
      </c>
      <c r="B34" s="64" t="str">
        <f>IF('在宅生活改善調査（利用者票）'!B43="","-",'在宅生活改善調査（利用者票）'!B43)</f>
        <v>-</v>
      </c>
      <c r="C34" s="64" t="str">
        <f>IF('在宅生活改善調査（利用者票）'!C43="","-",'在宅生活改善調査（利用者票）'!C43)</f>
        <v>-</v>
      </c>
      <c r="D34" s="64" t="str">
        <f>IF('在宅生活改善調査（利用者票）'!D43="","-",'在宅生活改善調査（利用者票）'!D43)</f>
        <v>-</v>
      </c>
      <c r="E34" s="64" t="str">
        <f>IF('在宅生活改善調査（利用者票）'!E43="","-",'在宅生活改善調査（利用者票）'!E43)</f>
        <v>-</v>
      </c>
      <c r="F34" s="64" t="str">
        <f>IF('在宅生活改善調査（利用者票）'!F43="","-",'在宅生活改善調査（利用者票）'!F43)</f>
        <v>-</v>
      </c>
      <c r="G34" s="64" t="str">
        <f>IF('在宅生活改善調査（利用者票）'!G43="","-",'在宅生活改善調査（利用者票）'!G43)</f>
        <v>-</v>
      </c>
      <c r="H34" s="64" t="str">
        <f>IF('在宅生活改善調査（利用者票）'!H43="","-",'在宅生活改善調査（利用者票）'!H43)</f>
        <v>-</v>
      </c>
      <c r="I34" s="64" t="str">
        <f>IF('在宅生活改善調査（利用者票）'!$H43=10,"*",IF(AND('在宅生活改善調査（利用者票）'!H43&lt;&gt;10,'在宅生活改善調査（利用者票）'!I43=""),"-",'在宅生活改善調査（利用者票）'!I43))</f>
        <v>-</v>
      </c>
      <c r="J34" s="64" t="str">
        <f>IF('在宅生活改善調査（利用者票）'!$H43=10,"*",IF(AND('在宅生活改善調査（利用者票）'!H43&lt;&gt;10,転記作業用!$Z34=0),"-",転記作業用!I34))</f>
        <v>-</v>
      </c>
      <c r="K34" s="64" t="str">
        <f>IF('在宅生活改善調査（利用者票）'!$H43=10,"*",IF(AND('在宅生活改善調査（利用者票）'!I43&lt;&gt;10,転記作業用!$Z34=0),"-",転記作業用!J34))</f>
        <v>-</v>
      </c>
      <c r="L34" s="64" t="str">
        <f>IF('在宅生活改善調査（利用者票）'!$H43=10,"*",IF(AND('在宅生活改善調査（利用者票）'!J43&lt;&gt;10,転記作業用!$Z34=0),"-",転記作業用!K34))</f>
        <v>-</v>
      </c>
      <c r="M34" s="64" t="str">
        <f>IF('在宅生活改善調査（利用者票）'!$H43=10,"*",IF(AND('在宅生活改善調査（利用者票）'!K43&lt;&gt;10,転記作業用!$Z34=0),"-",転記作業用!L34))</f>
        <v>-</v>
      </c>
      <c r="N34" s="64" t="str">
        <f>IF('在宅生活改善調査（利用者票）'!$H43=10,"*",IF(AND('在宅生活改善調査（利用者票）'!L43&lt;&gt;10,転記作業用!$Z34=0),"-",転記作業用!M34))</f>
        <v>-</v>
      </c>
      <c r="O34" s="64" t="str">
        <f>IF('在宅生活改善調査（利用者票）'!$H43=10,"*",IF(AND('在宅生活改善調査（利用者票）'!M43&lt;&gt;10,転記作業用!$Z34=0),"-",転記作業用!N34))</f>
        <v>-</v>
      </c>
      <c r="P34" s="64" t="str">
        <f>IF('在宅生活改善調査（利用者票）'!$H43=10,"*",IF(AND('在宅生活改善調査（利用者票）'!N43&lt;&gt;10,転記作業用!$Z34=0),"-",転記作業用!O34))</f>
        <v>-</v>
      </c>
      <c r="Q34" s="64" t="str">
        <f>IF('在宅生活改善調査（利用者票）'!$H43=10,"*",IF(AND('在宅生活改善調査（利用者票）'!O43&lt;&gt;10,転記作業用!$Z34=0),"-",転記作業用!P34))</f>
        <v>-</v>
      </c>
      <c r="R34" s="64" t="str">
        <f>IF('在宅生活改善調査（利用者票）'!$H43=10,"*",IF(AND('在宅生活改善調査（利用者票）'!P43&lt;&gt;10,転記作業用!$Z34=0),"-",転記作業用!Q34))</f>
        <v>-</v>
      </c>
      <c r="S34" s="64" t="str">
        <f>IF('在宅生活改善調査（利用者票）'!$H43=10,"*",IF(AND('在宅生活改善調査（利用者票）'!Q43&lt;&gt;10,転記作業用!$Z34=0),"-",転記作業用!R34))</f>
        <v>-</v>
      </c>
      <c r="T34" s="64" t="str">
        <f>IF('在宅生活改善調査（利用者票）'!$H43=10,"*",IF(AND('在宅生活改善調査（利用者票）'!R43&lt;&gt;10,転記作業用!$Z34=0),"-",転記作業用!S34))</f>
        <v>-</v>
      </c>
      <c r="U34" s="64" t="str">
        <f>IF('在宅生活改善調査（利用者票）'!$H43=10,"*",IF(AND('在宅生活改善調査（利用者票）'!S43&lt;&gt;10,転記作業用!$Z34=0),"-",転記作業用!T34))</f>
        <v>-</v>
      </c>
      <c r="V34" s="64" t="str">
        <f>IF('在宅生活改善調査（利用者票）'!$H43=10,"*",IF(AND('在宅生活改善調査（利用者票）'!T43&lt;&gt;10,転記作業用!$Z34=0),"-",転記作業用!U34))</f>
        <v>-</v>
      </c>
      <c r="W34" s="64" t="str">
        <f>IF('在宅生活改善調査（利用者票）'!$H43=10,"*",IF(AND('在宅生活改善調査（利用者票）'!U43&lt;&gt;10,転記作業用!$Z34=0),"-",転記作業用!V34))</f>
        <v>-</v>
      </c>
      <c r="X34" s="64" t="str">
        <f>IF('在宅生活改善調査（利用者票）'!$H43=10,"*",IF(AND('在宅生活改善調査（利用者票）'!V43&lt;&gt;10,転記作業用!$Z34=0),"-",転記作業用!W34))</f>
        <v>-</v>
      </c>
      <c r="Y34" s="64" t="str">
        <f>IF('在宅生活改善調査（利用者票）'!$H43=10,"*",IF(AND('在宅生活改善調査（利用者票）'!W43&lt;&gt;10,転記作業用!$Z34=0),"-",転記作業用!X34))</f>
        <v>-</v>
      </c>
      <c r="Z34" s="64" t="str">
        <f>IF('在宅生活改善調査（利用者票）'!$H43=10,"*",IF(AND('在宅生活改善調査（利用者票）'!X43&lt;&gt;10,転記作業用!$Z34=0),"-",転記作業用!Y34))</f>
        <v>-</v>
      </c>
      <c r="AA34" s="64" t="str">
        <f>IF(転記作業用!$AH34=0,"-",転記作業用!AA34)</f>
        <v>-</v>
      </c>
      <c r="AB34" s="64" t="str">
        <f>IF(転記作業用!$AH34=0,"-",転記作業用!AB34)</f>
        <v>-</v>
      </c>
      <c r="AC34" s="64" t="str">
        <f>IF(転記作業用!$AH34=0,"-",転記作業用!AC34)</f>
        <v>-</v>
      </c>
      <c r="AD34" s="64" t="str">
        <f>IF(転記作業用!$AH34=0,"-",転記作業用!AD34)</f>
        <v>-</v>
      </c>
      <c r="AE34" s="64" t="str">
        <f>IF(転記作業用!$AH34=0,"-",転記作業用!AE34)</f>
        <v>-</v>
      </c>
      <c r="AF34" s="64" t="str">
        <f>IF(転記作業用!$AH34=0,"-",転記作業用!AF34)</f>
        <v>-</v>
      </c>
      <c r="AG34" s="64" t="str">
        <f>IF(転記作業用!$AH34=0,"-",転記作業用!AG34)</f>
        <v>-</v>
      </c>
      <c r="AH34" s="64" t="str">
        <f>IF(転記作業用!$AP34=0,"-",転記作業用!AI34)</f>
        <v>-</v>
      </c>
      <c r="AI34" s="64" t="str">
        <f>IF(転記作業用!$AP34=0,"-",転記作業用!AJ34)</f>
        <v>-</v>
      </c>
      <c r="AJ34" s="64" t="str">
        <f>IF(転記作業用!$AP34=0,"-",転記作業用!AK34)</f>
        <v>-</v>
      </c>
      <c r="AK34" s="64" t="str">
        <f>IF(転記作業用!$AP34=0,"-",転記作業用!AL34)</f>
        <v>-</v>
      </c>
      <c r="AL34" s="64" t="str">
        <f>IF(転記作業用!$AP34=0,"-",転記作業用!AM34)</f>
        <v>-</v>
      </c>
      <c r="AM34" s="64" t="str">
        <f>IF(転記作業用!$AP34=0,"-",転記作業用!AN34)</f>
        <v>-</v>
      </c>
      <c r="AN34" s="64" t="str">
        <f>IF(転記作業用!$AP34=0,"-",転記作業用!AO34)</f>
        <v>-</v>
      </c>
      <c r="AO34" s="64" t="str">
        <f>IF(転記作業用!$AY34=0,"-",転記作業用!AQ34)</f>
        <v>-</v>
      </c>
      <c r="AP34" s="64" t="str">
        <f>IF(転記作業用!$AY34=0,"-",転記作業用!AR34)</f>
        <v>-</v>
      </c>
      <c r="AQ34" s="64" t="str">
        <f>IF(転記作業用!$AY34=0,"-",転記作業用!AS34)</f>
        <v>-</v>
      </c>
      <c r="AR34" s="64" t="str">
        <f>IF(転記作業用!$AY34=0,"-",転記作業用!AT34)</f>
        <v>-</v>
      </c>
      <c r="AS34" s="64" t="str">
        <f>IF(転記作業用!$AY34=0,"-",転記作業用!AU34)</f>
        <v>-</v>
      </c>
      <c r="AT34" s="64" t="str">
        <f>IF(転記作業用!$AY34=0,"-",転記作業用!AV34)</f>
        <v>-</v>
      </c>
      <c r="AU34" s="64" t="str">
        <f>IF(転記作業用!$AY34=0,"-",転記作業用!AW34)</f>
        <v>-</v>
      </c>
      <c r="AV34" s="64" t="str">
        <f>IF(転記作業用!$AY34=0,"-",転記作業用!AX34)</f>
        <v>-</v>
      </c>
      <c r="AW34" s="64" t="str">
        <f>IF(転記作業用!$BK34=0,"-",転記作業用!AZ34)</f>
        <v>-</v>
      </c>
      <c r="AX34" s="64" t="str">
        <f>IF(転記作業用!$BK34=0,"-",転記作業用!BA34)</f>
        <v>-</v>
      </c>
      <c r="AY34" s="64" t="str">
        <f>IF(転記作業用!$BK34=0,"-",転記作業用!BB34)</f>
        <v>-</v>
      </c>
      <c r="AZ34" s="64" t="str">
        <f>IF(転記作業用!$BK34=0,"-",転記作業用!BC34)</f>
        <v>-</v>
      </c>
      <c r="BA34" s="64" t="str">
        <f>IF(転記作業用!$BK34=0,"-",転記作業用!BD34)</f>
        <v>-</v>
      </c>
      <c r="BB34" s="64" t="str">
        <f>IF(転記作業用!$BK34=0,"-",転記作業用!BE34)</f>
        <v>-</v>
      </c>
      <c r="BC34" s="64" t="str">
        <f>IF(転記作業用!$BK34=0,"-",転記作業用!BF34)</f>
        <v>-</v>
      </c>
      <c r="BD34" s="64" t="str">
        <f>IF(転記作業用!$BK34=0,"-",転記作業用!BG34)</f>
        <v>-</v>
      </c>
      <c r="BE34" s="64" t="str">
        <f>IF(転記作業用!$BK34=0,"-",転記作業用!BH34)</f>
        <v>-</v>
      </c>
      <c r="BF34" s="64" t="str">
        <f>IF(転記作業用!$BK34=0,"-",転記作業用!BI34)</f>
        <v>-</v>
      </c>
      <c r="BG34" s="64" t="str">
        <f>IF(転記作業用!$BK34=0,"-",転記作業用!BJ34)</f>
        <v>-</v>
      </c>
      <c r="BH34" s="64" t="str">
        <f>IF(転記作業用!$CF34=0,"-",転記作業用!BL34)</f>
        <v>-</v>
      </c>
      <c r="BI34" s="64" t="str">
        <f>IF(転記作業用!$CF34=0,"-",転記作業用!BM34)</f>
        <v>-</v>
      </c>
      <c r="BJ34" s="64" t="str">
        <f>IF(転記作業用!$CF34=0,"-",転記作業用!BN34)</f>
        <v>-</v>
      </c>
      <c r="BK34" s="64" t="str">
        <f>IF(転記作業用!$CF34=0,"-",転記作業用!BO34)</f>
        <v>-</v>
      </c>
      <c r="BL34" s="64" t="str">
        <f>IF(転記作業用!$CF34=0,"-",転記作業用!BP34)</f>
        <v>-</v>
      </c>
      <c r="BM34" s="64" t="str">
        <f>IF(転記作業用!$CF34=0,"-",転記作業用!BQ34)</f>
        <v>-</v>
      </c>
      <c r="BN34" s="64" t="str">
        <f>IF(転記作業用!$CF34=0,"-",転記作業用!BR34)</f>
        <v>-</v>
      </c>
      <c r="BO34" s="64" t="str">
        <f>IF(転記作業用!$CF34=0,"-",転記作業用!BS34)</f>
        <v>-</v>
      </c>
      <c r="BP34" s="64" t="str">
        <f>IF(転記作業用!$CF34=0,"-",転記作業用!BT34)</f>
        <v>-</v>
      </c>
      <c r="BQ34" s="64" t="str">
        <f>IF(転記作業用!$CF34=0,"-",転記作業用!BU34)</f>
        <v>-</v>
      </c>
      <c r="BR34" s="64" t="str">
        <f>IF(転記作業用!$CF34=0,"-",転記作業用!BV34)</f>
        <v>-</v>
      </c>
      <c r="BS34" s="64" t="str">
        <f>IF(転記作業用!$CF34=0,"-",転記作業用!BW34)</f>
        <v>-</v>
      </c>
      <c r="BT34" s="64" t="str">
        <f>IF(転記作業用!$CF34=0,"-",転記作業用!BX34)</f>
        <v>-</v>
      </c>
      <c r="BU34" s="64" t="str">
        <f>IF(転記作業用!$CF34=0,"-",転記作業用!BY34)</f>
        <v>-</v>
      </c>
      <c r="BV34" s="64" t="str">
        <f>IF(転記作業用!$CF34=0,"-",転記作業用!BZ34)</f>
        <v>-</v>
      </c>
      <c r="BW34" s="64" t="str">
        <f>IF(転記作業用!$CF34=0,"-",転記作業用!CA34)</f>
        <v>-</v>
      </c>
      <c r="BX34" s="64" t="str">
        <f>IF(転記作業用!$CF34=0,"-",転記作業用!CB34)</f>
        <v>-</v>
      </c>
      <c r="BY34" s="64" t="str">
        <f>IF(転記作業用!$CF34=0,"-",転記作業用!CC34)</f>
        <v>-</v>
      </c>
      <c r="BZ34" s="64" t="str">
        <f>IF(転記作業用!$CF34=0,"-",転記作業用!CD34)</f>
        <v>-</v>
      </c>
      <c r="CA34" s="64" t="str">
        <f>IF(転記作業用!$CF34=0,"-",転記作業用!CE34)</f>
        <v>-</v>
      </c>
      <c r="CB34" s="64" t="str">
        <f>IF(転記作業用!CG34&lt;1,"*",IF(AND(転記作業用!CG34&gt;=1,'在宅生活改善調査（利用者票）'!CB43=""),"-",'在宅生活改善調査（利用者票）'!CB43))</f>
        <v>*</v>
      </c>
      <c r="CC34" s="64" t="str">
        <f>IF(転記作業用!CH34&lt;1,"*",IF(AND(転記作業用!CH34&gt;=1,'在宅生活改善調査（利用者票）'!CC43=""),"-",'在宅生活改善調査（利用者票）'!CC43))</f>
        <v>*</v>
      </c>
      <c r="CD34" s="64" t="str">
        <f>IF($BZ34&lt;&gt;1,"*",IF(AND($BZ34=1,'在宅生活改善調査（利用者票）'!CD43=""),"-",'在宅生活改善調査（利用者票）'!CD43))</f>
        <v>*</v>
      </c>
      <c r="CE34" t="str">
        <f>IF(OR('在宅生活改善調査（利用者票）'!CF43&lt;&gt;"",'在宅生活改善調査（利用者票）'!CG43&lt;&gt;"",'在宅生活改善調査（利用者票）'!CH43&lt;&gt;"",'在宅生活改善調査（利用者票）'!CI43&lt;&gt;"",'在宅生活改善調査（利用者票）'!CK43&lt;&gt;"",'在宅生活改善調査（利用者票）'!CL43&lt;&gt;"",'在宅生活改善調査（利用者票）'!CM43&lt;&gt;"",'在宅生活改善調査（利用者票）'!CN43&lt;&gt;"",'在宅生活改善調査（利用者票）'!CO43&lt;&gt;""),"回答エラーが残っています","")</f>
        <v/>
      </c>
    </row>
  </sheetData>
  <sheetProtection sheet="1" objects="1" scenarios="1"/>
  <phoneticPr fontId="1"/>
  <conditionalFormatting sqref="CE5:CE34">
    <cfRule type="containsText" dxfId="0" priority="1" operator="containsText" text="エラー">
      <formula>NOT(ISERROR(SEARCH("エラー",CE5)))</formula>
    </cfRule>
  </conditionalFormatting>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34"/>
  <sheetViews>
    <sheetView workbookViewId="0">
      <selection activeCell="M3" sqref="M3"/>
    </sheetView>
  </sheetViews>
  <sheetFormatPr defaultRowHeight="13.5"/>
  <sheetData>
    <row r="1" spans="1:89">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row>
    <row r="2" spans="1:89">
      <c r="A2" s="59"/>
      <c r="B2" s="59"/>
      <c r="C2" s="59"/>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row>
    <row r="3" spans="1:89" ht="48">
      <c r="A3" s="113" t="s">
        <v>80</v>
      </c>
      <c r="B3" s="113" t="s">
        <v>213</v>
      </c>
      <c r="C3" s="113" t="s">
        <v>214</v>
      </c>
      <c r="D3" s="113" t="s">
        <v>215</v>
      </c>
      <c r="E3" s="113" t="s">
        <v>216</v>
      </c>
      <c r="F3" s="113" t="s">
        <v>217</v>
      </c>
      <c r="G3" s="113" t="s">
        <v>81</v>
      </c>
      <c r="H3" s="113" t="s">
        <v>82</v>
      </c>
      <c r="I3" s="113" t="s">
        <v>221</v>
      </c>
      <c r="J3" s="113"/>
      <c r="K3" s="113"/>
      <c r="L3" s="113"/>
      <c r="M3" s="113"/>
      <c r="N3" s="113"/>
      <c r="O3" s="113"/>
      <c r="P3" s="113"/>
      <c r="Q3" s="113"/>
      <c r="R3" s="113"/>
      <c r="S3" s="113"/>
      <c r="T3" s="113"/>
      <c r="U3" s="113"/>
      <c r="V3" s="113"/>
      <c r="W3" s="113"/>
      <c r="X3" s="113"/>
      <c r="Y3" s="113"/>
      <c r="Z3" s="109" t="s">
        <v>224</v>
      </c>
      <c r="AA3" s="60" t="s">
        <v>100</v>
      </c>
      <c r="AB3" s="60"/>
      <c r="AC3" s="60"/>
      <c r="AD3" s="60"/>
      <c r="AE3" s="60"/>
      <c r="AF3" s="60"/>
      <c r="AG3" s="60"/>
      <c r="AH3" s="109" t="s">
        <v>224</v>
      </c>
      <c r="AI3" s="60" t="s">
        <v>101</v>
      </c>
      <c r="AJ3" s="60"/>
      <c r="AK3" s="60"/>
      <c r="AL3" s="60"/>
      <c r="AM3" s="60"/>
      <c r="AN3" s="60"/>
      <c r="AO3" s="60"/>
      <c r="AP3" s="109" t="s">
        <v>224</v>
      </c>
      <c r="AQ3" s="60" t="s">
        <v>102</v>
      </c>
      <c r="AR3" s="60"/>
      <c r="AS3" s="60"/>
      <c r="AT3" s="60"/>
      <c r="AU3" s="60"/>
      <c r="AV3" s="60"/>
      <c r="AW3" s="60"/>
      <c r="AX3" s="60"/>
      <c r="AY3" s="109" t="s">
        <v>224</v>
      </c>
      <c r="AZ3" s="60" t="s">
        <v>103</v>
      </c>
      <c r="BA3" s="60"/>
      <c r="BB3" s="60"/>
      <c r="BC3" s="60"/>
      <c r="BD3" s="60"/>
      <c r="BE3" s="60"/>
      <c r="BF3" s="60"/>
      <c r="BG3" s="60"/>
      <c r="BH3" s="60"/>
      <c r="BI3" s="60"/>
      <c r="BJ3" s="60"/>
      <c r="BK3" s="109" t="s">
        <v>224</v>
      </c>
      <c r="BL3" s="60" t="s">
        <v>114</v>
      </c>
      <c r="BM3" s="60"/>
      <c r="BN3" s="60"/>
      <c r="BO3" s="60"/>
      <c r="BP3" s="60"/>
      <c r="BQ3" s="60"/>
      <c r="BR3" s="60"/>
      <c r="BS3" s="60"/>
      <c r="BT3" s="60"/>
      <c r="BU3" s="60"/>
      <c r="BV3" s="60"/>
      <c r="BW3" s="60"/>
      <c r="BX3" s="60"/>
      <c r="BY3" s="60"/>
      <c r="BZ3" s="60"/>
      <c r="CA3" s="60"/>
      <c r="CB3" s="60"/>
      <c r="CC3" s="60"/>
      <c r="CD3" s="60"/>
      <c r="CE3" s="60"/>
      <c r="CF3" s="109" t="s">
        <v>224</v>
      </c>
      <c r="CG3" s="109" t="s">
        <v>224</v>
      </c>
      <c r="CH3" s="109" t="s">
        <v>224</v>
      </c>
      <c r="CI3" s="60" t="s">
        <v>117</v>
      </c>
      <c r="CJ3" s="60" t="s">
        <v>118</v>
      </c>
      <c r="CK3" s="60" t="s">
        <v>119</v>
      </c>
    </row>
    <row r="4" spans="1:89" ht="60">
      <c r="A4" s="113" t="s">
        <v>42</v>
      </c>
      <c r="B4" s="113" t="s">
        <v>42</v>
      </c>
      <c r="C4" s="113" t="s">
        <v>42</v>
      </c>
      <c r="D4" s="62" t="s">
        <v>43</v>
      </c>
      <c r="E4" s="62" t="s">
        <v>43</v>
      </c>
      <c r="F4" s="62" t="s">
        <v>43</v>
      </c>
      <c r="G4" s="62" t="s">
        <v>42</v>
      </c>
      <c r="H4" s="62" t="s">
        <v>42</v>
      </c>
      <c r="I4" s="62" t="s">
        <v>83</v>
      </c>
      <c r="J4" s="62" t="s">
        <v>84</v>
      </c>
      <c r="K4" s="62" t="s">
        <v>85</v>
      </c>
      <c r="L4" s="62" t="s">
        <v>86</v>
      </c>
      <c r="M4" s="62" t="s">
        <v>87</v>
      </c>
      <c r="N4" s="62" t="s">
        <v>88</v>
      </c>
      <c r="O4" s="62" t="s">
        <v>89</v>
      </c>
      <c r="P4" s="62" t="s">
        <v>90</v>
      </c>
      <c r="Q4" s="62" t="s">
        <v>91</v>
      </c>
      <c r="R4" s="62" t="s">
        <v>92</v>
      </c>
      <c r="S4" s="62" t="s">
        <v>93</v>
      </c>
      <c r="T4" s="62" t="s">
        <v>94</v>
      </c>
      <c r="U4" s="62" t="s">
        <v>95</v>
      </c>
      <c r="V4" s="62" t="s">
        <v>96</v>
      </c>
      <c r="W4" s="62" t="s">
        <v>97</v>
      </c>
      <c r="X4" s="62" t="s">
        <v>98</v>
      </c>
      <c r="Y4" s="62" t="s">
        <v>99</v>
      </c>
      <c r="Z4" s="108" t="s">
        <v>231</v>
      </c>
      <c r="AA4" s="63" t="s">
        <v>44</v>
      </c>
      <c r="AB4" s="63" t="s">
        <v>45</v>
      </c>
      <c r="AC4" s="63" t="s">
        <v>46</v>
      </c>
      <c r="AD4" s="63" t="s">
        <v>47</v>
      </c>
      <c r="AE4" s="63" t="s">
        <v>48</v>
      </c>
      <c r="AF4" s="63" t="s">
        <v>49</v>
      </c>
      <c r="AG4" s="63" t="s">
        <v>50</v>
      </c>
      <c r="AH4" s="108" t="s">
        <v>232</v>
      </c>
      <c r="AI4" s="63" t="s">
        <v>44</v>
      </c>
      <c r="AJ4" s="63" t="s">
        <v>51</v>
      </c>
      <c r="AK4" s="63" t="s">
        <v>52</v>
      </c>
      <c r="AL4" s="63" t="s">
        <v>53</v>
      </c>
      <c r="AM4" s="63" t="s">
        <v>54</v>
      </c>
      <c r="AN4" s="63" t="s">
        <v>55</v>
      </c>
      <c r="AO4" s="63" t="s">
        <v>56</v>
      </c>
      <c r="AP4" s="108" t="s">
        <v>233</v>
      </c>
      <c r="AQ4" s="63" t="s">
        <v>44</v>
      </c>
      <c r="AR4" s="63" t="s">
        <v>57</v>
      </c>
      <c r="AS4" s="63" t="s">
        <v>58</v>
      </c>
      <c r="AT4" s="63" t="s">
        <v>59</v>
      </c>
      <c r="AU4" s="63" t="s">
        <v>55</v>
      </c>
      <c r="AV4" s="63" t="s">
        <v>60</v>
      </c>
      <c r="AW4" s="63" t="s">
        <v>61</v>
      </c>
      <c r="AX4" s="63" t="s">
        <v>62</v>
      </c>
      <c r="AY4" s="108" t="s">
        <v>234</v>
      </c>
      <c r="AZ4" s="63" t="s">
        <v>104</v>
      </c>
      <c r="BA4" s="63" t="s">
        <v>105</v>
      </c>
      <c r="BB4" s="63" t="s">
        <v>106</v>
      </c>
      <c r="BC4" s="63" t="s">
        <v>107</v>
      </c>
      <c r="BD4" s="63" t="s">
        <v>108</v>
      </c>
      <c r="BE4" s="63" t="s">
        <v>109</v>
      </c>
      <c r="BF4" s="63" t="s">
        <v>110</v>
      </c>
      <c r="BG4" s="63" t="s">
        <v>111</v>
      </c>
      <c r="BH4" s="63" t="s">
        <v>112</v>
      </c>
      <c r="BI4" s="63" t="s">
        <v>97</v>
      </c>
      <c r="BJ4" s="63" t="s">
        <v>113</v>
      </c>
      <c r="BK4" s="108" t="s">
        <v>235</v>
      </c>
      <c r="BL4" s="63" t="s">
        <v>63</v>
      </c>
      <c r="BM4" s="63" t="s">
        <v>64</v>
      </c>
      <c r="BN4" s="63" t="s">
        <v>65</v>
      </c>
      <c r="BO4" s="63" t="s">
        <v>66</v>
      </c>
      <c r="BP4" s="63" t="s">
        <v>67</v>
      </c>
      <c r="BQ4" s="63" t="s">
        <v>68</v>
      </c>
      <c r="BR4" s="63" t="s">
        <v>69</v>
      </c>
      <c r="BS4" s="63" t="s">
        <v>70</v>
      </c>
      <c r="BT4" s="63" t="s">
        <v>71</v>
      </c>
      <c r="BU4" s="63" t="s">
        <v>115</v>
      </c>
      <c r="BV4" s="63" t="s">
        <v>116</v>
      </c>
      <c r="BW4" s="63" t="s">
        <v>72</v>
      </c>
      <c r="BX4" s="63" t="s">
        <v>73</v>
      </c>
      <c r="BY4" s="63" t="s">
        <v>74</v>
      </c>
      <c r="BZ4" s="63" t="s">
        <v>75</v>
      </c>
      <c r="CA4" s="63" t="s">
        <v>76</v>
      </c>
      <c r="CB4" s="63" t="s">
        <v>77</v>
      </c>
      <c r="CC4" s="63" t="s">
        <v>78</v>
      </c>
      <c r="CD4" s="63" t="s">
        <v>79</v>
      </c>
      <c r="CE4" s="63" t="s">
        <v>223</v>
      </c>
      <c r="CF4" s="108" t="s">
        <v>236</v>
      </c>
      <c r="CG4" s="108" t="s">
        <v>237</v>
      </c>
      <c r="CH4" s="108" t="s">
        <v>238</v>
      </c>
      <c r="CI4" s="62" t="s">
        <v>43</v>
      </c>
      <c r="CJ4" s="62" t="s">
        <v>43</v>
      </c>
      <c r="CK4" s="62" t="s">
        <v>43</v>
      </c>
    </row>
    <row r="5" spans="1:89">
      <c r="A5" s="64">
        <f>'在宅生活改善調査（利用者票）'!B14</f>
        <v>0</v>
      </c>
      <c r="B5" s="64">
        <f>'在宅生活改善調査（利用者票）'!C14</f>
        <v>0</v>
      </c>
      <c r="C5" s="64">
        <f>'在宅生活改善調査（利用者票）'!D14</f>
        <v>0</v>
      </c>
      <c r="D5" s="64">
        <f>'在宅生活改善調査（利用者票）'!E14</f>
        <v>0</v>
      </c>
      <c r="E5" s="64">
        <f>'在宅生活改善調査（利用者票）'!F14</f>
        <v>0</v>
      </c>
      <c r="F5" s="64">
        <f>'在宅生活改善調査（利用者票）'!G14</f>
        <v>0</v>
      </c>
      <c r="G5" s="64">
        <f>'在宅生活改善調査（利用者票）'!H14</f>
        <v>0</v>
      </c>
      <c r="H5" s="64">
        <f>'在宅生活改善調査（利用者票）'!I14</f>
        <v>0</v>
      </c>
      <c r="I5" s="64">
        <f>IF('在宅生活改善調査（利用者票）'!J14="○",1,0)</f>
        <v>0</v>
      </c>
      <c r="J5" s="64">
        <f>IF('在宅生活改善調査（利用者票）'!K14="○",1,0)</f>
        <v>0</v>
      </c>
      <c r="K5" s="64">
        <f>IF('在宅生活改善調査（利用者票）'!L14="○",1,0)</f>
        <v>0</v>
      </c>
      <c r="L5" s="64">
        <f>IF('在宅生活改善調査（利用者票）'!M14="○",1,0)</f>
        <v>0</v>
      </c>
      <c r="M5" s="64">
        <f>IF('在宅生活改善調査（利用者票）'!N14="○",1,0)</f>
        <v>0</v>
      </c>
      <c r="N5" s="64">
        <f>IF('在宅生活改善調査（利用者票）'!O14="○",1,0)</f>
        <v>0</v>
      </c>
      <c r="O5" s="64">
        <f>IF('在宅生活改善調査（利用者票）'!P14="○",1,0)</f>
        <v>0</v>
      </c>
      <c r="P5" s="64">
        <f>IF('在宅生活改善調査（利用者票）'!Q14="○",1,0)</f>
        <v>0</v>
      </c>
      <c r="Q5" s="64">
        <f>IF('在宅生活改善調査（利用者票）'!R14="○",1,0)</f>
        <v>0</v>
      </c>
      <c r="R5" s="64">
        <f>IF('在宅生活改善調査（利用者票）'!S14="○",1,0)</f>
        <v>0</v>
      </c>
      <c r="S5" s="64">
        <f>IF('在宅生活改善調査（利用者票）'!T14="○",1,0)</f>
        <v>0</v>
      </c>
      <c r="T5" s="64">
        <f>IF('在宅生活改善調査（利用者票）'!U14="○",1,0)</f>
        <v>0</v>
      </c>
      <c r="U5" s="64">
        <f>IF('在宅生活改善調査（利用者票）'!V14="○",1,0)</f>
        <v>0</v>
      </c>
      <c r="V5" s="64">
        <f>IF('在宅生活改善調査（利用者票）'!W14="○",1,0)</f>
        <v>0</v>
      </c>
      <c r="W5" s="64">
        <f>IF('在宅生活改善調査（利用者票）'!X14="○",1,0)</f>
        <v>0</v>
      </c>
      <c r="X5" s="64">
        <f>IF('在宅生活改善調査（利用者票）'!Y14="○",1,0)</f>
        <v>0</v>
      </c>
      <c r="Y5" s="64">
        <f>IF('在宅生活改善調査（利用者票）'!Z14="○",1,0)</f>
        <v>0</v>
      </c>
      <c r="Z5" s="110">
        <f>SUM(I5:Y5)</f>
        <v>0</v>
      </c>
      <c r="AA5" s="64">
        <f>IF('在宅生活改善調査（利用者票）'!AA14="○",1,0)</f>
        <v>0</v>
      </c>
      <c r="AB5" s="64">
        <f>IF('在宅生活改善調査（利用者票）'!AB14="○",1,0)</f>
        <v>0</v>
      </c>
      <c r="AC5" s="64">
        <f>IF('在宅生活改善調査（利用者票）'!AC14="○",1,0)</f>
        <v>0</v>
      </c>
      <c r="AD5" s="64">
        <f>IF('在宅生活改善調査（利用者票）'!AD14="○",1,0)</f>
        <v>0</v>
      </c>
      <c r="AE5" s="64">
        <f>IF('在宅生活改善調査（利用者票）'!AE14="○",1,0)</f>
        <v>0</v>
      </c>
      <c r="AF5" s="64">
        <f>IF('在宅生活改善調査（利用者票）'!AF14="○",1,0)</f>
        <v>0</v>
      </c>
      <c r="AG5" s="64">
        <f>IF('在宅生活改善調査（利用者票）'!AG14="○",1,0)</f>
        <v>0</v>
      </c>
      <c r="AH5" s="110">
        <f>SUM(AA5:AG5)</f>
        <v>0</v>
      </c>
      <c r="AI5" s="64">
        <f>IF('在宅生活改善調査（利用者票）'!AH14="○",1,0)</f>
        <v>0</v>
      </c>
      <c r="AJ5" s="64">
        <f>IF('在宅生活改善調査（利用者票）'!AI14="○",1,0)</f>
        <v>0</v>
      </c>
      <c r="AK5" s="64">
        <f>IF('在宅生活改善調査（利用者票）'!AJ14="○",1,0)</f>
        <v>0</v>
      </c>
      <c r="AL5" s="64">
        <f>IF('在宅生活改善調査（利用者票）'!AK14="○",1,0)</f>
        <v>0</v>
      </c>
      <c r="AM5" s="64">
        <f>IF('在宅生活改善調査（利用者票）'!AL14="○",1,0)</f>
        <v>0</v>
      </c>
      <c r="AN5" s="64">
        <f>IF('在宅生活改善調査（利用者票）'!AM14="○",1,0)</f>
        <v>0</v>
      </c>
      <c r="AO5" s="64">
        <f>IF('在宅生活改善調査（利用者票）'!AN14="○",1,0)</f>
        <v>0</v>
      </c>
      <c r="AP5" s="110">
        <f>SUM(AI5:AO5)</f>
        <v>0</v>
      </c>
      <c r="AQ5" s="64">
        <f>IF('在宅生活改善調査（利用者票）'!AO14="○",1,0)</f>
        <v>0</v>
      </c>
      <c r="AR5" s="64">
        <f>IF('在宅生活改善調査（利用者票）'!AP14="○",1,0)</f>
        <v>0</v>
      </c>
      <c r="AS5" s="64">
        <f>IF('在宅生活改善調査（利用者票）'!AQ14="○",1,0)</f>
        <v>0</v>
      </c>
      <c r="AT5" s="64">
        <f>IF('在宅生活改善調査（利用者票）'!AR14="○",1,0)</f>
        <v>0</v>
      </c>
      <c r="AU5" s="64">
        <f>IF('在宅生活改善調査（利用者票）'!AS14="○",1,0)</f>
        <v>0</v>
      </c>
      <c r="AV5" s="64">
        <f>IF('在宅生活改善調査（利用者票）'!AT14="○",1,0)</f>
        <v>0</v>
      </c>
      <c r="AW5" s="64">
        <f>IF('在宅生活改善調査（利用者票）'!AU14="○",1,0)</f>
        <v>0</v>
      </c>
      <c r="AX5" s="64">
        <f>IF('在宅生活改善調査（利用者票）'!AV14="○",1,0)</f>
        <v>0</v>
      </c>
      <c r="AY5" s="110">
        <f>SUM(AQ5:AX5)</f>
        <v>0</v>
      </c>
      <c r="AZ5" s="64">
        <f>IF('在宅生活改善調査（利用者票）'!AW14="○",1,0)</f>
        <v>0</v>
      </c>
      <c r="BA5" s="64">
        <f>IF('在宅生活改善調査（利用者票）'!AX14="○",1,0)</f>
        <v>0</v>
      </c>
      <c r="BB5" s="64">
        <f>IF('在宅生活改善調査（利用者票）'!AY14="○",1,0)</f>
        <v>0</v>
      </c>
      <c r="BC5" s="64">
        <f>IF('在宅生活改善調査（利用者票）'!AZ14="○",1,0)</f>
        <v>0</v>
      </c>
      <c r="BD5" s="64">
        <f>IF('在宅生活改善調査（利用者票）'!BA14="○",1,0)</f>
        <v>0</v>
      </c>
      <c r="BE5" s="64">
        <f>IF('在宅生活改善調査（利用者票）'!BB14="○",1,0)</f>
        <v>0</v>
      </c>
      <c r="BF5" s="64">
        <f>IF('在宅生活改善調査（利用者票）'!BC14="○",1,0)</f>
        <v>0</v>
      </c>
      <c r="BG5" s="64">
        <f>IF('在宅生活改善調査（利用者票）'!BD14="○",1,0)</f>
        <v>0</v>
      </c>
      <c r="BH5" s="64">
        <f>IF('在宅生活改善調査（利用者票）'!BE14="○",1,0)</f>
        <v>0</v>
      </c>
      <c r="BI5" s="64">
        <f>IF('在宅生活改善調査（利用者票）'!BF14="○",1,0)</f>
        <v>0</v>
      </c>
      <c r="BJ5" s="64">
        <f>IF('在宅生活改善調査（利用者票）'!BG14="○",1,0)</f>
        <v>0</v>
      </c>
      <c r="BK5" s="110">
        <f>SUM(AZ5:BJ5)</f>
        <v>0</v>
      </c>
      <c r="BL5" s="64">
        <f>IF('在宅生活改善調査（利用者票）'!BH14="○",1,0)</f>
        <v>0</v>
      </c>
      <c r="BM5" s="64">
        <f>IF('在宅生活改善調査（利用者票）'!BI14="○",1,0)</f>
        <v>0</v>
      </c>
      <c r="BN5" s="64">
        <f>IF('在宅生活改善調査（利用者票）'!BJ14="○",1,0)</f>
        <v>0</v>
      </c>
      <c r="BO5" s="64">
        <f>IF('在宅生活改善調査（利用者票）'!BK14="○",1,0)</f>
        <v>0</v>
      </c>
      <c r="BP5" s="64">
        <f>IF('在宅生活改善調査（利用者票）'!BL14="○",1,0)</f>
        <v>0</v>
      </c>
      <c r="BQ5" s="64">
        <f>IF('在宅生活改善調査（利用者票）'!BM14="○",1,0)</f>
        <v>0</v>
      </c>
      <c r="BR5" s="64">
        <f>IF('在宅生活改善調査（利用者票）'!BN14="○",1,0)</f>
        <v>0</v>
      </c>
      <c r="BS5" s="64">
        <f>IF('在宅生活改善調査（利用者票）'!BO14="○",1,0)</f>
        <v>0</v>
      </c>
      <c r="BT5" s="64">
        <f>IF('在宅生活改善調査（利用者票）'!BP14="○",1,0)</f>
        <v>0</v>
      </c>
      <c r="BU5" s="64">
        <f>IF('在宅生活改善調査（利用者票）'!BQ14="○",1,0)</f>
        <v>0</v>
      </c>
      <c r="BV5" s="64">
        <f>IF('在宅生活改善調査（利用者票）'!BR14="○",1,0)</f>
        <v>0</v>
      </c>
      <c r="BW5" s="64">
        <f>IF('在宅生活改善調査（利用者票）'!BS14="○",1,0)</f>
        <v>0</v>
      </c>
      <c r="BX5" s="64">
        <f>IF('在宅生活改善調査（利用者票）'!BT14="○",1,0)</f>
        <v>0</v>
      </c>
      <c r="BY5" s="64">
        <f>IF('在宅生活改善調査（利用者票）'!BU14="○",1,0)</f>
        <v>0</v>
      </c>
      <c r="BZ5" s="64">
        <f>IF('在宅生活改善調査（利用者票）'!BV14="○",1,0)</f>
        <v>0</v>
      </c>
      <c r="CA5" s="64">
        <f>IF('在宅生活改善調査（利用者票）'!BW14="○",1,0)</f>
        <v>0</v>
      </c>
      <c r="CB5" s="64">
        <f>IF('在宅生活改善調査（利用者票）'!BX14="○",1,0)</f>
        <v>0</v>
      </c>
      <c r="CC5" s="64">
        <f>IF('在宅生活改善調査（利用者票）'!BY14="○",1,0)</f>
        <v>0</v>
      </c>
      <c r="CD5" s="64">
        <f>IF('在宅生活改善調査（利用者票）'!BZ14="○",1,0)</f>
        <v>0</v>
      </c>
      <c r="CE5" s="64">
        <f>IF('在宅生活改善調査（利用者票）'!CA14="○",1,0)</f>
        <v>0</v>
      </c>
      <c r="CF5" s="110">
        <f>SUM(BL5:CE5)</f>
        <v>0</v>
      </c>
      <c r="CG5" s="110">
        <f>SUM(BW5:CD5)</f>
        <v>0</v>
      </c>
      <c r="CH5" s="110">
        <f>SUM(BW5:CC5)</f>
        <v>0</v>
      </c>
      <c r="CI5" s="64">
        <f>'在宅生活改善調査（利用者票）'!CB14</f>
        <v>0</v>
      </c>
      <c r="CJ5" s="64">
        <f>'在宅生活改善調査（利用者票）'!CC14</f>
        <v>0</v>
      </c>
      <c r="CK5" s="64">
        <f>'在宅生活改善調査（利用者票）'!CD14</f>
        <v>0</v>
      </c>
    </row>
    <row r="6" spans="1:89">
      <c r="A6" s="64">
        <f>'在宅生活改善調査（利用者票）'!B15</f>
        <v>0</v>
      </c>
      <c r="B6" s="64">
        <f>'在宅生活改善調査（利用者票）'!C15</f>
        <v>0</v>
      </c>
      <c r="C6" s="64">
        <f>'在宅生活改善調査（利用者票）'!D15</f>
        <v>0</v>
      </c>
      <c r="D6" s="64">
        <f>'在宅生活改善調査（利用者票）'!E15</f>
        <v>0</v>
      </c>
      <c r="E6" s="64">
        <f>'在宅生活改善調査（利用者票）'!F15</f>
        <v>0</v>
      </c>
      <c r="F6" s="64">
        <f>'在宅生活改善調査（利用者票）'!G15</f>
        <v>0</v>
      </c>
      <c r="G6" s="64">
        <f>'在宅生活改善調査（利用者票）'!H15</f>
        <v>0</v>
      </c>
      <c r="H6" s="64">
        <f>'在宅生活改善調査（利用者票）'!I15</f>
        <v>0</v>
      </c>
      <c r="I6" s="64">
        <f>IF('在宅生活改善調査（利用者票）'!J15="○",1,0)</f>
        <v>0</v>
      </c>
      <c r="J6" s="64">
        <f>IF('在宅生活改善調査（利用者票）'!K15="○",1,0)</f>
        <v>0</v>
      </c>
      <c r="K6" s="64">
        <f>IF('在宅生活改善調査（利用者票）'!L15="○",1,0)</f>
        <v>0</v>
      </c>
      <c r="L6" s="64">
        <f>IF('在宅生活改善調査（利用者票）'!M15="○",1,0)</f>
        <v>0</v>
      </c>
      <c r="M6" s="64">
        <f>IF('在宅生活改善調査（利用者票）'!N15="○",1,0)</f>
        <v>0</v>
      </c>
      <c r="N6" s="64">
        <f>IF('在宅生活改善調査（利用者票）'!O15="○",1,0)</f>
        <v>0</v>
      </c>
      <c r="O6" s="64">
        <f>IF('在宅生活改善調査（利用者票）'!P15="○",1,0)</f>
        <v>0</v>
      </c>
      <c r="P6" s="64">
        <f>IF('在宅生活改善調査（利用者票）'!Q15="○",1,0)</f>
        <v>0</v>
      </c>
      <c r="Q6" s="64">
        <f>IF('在宅生活改善調査（利用者票）'!R15="○",1,0)</f>
        <v>0</v>
      </c>
      <c r="R6" s="64">
        <f>IF('在宅生活改善調査（利用者票）'!S15="○",1,0)</f>
        <v>0</v>
      </c>
      <c r="S6" s="64">
        <f>IF('在宅生活改善調査（利用者票）'!T15="○",1,0)</f>
        <v>0</v>
      </c>
      <c r="T6" s="64">
        <f>IF('在宅生活改善調査（利用者票）'!U15="○",1,0)</f>
        <v>0</v>
      </c>
      <c r="U6" s="64">
        <f>IF('在宅生活改善調査（利用者票）'!V15="○",1,0)</f>
        <v>0</v>
      </c>
      <c r="V6" s="64">
        <f>IF('在宅生活改善調査（利用者票）'!W15="○",1,0)</f>
        <v>0</v>
      </c>
      <c r="W6" s="64">
        <f>IF('在宅生活改善調査（利用者票）'!X15="○",1,0)</f>
        <v>0</v>
      </c>
      <c r="X6" s="64">
        <f>IF('在宅生活改善調査（利用者票）'!Y15="○",1,0)</f>
        <v>0</v>
      </c>
      <c r="Y6" s="64">
        <f>IF('在宅生活改善調査（利用者票）'!Z15="○",1,0)</f>
        <v>0</v>
      </c>
      <c r="Z6" s="110">
        <f t="shared" ref="Z6:Z19" si="0">SUM(I6:Y6)</f>
        <v>0</v>
      </c>
      <c r="AA6" s="64">
        <f>IF('在宅生活改善調査（利用者票）'!AA15="○",1,0)</f>
        <v>0</v>
      </c>
      <c r="AB6" s="64">
        <f>IF('在宅生活改善調査（利用者票）'!AB15="○",1,0)</f>
        <v>0</v>
      </c>
      <c r="AC6" s="64">
        <f>IF('在宅生活改善調査（利用者票）'!AC15="○",1,0)</f>
        <v>0</v>
      </c>
      <c r="AD6" s="64">
        <f>IF('在宅生活改善調査（利用者票）'!AD15="○",1,0)</f>
        <v>0</v>
      </c>
      <c r="AE6" s="64">
        <f>IF('在宅生活改善調査（利用者票）'!AE15="○",1,0)</f>
        <v>0</v>
      </c>
      <c r="AF6" s="64">
        <f>IF('在宅生活改善調査（利用者票）'!AF15="○",1,0)</f>
        <v>0</v>
      </c>
      <c r="AG6" s="64">
        <f>IF('在宅生活改善調査（利用者票）'!AG15="○",1,0)</f>
        <v>0</v>
      </c>
      <c r="AH6" s="110">
        <f t="shared" ref="AH6:AH19" si="1">SUM(AA6:AG6)</f>
        <v>0</v>
      </c>
      <c r="AI6" s="64">
        <f>IF('在宅生活改善調査（利用者票）'!AH15="○",1,0)</f>
        <v>0</v>
      </c>
      <c r="AJ6" s="64">
        <f>IF('在宅生活改善調査（利用者票）'!AI15="○",1,0)</f>
        <v>0</v>
      </c>
      <c r="AK6" s="64">
        <f>IF('在宅生活改善調査（利用者票）'!AJ15="○",1,0)</f>
        <v>0</v>
      </c>
      <c r="AL6" s="64">
        <f>IF('在宅生活改善調査（利用者票）'!AK15="○",1,0)</f>
        <v>0</v>
      </c>
      <c r="AM6" s="64">
        <f>IF('在宅生活改善調査（利用者票）'!AL15="○",1,0)</f>
        <v>0</v>
      </c>
      <c r="AN6" s="64">
        <f>IF('在宅生活改善調査（利用者票）'!AM15="○",1,0)</f>
        <v>0</v>
      </c>
      <c r="AO6" s="64">
        <f>IF('在宅生活改善調査（利用者票）'!AN15="○",1,0)</f>
        <v>0</v>
      </c>
      <c r="AP6" s="110">
        <f t="shared" ref="AP6:AP19" si="2">SUM(AI6:AO6)</f>
        <v>0</v>
      </c>
      <c r="AQ6" s="64">
        <f>IF('在宅生活改善調査（利用者票）'!AO15="○",1,0)</f>
        <v>0</v>
      </c>
      <c r="AR6" s="64">
        <f>IF('在宅生活改善調査（利用者票）'!AP15="○",1,0)</f>
        <v>0</v>
      </c>
      <c r="AS6" s="64">
        <f>IF('在宅生活改善調査（利用者票）'!AQ15="○",1,0)</f>
        <v>0</v>
      </c>
      <c r="AT6" s="64">
        <f>IF('在宅生活改善調査（利用者票）'!AR15="○",1,0)</f>
        <v>0</v>
      </c>
      <c r="AU6" s="64">
        <f>IF('在宅生活改善調査（利用者票）'!AS15="○",1,0)</f>
        <v>0</v>
      </c>
      <c r="AV6" s="64">
        <f>IF('在宅生活改善調査（利用者票）'!AT15="○",1,0)</f>
        <v>0</v>
      </c>
      <c r="AW6" s="64">
        <f>IF('在宅生活改善調査（利用者票）'!AU15="○",1,0)</f>
        <v>0</v>
      </c>
      <c r="AX6" s="64">
        <f>IF('在宅生活改善調査（利用者票）'!AV15="○",1,0)</f>
        <v>0</v>
      </c>
      <c r="AY6" s="110">
        <f t="shared" ref="AY6:AY19" si="3">SUM(AQ6:AX6)</f>
        <v>0</v>
      </c>
      <c r="AZ6" s="64">
        <f>IF('在宅生活改善調査（利用者票）'!AW15="○",1,0)</f>
        <v>0</v>
      </c>
      <c r="BA6" s="64">
        <f>IF('在宅生活改善調査（利用者票）'!AX15="○",1,0)</f>
        <v>0</v>
      </c>
      <c r="BB6" s="64">
        <f>IF('在宅生活改善調査（利用者票）'!AY15="○",1,0)</f>
        <v>0</v>
      </c>
      <c r="BC6" s="64">
        <f>IF('在宅生活改善調査（利用者票）'!AZ15="○",1,0)</f>
        <v>0</v>
      </c>
      <c r="BD6" s="64">
        <f>IF('在宅生活改善調査（利用者票）'!BA15="○",1,0)</f>
        <v>0</v>
      </c>
      <c r="BE6" s="64">
        <f>IF('在宅生活改善調査（利用者票）'!BB15="○",1,0)</f>
        <v>0</v>
      </c>
      <c r="BF6" s="64">
        <f>IF('在宅生活改善調査（利用者票）'!BC15="○",1,0)</f>
        <v>0</v>
      </c>
      <c r="BG6" s="64">
        <f>IF('在宅生活改善調査（利用者票）'!BD15="○",1,0)</f>
        <v>0</v>
      </c>
      <c r="BH6" s="64">
        <f>IF('在宅生活改善調査（利用者票）'!BE15="○",1,0)</f>
        <v>0</v>
      </c>
      <c r="BI6" s="64">
        <f>IF('在宅生活改善調査（利用者票）'!BF15="○",1,0)</f>
        <v>0</v>
      </c>
      <c r="BJ6" s="64">
        <f>IF('在宅生活改善調査（利用者票）'!BG15="○",1,0)</f>
        <v>0</v>
      </c>
      <c r="BK6" s="110">
        <f t="shared" ref="BK6:BK19" si="4">SUM(AZ6:BJ6)</f>
        <v>0</v>
      </c>
      <c r="BL6" s="64">
        <f>IF('在宅生活改善調査（利用者票）'!BH15="○",1,0)</f>
        <v>0</v>
      </c>
      <c r="BM6" s="64">
        <f>IF('在宅生活改善調査（利用者票）'!BI15="○",1,0)</f>
        <v>0</v>
      </c>
      <c r="BN6" s="64">
        <f>IF('在宅生活改善調査（利用者票）'!BJ15="○",1,0)</f>
        <v>0</v>
      </c>
      <c r="BO6" s="64">
        <f>IF('在宅生活改善調査（利用者票）'!BK15="○",1,0)</f>
        <v>0</v>
      </c>
      <c r="BP6" s="64">
        <f>IF('在宅生活改善調査（利用者票）'!BL15="○",1,0)</f>
        <v>0</v>
      </c>
      <c r="BQ6" s="64">
        <f>IF('在宅生活改善調査（利用者票）'!BM15="○",1,0)</f>
        <v>0</v>
      </c>
      <c r="BR6" s="64">
        <f>IF('在宅生活改善調査（利用者票）'!BN15="○",1,0)</f>
        <v>0</v>
      </c>
      <c r="BS6" s="64">
        <f>IF('在宅生活改善調査（利用者票）'!BO15="○",1,0)</f>
        <v>0</v>
      </c>
      <c r="BT6" s="64">
        <f>IF('在宅生活改善調査（利用者票）'!BP15="○",1,0)</f>
        <v>0</v>
      </c>
      <c r="BU6" s="64">
        <f>IF('在宅生活改善調査（利用者票）'!BQ15="○",1,0)</f>
        <v>0</v>
      </c>
      <c r="BV6" s="64">
        <f>IF('在宅生活改善調査（利用者票）'!BR15="○",1,0)</f>
        <v>0</v>
      </c>
      <c r="BW6" s="64">
        <f>IF('在宅生活改善調査（利用者票）'!BS15="○",1,0)</f>
        <v>0</v>
      </c>
      <c r="BX6" s="64">
        <f>IF('在宅生活改善調査（利用者票）'!BT15="○",1,0)</f>
        <v>0</v>
      </c>
      <c r="BY6" s="64">
        <f>IF('在宅生活改善調査（利用者票）'!BU15="○",1,0)</f>
        <v>0</v>
      </c>
      <c r="BZ6" s="64">
        <f>IF('在宅生活改善調査（利用者票）'!BV15="○",1,0)</f>
        <v>0</v>
      </c>
      <c r="CA6" s="64">
        <f>IF('在宅生活改善調査（利用者票）'!BW15="○",1,0)</f>
        <v>0</v>
      </c>
      <c r="CB6" s="64">
        <f>IF('在宅生活改善調査（利用者票）'!BX15="○",1,0)</f>
        <v>0</v>
      </c>
      <c r="CC6" s="64">
        <f>IF('在宅生活改善調査（利用者票）'!BY15="○",1,0)</f>
        <v>0</v>
      </c>
      <c r="CD6" s="64">
        <f>IF('在宅生活改善調査（利用者票）'!BZ15="○",1,0)</f>
        <v>0</v>
      </c>
      <c r="CE6" s="64">
        <f>IF('在宅生活改善調査（利用者票）'!CA15="○",1,0)</f>
        <v>0</v>
      </c>
      <c r="CF6" s="110">
        <f t="shared" ref="CF6:CF19" si="5">SUM(BL6:CE6)</f>
        <v>0</v>
      </c>
      <c r="CG6" s="110">
        <f t="shared" ref="CG6:CG19" si="6">SUM(BW6:CD6)</f>
        <v>0</v>
      </c>
      <c r="CH6" s="110">
        <f t="shared" ref="CH6:CH19" si="7">SUM(BW6:CC6)</f>
        <v>0</v>
      </c>
      <c r="CI6" s="64">
        <f>'在宅生活改善調査（利用者票）'!CB15</f>
        <v>0</v>
      </c>
      <c r="CJ6" s="64">
        <f>'在宅生活改善調査（利用者票）'!CC15</f>
        <v>0</v>
      </c>
      <c r="CK6" s="64">
        <f>'在宅生活改善調査（利用者票）'!CD15</f>
        <v>0</v>
      </c>
    </row>
    <row r="7" spans="1:89">
      <c r="A7" s="64">
        <f>'在宅生活改善調査（利用者票）'!B16</f>
        <v>0</v>
      </c>
      <c r="B7" s="64">
        <f>'在宅生活改善調査（利用者票）'!C16</f>
        <v>0</v>
      </c>
      <c r="C7" s="64">
        <f>'在宅生活改善調査（利用者票）'!D16</f>
        <v>0</v>
      </c>
      <c r="D7" s="64">
        <f>'在宅生活改善調査（利用者票）'!E16</f>
        <v>0</v>
      </c>
      <c r="E7" s="64">
        <f>'在宅生活改善調査（利用者票）'!F16</f>
        <v>0</v>
      </c>
      <c r="F7" s="64">
        <f>'在宅生活改善調査（利用者票）'!G16</f>
        <v>0</v>
      </c>
      <c r="G7" s="64">
        <f>'在宅生活改善調査（利用者票）'!H16</f>
        <v>0</v>
      </c>
      <c r="H7" s="64">
        <f>'在宅生活改善調査（利用者票）'!I16</f>
        <v>0</v>
      </c>
      <c r="I7" s="64">
        <f>IF('在宅生活改善調査（利用者票）'!J16="○",1,0)</f>
        <v>0</v>
      </c>
      <c r="J7" s="64">
        <f>IF('在宅生活改善調査（利用者票）'!K16="○",1,0)</f>
        <v>0</v>
      </c>
      <c r="K7" s="64">
        <f>IF('在宅生活改善調査（利用者票）'!L16="○",1,0)</f>
        <v>0</v>
      </c>
      <c r="L7" s="64">
        <f>IF('在宅生活改善調査（利用者票）'!M16="○",1,0)</f>
        <v>0</v>
      </c>
      <c r="M7" s="64">
        <f>IF('在宅生活改善調査（利用者票）'!N16="○",1,0)</f>
        <v>0</v>
      </c>
      <c r="N7" s="64">
        <f>IF('在宅生活改善調査（利用者票）'!O16="○",1,0)</f>
        <v>0</v>
      </c>
      <c r="O7" s="64">
        <f>IF('在宅生活改善調査（利用者票）'!P16="○",1,0)</f>
        <v>0</v>
      </c>
      <c r="P7" s="64">
        <f>IF('在宅生活改善調査（利用者票）'!Q16="○",1,0)</f>
        <v>0</v>
      </c>
      <c r="Q7" s="64">
        <f>IF('在宅生活改善調査（利用者票）'!R16="○",1,0)</f>
        <v>0</v>
      </c>
      <c r="R7" s="64">
        <f>IF('在宅生活改善調査（利用者票）'!S16="○",1,0)</f>
        <v>0</v>
      </c>
      <c r="S7" s="64">
        <f>IF('在宅生活改善調査（利用者票）'!T16="○",1,0)</f>
        <v>0</v>
      </c>
      <c r="T7" s="64">
        <f>IF('在宅生活改善調査（利用者票）'!U16="○",1,0)</f>
        <v>0</v>
      </c>
      <c r="U7" s="64">
        <f>IF('在宅生活改善調査（利用者票）'!V16="○",1,0)</f>
        <v>0</v>
      </c>
      <c r="V7" s="64">
        <f>IF('在宅生活改善調査（利用者票）'!W16="○",1,0)</f>
        <v>0</v>
      </c>
      <c r="W7" s="64">
        <f>IF('在宅生活改善調査（利用者票）'!X16="○",1,0)</f>
        <v>0</v>
      </c>
      <c r="X7" s="64">
        <f>IF('在宅生活改善調査（利用者票）'!Y16="○",1,0)</f>
        <v>0</v>
      </c>
      <c r="Y7" s="64">
        <f>IF('在宅生活改善調査（利用者票）'!Z16="○",1,0)</f>
        <v>0</v>
      </c>
      <c r="Z7" s="110">
        <f t="shared" si="0"/>
        <v>0</v>
      </c>
      <c r="AA7" s="64">
        <f>IF('在宅生活改善調査（利用者票）'!AA16="○",1,0)</f>
        <v>0</v>
      </c>
      <c r="AB7" s="64">
        <f>IF('在宅生活改善調査（利用者票）'!AB16="○",1,0)</f>
        <v>0</v>
      </c>
      <c r="AC7" s="64">
        <f>IF('在宅生活改善調査（利用者票）'!AC16="○",1,0)</f>
        <v>0</v>
      </c>
      <c r="AD7" s="64">
        <f>IF('在宅生活改善調査（利用者票）'!AD16="○",1,0)</f>
        <v>0</v>
      </c>
      <c r="AE7" s="64">
        <f>IF('在宅生活改善調査（利用者票）'!AE16="○",1,0)</f>
        <v>0</v>
      </c>
      <c r="AF7" s="64">
        <f>IF('在宅生活改善調査（利用者票）'!AF16="○",1,0)</f>
        <v>0</v>
      </c>
      <c r="AG7" s="64">
        <f>IF('在宅生活改善調査（利用者票）'!AG16="○",1,0)</f>
        <v>0</v>
      </c>
      <c r="AH7" s="110">
        <f t="shared" si="1"/>
        <v>0</v>
      </c>
      <c r="AI7" s="64">
        <f>IF('在宅生活改善調査（利用者票）'!AH16="○",1,0)</f>
        <v>0</v>
      </c>
      <c r="AJ7" s="64">
        <f>IF('在宅生活改善調査（利用者票）'!AI16="○",1,0)</f>
        <v>0</v>
      </c>
      <c r="AK7" s="64">
        <f>IF('在宅生活改善調査（利用者票）'!AJ16="○",1,0)</f>
        <v>0</v>
      </c>
      <c r="AL7" s="64">
        <f>IF('在宅生活改善調査（利用者票）'!AK16="○",1,0)</f>
        <v>0</v>
      </c>
      <c r="AM7" s="64">
        <f>IF('在宅生活改善調査（利用者票）'!AL16="○",1,0)</f>
        <v>0</v>
      </c>
      <c r="AN7" s="64">
        <f>IF('在宅生活改善調査（利用者票）'!AM16="○",1,0)</f>
        <v>0</v>
      </c>
      <c r="AO7" s="64">
        <f>IF('在宅生活改善調査（利用者票）'!AN16="○",1,0)</f>
        <v>0</v>
      </c>
      <c r="AP7" s="110">
        <f t="shared" si="2"/>
        <v>0</v>
      </c>
      <c r="AQ7" s="64">
        <f>IF('在宅生活改善調査（利用者票）'!AO16="○",1,0)</f>
        <v>0</v>
      </c>
      <c r="AR7" s="64">
        <f>IF('在宅生活改善調査（利用者票）'!AP16="○",1,0)</f>
        <v>0</v>
      </c>
      <c r="AS7" s="64">
        <f>IF('在宅生活改善調査（利用者票）'!AQ16="○",1,0)</f>
        <v>0</v>
      </c>
      <c r="AT7" s="64">
        <f>IF('在宅生活改善調査（利用者票）'!AR16="○",1,0)</f>
        <v>0</v>
      </c>
      <c r="AU7" s="64">
        <f>IF('在宅生活改善調査（利用者票）'!AS16="○",1,0)</f>
        <v>0</v>
      </c>
      <c r="AV7" s="64">
        <f>IF('在宅生活改善調査（利用者票）'!AT16="○",1,0)</f>
        <v>0</v>
      </c>
      <c r="AW7" s="64">
        <f>IF('在宅生活改善調査（利用者票）'!AU16="○",1,0)</f>
        <v>0</v>
      </c>
      <c r="AX7" s="64">
        <f>IF('在宅生活改善調査（利用者票）'!AV16="○",1,0)</f>
        <v>0</v>
      </c>
      <c r="AY7" s="110">
        <f t="shared" si="3"/>
        <v>0</v>
      </c>
      <c r="AZ7" s="64">
        <f>IF('在宅生活改善調査（利用者票）'!AW16="○",1,0)</f>
        <v>0</v>
      </c>
      <c r="BA7" s="64">
        <f>IF('在宅生活改善調査（利用者票）'!AX16="○",1,0)</f>
        <v>0</v>
      </c>
      <c r="BB7" s="64">
        <f>IF('在宅生活改善調査（利用者票）'!AY16="○",1,0)</f>
        <v>0</v>
      </c>
      <c r="BC7" s="64">
        <f>IF('在宅生活改善調査（利用者票）'!AZ16="○",1,0)</f>
        <v>0</v>
      </c>
      <c r="BD7" s="64">
        <f>IF('在宅生活改善調査（利用者票）'!BA16="○",1,0)</f>
        <v>0</v>
      </c>
      <c r="BE7" s="64">
        <f>IF('在宅生活改善調査（利用者票）'!BB16="○",1,0)</f>
        <v>0</v>
      </c>
      <c r="BF7" s="64">
        <f>IF('在宅生活改善調査（利用者票）'!BC16="○",1,0)</f>
        <v>0</v>
      </c>
      <c r="BG7" s="64">
        <f>IF('在宅生活改善調査（利用者票）'!BD16="○",1,0)</f>
        <v>0</v>
      </c>
      <c r="BH7" s="64">
        <f>IF('在宅生活改善調査（利用者票）'!BE16="○",1,0)</f>
        <v>0</v>
      </c>
      <c r="BI7" s="64">
        <f>IF('在宅生活改善調査（利用者票）'!BF16="○",1,0)</f>
        <v>0</v>
      </c>
      <c r="BJ7" s="64">
        <f>IF('在宅生活改善調査（利用者票）'!BG16="○",1,0)</f>
        <v>0</v>
      </c>
      <c r="BK7" s="110">
        <f t="shared" si="4"/>
        <v>0</v>
      </c>
      <c r="BL7" s="64">
        <f>IF('在宅生活改善調査（利用者票）'!BH16="○",1,0)</f>
        <v>0</v>
      </c>
      <c r="BM7" s="64">
        <f>IF('在宅生活改善調査（利用者票）'!BI16="○",1,0)</f>
        <v>0</v>
      </c>
      <c r="BN7" s="64">
        <f>IF('在宅生活改善調査（利用者票）'!BJ16="○",1,0)</f>
        <v>0</v>
      </c>
      <c r="BO7" s="64">
        <f>IF('在宅生活改善調査（利用者票）'!BK16="○",1,0)</f>
        <v>0</v>
      </c>
      <c r="BP7" s="64">
        <f>IF('在宅生活改善調査（利用者票）'!BL16="○",1,0)</f>
        <v>0</v>
      </c>
      <c r="BQ7" s="64">
        <f>IF('在宅生活改善調査（利用者票）'!BM16="○",1,0)</f>
        <v>0</v>
      </c>
      <c r="BR7" s="64">
        <f>IF('在宅生活改善調査（利用者票）'!BN16="○",1,0)</f>
        <v>0</v>
      </c>
      <c r="BS7" s="64">
        <f>IF('在宅生活改善調査（利用者票）'!BO16="○",1,0)</f>
        <v>0</v>
      </c>
      <c r="BT7" s="64">
        <f>IF('在宅生活改善調査（利用者票）'!BP16="○",1,0)</f>
        <v>0</v>
      </c>
      <c r="BU7" s="64">
        <f>IF('在宅生活改善調査（利用者票）'!BQ16="○",1,0)</f>
        <v>0</v>
      </c>
      <c r="BV7" s="64">
        <f>IF('在宅生活改善調査（利用者票）'!BR16="○",1,0)</f>
        <v>0</v>
      </c>
      <c r="BW7" s="64">
        <f>IF('在宅生活改善調査（利用者票）'!BS16="○",1,0)</f>
        <v>0</v>
      </c>
      <c r="BX7" s="64">
        <f>IF('在宅生活改善調査（利用者票）'!BT16="○",1,0)</f>
        <v>0</v>
      </c>
      <c r="BY7" s="64">
        <f>IF('在宅生活改善調査（利用者票）'!BU16="○",1,0)</f>
        <v>0</v>
      </c>
      <c r="BZ7" s="64">
        <f>IF('在宅生活改善調査（利用者票）'!BV16="○",1,0)</f>
        <v>0</v>
      </c>
      <c r="CA7" s="64">
        <f>IF('在宅生活改善調査（利用者票）'!BW16="○",1,0)</f>
        <v>0</v>
      </c>
      <c r="CB7" s="64">
        <f>IF('在宅生活改善調査（利用者票）'!BX16="○",1,0)</f>
        <v>0</v>
      </c>
      <c r="CC7" s="64">
        <f>IF('在宅生活改善調査（利用者票）'!BY16="○",1,0)</f>
        <v>0</v>
      </c>
      <c r="CD7" s="64">
        <f>IF('在宅生活改善調査（利用者票）'!BZ16="○",1,0)</f>
        <v>0</v>
      </c>
      <c r="CE7" s="64">
        <f>IF('在宅生活改善調査（利用者票）'!CA16="○",1,0)</f>
        <v>0</v>
      </c>
      <c r="CF7" s="110">
        <f t="shared" si="5"/>
        <v>0</v>
      </c>
      <c r="CG7" s="110">
        <f t="shared" si="6"/>
        <v>0</v>
      </c>
      <c r="CH7" s="110">
        <f t="shared" si="7"/>
        <v>0</v>
      </c>
      <c r="CI7" s="64">
        <f>'在宅生活改善調査（利用者票）'!CB16</f>
        <v>0</v>
      </c>
      <c r="CJ7" s="64">
        <f>'在宅生活改善調査（利用者票）'!CC16</f>
        <v>0</v>
      </c>
      <c r="CK7" s="64">
        <f>'在宅生活改善調査（利用者票）'!CD16</f>
        <v>0</v>
      </c>
    </row>
    <row r="8" spans="1:89">
      <c r="A8" s="64">
        <f>'在宅生活改善調査（利用者票）'!B17</f>
        <v>0</v>
      </c>
      <c r="B8" s="64">
        <f>'在宅生活改善調査（利用者票）'!C17</f>
        <v>0</v>
      </c>
      <c r="C8" s="64">
        <f>'在宅生活改善調査（利用者票）'!D17</f>
        <v>0</v>
      </c>
      <c r="D8" s="64">
        <f>'在宅生活改善調査（利用者票）'!E17</f>
        <v>0</v>
      </c>
      <c r="E8" s="64">
        <f>'在宅生活改善調査（利用者票）'!F17</f>
        <v>0</v>
      </c>
      <c r="F8" s="64">
        <f>'在宅生活改善調査（利用者票）'!G17</f>
        <v>0</v>
      </c>
      <c r="G8" s="64">
        <f>'在宅生活改善調査（利用者票）'!H17</f>
        <v>0</v>
      </c>
      <c r="H8" s="64">
        <f>'在宅生活改善調査（利用者票）'!I17</f>
        <v>0</v>
      </c>
      <c r="I8" s="64">
        <f>IF('在宅生活改善調査（利用者票）'!J17="○",1,0)</f>
        <v>0</v>
      </c>
      <c r="J8" s="64">
        <f>IF('在宅生活改善調査（利用者票）'!K17="○",1,0)</f>
        <v>0</v>
      </c>
      <c r="K8" s="64">
        <f>IF('在宅生活改善調査（利用者票）'!L17="○",1,0)</f>
        <v>0</v>
      </c>
      <c r="L8" s="64">
        <f>IF('在宅生活改善調査（利用者票）'!M17="○",1,0)</f>
        <v>0</v>
      </c>
      <c r="M8" s="64">
        <f>IF('在宅生活改善調査（利用者票）'!N17="○",1,0)</f>
        <v>0</v>
      </c>
      <c r="N8" s="64">
        <f>IF('在宅生活改善調査（利用者票）'!O17="○",1,0)</f>
        <v>0</v>
      </c>
      <c r="O8" s="64">
        <f>IF('在宅生活改善調査（利用者票）'!P17="○",1,0)</f>
        <v>0</v>
      </c>
      <c r="P8" s="64">
        <f>IF('在宅生活改善調査（利用者票）'!Q17="○",1,0)</f>
        <v>0</v>
      </c>
      <c r="Q8" s="64">
        <f>IF('在宅生活改善調査（利用者票）'!R17="○",1,0)</f>
        <v>0</v>
      </c>
      <c r="R8" s="64">
        <f>IF('在宅生活改善調査（利用者票）'!S17="○",1,0)</f>
        <v>0</v>
      </c>
      <c r="S8" s="64">
        <f>IF('在宅生活改善調査（利用者票）'!T17="○",1,0)</f>
        <v>0</v>
      </c>
      <c r="T8" s="64">
        <f>IF('在宅生活改善調査（利用者票）'!U17="○",1,0)</f>
        <v>0</v>
      </c>
      <c r="U8" s="64">
        <f>IF('在宅生活改善調査（利用者票）'!V17="○",1,0)</f>
        <v>0</v>
      </c>
      <c r="V8" s="64">
        <f>IF('在宅生活改善調査（利用者票）'!W17="○",1,0)</f>
        <v>0</v>
      </c>
      <c r="W8" s="64">
        <f>IF('在宅生活改善調査（利用者票）'!X17="○",1,0)</f>
        <v>0</v>
      </c>
      <c r="X8" s="64">
        <f>IF('在宅生活改善調査（利用者票）'!Y17="○",1,0)</f>
        <v>0</v>
      </c>
      <c r="Y8" s="64">
        <f>IF('在宅生活改善調査（利用者票）'!Z17="○",1,0)</f>
        <v>0</v>
      </c>
      <c r="Z8" s="110">
        <f t="shared" si="0"/>
        <v>0</v>
      </c>
      <c r="AA8" s="64">
        <f>IF('在宅生活改善調査（利用者票）'!AA17="○",1,0)</f>
        <v>0</v>
      </c>
      <c r="AB8" s="64">
        <f>IF('在宅生活改善調査（利用者票）'!AB17="○",1,0)</f>
        <v>0</v>
      </c>
      <c r="AC8" s="64">
        <f>IF('在宅生活改善調査（利用者票）'!AC17="○",1,0)</f>
        <v>0</v>
      </c>
      <c r="AD8" s="64">
        <f>IF('在宅生活改善調査（利用者票）'!AD17="○",1,0)</f>
        <v>0</v>
      </c>
      <c r="AE8" s="64">
        <f>IF('在宅生活改善調査（利用者票）'!AE17="○",1,0)</f>
        <v>0</v>
      </c>
      <c r="AF8" s="64">
        <f>IF('在宅生活改善調査（利用者票）'!AF17="○",1,0)</f>
        <v>0</v>
      </c>
      <c r="AG8" s="64">
        <f>IF('在宅生活改善調査（利用者票）'!AG17="○",1,0)</f>
        <v>0</v>
      </c>
      <c r="AH8" s="110">
        <f t="shared" si="1"/>
        <v>0</v>
      </c>
      <c r="AI8" s="64">
        <f>IF('在宅生活改善調査（利用者票）'!AH17="○",1,0)</f>
        <v>0</v>
      </c>
      <c r="AJ8" s="64">
        <f>IF('在宅生活改善調査（利用者票）'!AI17="○",1,0)</f>
        <v>0</v>
      </c>
      <c r="AK8" s="64">
        <f>IF('在宅生活改善調査（利用者票）'!AJ17="○",1,0)</f>
        <v>0</v>
      </c>
      <c r="AL8" s="64">
        <f>IF('在宅生活改善調査（利用者票）'!AK17="○",1,0)</f>
        <v>0</v>
      </c>
      <c r="AM8" s="64">
        <f>IF('在宅生活改善調査（利用者票）'!AL17="○",1,0)</f>
        <v>0</v>
      </c>
      <c r="AN8" s="64">
        <f>IF('在宅生活改善調査（利用者票）'!AM17="○",1,0)</f>
        <v>0</v>
      </c>
      <c r="AO8" s="64">
        <f>IF('在宅生活改善調査（利用者票）'!AN17="○",1,0)</f>
        <v>0</v>
      </c>
      <c r="AP8" s="110">
        <f t="shared" si="2"/>
        <v>0</v>
      </c>
      <c r="AQ8" s="64">
        <f>IF('在宅生活改善調査（利用者票）'!AO17="○",1,0)</f>
        <v>0</v>
      </c>
      <c r="AR8" s="64">
        <f>IF('在宅生活改善調査（利用者票）'!AP17="○",1,0)</f>
        <v>0</v>
      </c>
      <c r="AS8" s="64">
        <f>IF('在宅生活改善調査（利用者票）'!AQ17="○",1,0)</f>
        <v>0</v>
      </c>
      <c r="AT8" s="64">
        <f>IF('在宅生活改善調査（利用者票）'!AR17="○",1,0)</f>
        <v>0</v>
      </c>
      <c r="AU8" s="64">
        <f>IF('在宅生活改善調査（利用者票）'!AS17="○",1,0)</f>
        <v>0</v>
      </c>
      <c r="AV8" s="64">
        <f>IF('在宅生活改善調査（利用者票）'!AT17="○",1,0)</f>
        <v>0</v>
      </c>
      <c r="AW8" s="64">
        <f>IF('在宅生活改善調査（利用者票）'!AU17="○",1,0)</f>
        <v>0</v>
      </c>
      <c r="AX8" s="64">
        <f>IF('在宅生活改善調査（利用者票）'!AV17="○",1,0)</f>
        <v>0</v>
      </c>
      <c r="AY8" s="110">
        <f t="shared" si="3"/>
        <v>0</v>
      </c>
      <c r="AZ8" s="64">
        <f>IF('在宅生活改善調査（利用者票）'!AW17="○",1,0)</f>
        <v>0</v>
      </c>
      <c r="BA8" s="64">
        <f>IF('在宅生活改善調査（利用者票）'!AX17="○",1,0)</f>
        <v>0</v>
      </c>
      <c r="BB8" s="64">
        <f>IF('在宅生活改善調査（利用者票）'!AY17="○",1,0)</f>
        <v>0</v>
      </c>
      <c r="BC8" s="64">
        <f>IF('在宅生活改善調査（利用者票）'!AZ17="○",1,0)</f>
        <v>0</v>
      </c>
      <c r="BD8" s="64">
        <f>IF('在宅生活改善調査（利用者票）'!BA17="○",1,0)</f>
        <v>0</v>
      </c>
      <c r="BE8" s="64">
        <f>IF('在宅生活改善調査（利用者票）'!BB17="○",1,0)</f>
        <v>0</v>
      </c>
      <c r="BF8" s="64">
        <f>IF('在宅生活改善調査（利用者票）'!BC17="○",1,0)</f>
        <v>0</v>
      </c>
      <c r="BG8" s="64">
        <f>IF('在宅生活改善調査（利用者票）'!BD17="○",1,0)</f>
        <v>0</v>
      </c>
      <c r="BH8" s="64">
        <f>IF('在宅生活改善調査（利用者票）'!BE17="○",1,0)</f>
        <v>0</v>
      </c>
      <c r="BI8" s="64">
        <f>IF('在宅生活改善調査（利用者票）'!BF17="○",1,0)</f>
        <v>0</v>
      </c>
      <c r="BJ8" s="64">
        <f>IF('在宅生活改善調査（利用者票）'!BG17="○",1,0)</f>
        <v>0</v>
      </c>
      <c r="BK8" s="110">
        <f t="shared" si="4"/>
        <v>0</v>
      </c>
      <c r="BL8" s="64">
        <f>IF('在宅生活改善調査（利用者票）'!BH17="○",1,0)</f>
        <v>0</v>
      </c>
      <c r="BM8" s="64">
        <f>IF('在宅生活改善調査（利用者票）'!BI17="○",1,0)</f>
        <v>0</v>
      </c>
      <c r="BN8" s="64">
        <f>IF('在宅生活改善調査（利用者票）'!BJ17="○",1,0)</f>
        <v>0</v>
      </c>
      <c r="BO8" s="64">
        <f>IF('在宅生活改善調査（利用者票）'!BK17="○",1,0)</f>
        <v>0</v>
      </c>
      <c r="BP8" s="64">
        <f>IF('在宅生活改善調査（利用者票）'!BL17="○",1,0)</f>
        <v>0</v>
      </c>
      <c r="BQ8" s="64">
        <f>IF('在宅生活改善調査（利用者票）'!BM17="○",1,0)</f>
        <v>0</v>
      </c>
      <c r="BR8" s="64">
        <f>IF('在宅生活改善調査（利用者票）'!BN17="○",1,0)</f>
        <v>0</v>
      </c>
      <c r="BS8" s="64">
        <f>IF('在宅生活改善調査（利用者票）'!BO17="○",1,0)</f>
        <v>0</v>
      </c>
      <c r="BT8" s="64">
        <f>IF('在宅生活改善調査（利用者票）'!BP17="○",1,0)</f>
        <v>0</v>
      </c>
      <c r="BU8" s="64">
        <f>IF('在宅生活改善調査（利用者票）'!BQ17="○",1,0)</f>
        <v>0</v>
      </c>
      <c r="BV8" s="64">
        <f>IF('在宅生活改善調査（利用者票）'!BR17="○",1,0)</f>
        <v>0</v>
      </c>
      <c r="BW8" s="64">
        <f>IF('在宅生活改善調査（利用者票）'!BS17="○",1,0)</f>
        <v>0</v>
      </c>
      <c r="BX8" s="64">
        <f>IF('在宅生活改善調査（利用者票）'!BT17="○",1,0)</f>
        <v>0</v>
      </c>
      <c r="BY8" s="64">
        <f>IF('在宅生活改善調査（利用者票）'!BU17="○",1,0)</f>
        <v>0</v>
      </c>
      <c r="BZ8" s="64">
        <f>IF('在宅生活改善調査（利用者票）'!BV17="○",1,0)</f>
        <v>0</v>
      </c>
      <c r="CA8" s="64">
        <f>IF('在宅生活改善調査（利用者票）'!BW17="○",1,0)</f>
        <v>0</v>
      </c>
      <c r="CB8" s="64">
        <f>IF('在宅生活改善調査（利用者票）'!BX17="○",1,0)</f>
        <v>0</v>
      </c>
      <c r="CC8" s="64">
        <f>IF('在宅生活改善調査（利用者票）'!BY17="○",1,0)</f>
        <v>0</v>
      </c>
      <c r="CD8" s="64">
        <f>IF('在宅生活改善調査（利用者票）'!BZ17="○",1,0)</f>
        <v>0</v>
      </c>
      <c r="CE8" s="64">
        <f>IF('在宅生活改善調査（利用者票）'!CA17="○",1,0)</f>
        <v>0</v>
      </c>
      <c r="CF8" s="110">
        <f t="shared" si="5"/>
        <v>0</v>
      </c>
      <c r="CG8" s="110">
        <f t="shared" si="6"/>
        <v>0</v>
      </c>
      <c r="CH8" s="110">
        <f t="shared" si="7"/>
        <v>0</v>
      </c>
      <c r="CI8" s="64">
        <f>'在宅生活改善調査（利用者票）'!CB17</f>
        <v>0</v>
      </c>
      <c r="CJ8" s="64">
        <f>'在宅生活改善調査（利用者票）'!CC17</f>
        <v>0</v>
      </c>
      <c r="CK8" s="64">
        <f>'在宅生活改善調査（利用者票）'!CD17</f>
        <v>0</v>
      </c>
    </row>
    <row r="9" spans="1:89">
      <c r="A9" s="64">
        <f>'在宅生活改善調査（利用者票）'!B18</f>
        <v>0</v>
      </c>
      <c r="B9" s="64">
        <f>'在宅生活改善調査（利用者票）'!C18</f>
        <v>0</v>
      </c>
      <c r="C9" s="64">
        <f>'在宅生活改善調査（利用者票）'!D18</f>
        <v>0</v>
      </c>
      <c r="D9" s="64">
        <f>'在宅生活改善調査（利用者票）'!E18</f>
        <v>0</v>
      </c>
      <c r="E9" s="64">
        <f>'在宅生活改善調査（利用者票）'!F18</f>
        <v>0</v>
      </c>
      <c r="F9" s="64">
        <f>'在宅生活改善調査（利用者票）'!G18</f>
        <v>0</v>
      </c>
      <c r="G9" s="64">
        <f>'在宅生活改善調査（利用者票）'!H18</f>
        <v>0</v>
      </c>
      <c r="H9" s="64">
        <f>'在宅生活改善調査（利用者票）'!I18</f>
        <v>0</v>
      </c>
      <c r="I9" s="64">
        <f>IF('在宅生活改善調査（利用者票）'!J18="○",1,0)</f>
        <v>0</v>
      </c>
      <c r="J9" s="64">
        <f>IF('在宅生活改善調査（利用者票）'!K18="○",1,0)</f>
        <v>0</v>
      </c>
      <c r="K9" s="64">
        <f>IF('在宅生活改善調査（利用者票）'!L18="○",1,0)</f>
        <v>0</v>
      </c>
      <c r="L9" s="64">
        <f>IF('在宅生活改善調査（利用者票）'!M18="○",1,0)</f>
        <v>0</v>
      </c>
      <c r="M9" s="64">
        <f>IF('在宅生活改善調査（利用者票）'!N18="○",1,0)</f>
        <v>0</v>
      </c>
      <c r="N9" s="64">
        <f>IF('在宅生活改善調査（利用者票）'!O18="○",1,0)</f>
        <v>0</v>
      </c>
      <c r="O9" s="64">
        <f>IF('在宅生活改善調査（利用者票）'!P18="○",1,0)</f>
        <v>0</v>
      </c>
      <c r="P9" s="64">
        <f>IF('在宅生活改善調査（利用者票）'!Q18="○",1,0)</f>
        <v>0</v>
      </c>
      <c r="Q9" s="64">
        <f>IF('在宅生活改善調査（利用者票）'!R18="○",1,0)</f>
        <v>0</v>
      </c>
      <c r="R9" s="64">
        <f>IF('在宅生活改善調査（利用者票）'!S18="○",1,0)</f>
        <v>0</v>
      </c>
      <c r="S9" s="64">
        <f>IF('在宅生活改善調査（利用者票）'!T18="○",1,0)</f>
        <v>0</v>
      </c>
      <c r="T9" s="64">
        <f>IF('在宅生活改善調査（利用者票）'!U18="○",1,0)</f>
        <v>0</v>
      </c>
      <c r="U9" s="64">
        <f>IF('在宅生活改善調査（利用者票）'!V18="○",1,0)</f>
        <v>0</v>
      </c>
      <c r="V9" s="64">
        <f>IF('在宅生活改善調査（利用者票）'!W18="○",1,0)</f>
        <v>0</v>
      </c>
      <c r="W9" s="64">
        <f>IF('在宅生活改善調査（利用者票）'!X18="○",1,0)</f>
        <v>0</v>
      </c>
      <c r="X9" s="64">
        <f>IF('在宅生活改善調査（利用者票）'!Y18="○",1,0)</f>
        <v>0</v>
      </c>
      <c r="Y9" s="64">
        <f>IF('在宅生活改善調査（利用者票）'!Z18="○",1,0)</f>
        <v>0</v>
      </c>
      <c r="Z9" s="110">
        <f t="shared" si="0"/>
        <v>0</v>
      </c>
      <c r="AA9" s="64">
        <f>IF('在宅生活改善調査（利用者票）'!AA18="○",1,0)</f>
        <v>0</v>
      </c>
      <c r="AB9" s="64">
        <f>IF('在宅生活改善調査（利用者票）'!AB18="○",1,0)</f>
        <v>0</v>
      </c>
      <c r="AC9" s="64">
        <f>IF('在宅生活改善調査（利用者票）'!AC18="○",1,0)</f>
        <v>0</v>
      </c>
      <c r="AD9" s="64">
        <f>IF('在宅生活改善調査（利用者票）'!AD18="○",1,0)</f>
        <v>0</v>
      </c>
      <c r="AE9" s="64">
        <f>IF('在宅生活改善調査（利用者票）'!AE18="○",1,0)</f>
        <v>0</v>
      </c>
      <c r="AF9" s="64">
        <f>IF('在宅生活改善調査（利用者票）'!AF18="○",1,0)</f>
        <v>0</v>
      </c>
      <c r="AG9" s="64">
        <f>IF('在宅生活改善調査（利用者票）'!AG18="○",1,0)</f>
        <v>0</v>
      </c>
      <c r="AH9" s="110">
        <f t="shared" si="1"/>
        <v>0</v>
      </c>
      <c r="AI9" s="64">
        <f>IF('在宅生活改善調査（利用者票）'!AH18="○",1,0)</f>
        <v>0</v>
      </c>
      <c r="AJ9" s="64">
        <f>IF('在宅生活改善調査（利用者票）'!AI18="○",1,0)</f>
        <v>0</v>
      </c>
      <c r="AK9" s="64">
        <f>IF('在宅生活改善調査（利用者票）'!AJ18="○",1,0)</f>
        <v>0</v>
      </c>
      <c r="AL9" s="64">
        <f>IF('在宅生活改善調査（利用者票）'!AK18="○",1,0)</f>
        <v>0</v>
      </c>
      <c r="AM9" s="64">
        <f>IF('在宅生活改善調査（利用者票）'!AL18="○",1,0)</f>
        <v>0</v>
      </c>
      <c r="AN9" s="64">
        <f>IF('在宅生活改善調査（利用者票）'!AM18="○",1,0)</f>
        <v>0</v>
      </c>
      <c r="AO9" s="64">
        <f>IF('在宅生活改善調査（利用者票）'!AN18="○",1,0)</f>
        <v>0</v>
      </c>
      <c r="AP9" s="110">
        <f t="shared" si="2"/>
        <v>0</v>
      </c>
      <c r="AQ9" s="64">
        <f>IF('在宅生活改善調査（利用者票）'!AO18="○",1,0)</f>
        <v>0</v>
      </c>
      <c r="AR9" s="64">
        <f>IF('在宅生活改善調査（利用者票）'!AP18="○",1,0)</f>
        <v>0</v>
      </c>
      <c r="AS9" s="64">
        <f>IF('在宅生活改善調査（利用者票）'!AQ18="○",1,0)</f>
        <v>0</v>
      </c>
      <c r="AT9" s="64">
        <f>IF('在宅生活改善調査（利用者票）'!AR18="○",1,0)</f>
        <v>0</v>
      </c>
      <c r="AU9" s="64">
        <f>IF('在宅生活改善調査（利用者票）'!AS18="○",1,0)</f>
        <v>0</v>
      </c>
      <c r="AV9" s="64">
        <f>IF('在宅生活改善調査（利用者票）'!AT18="○",1,0)</f>
        <v>0</v>
      </c>
      <c r="AW9" s="64">
        <f>IF('在宅生活改善調査（利用者票）'!AU18="○",1,0)</f>
        <v>0</v>
      </c>
      <c r="AX9" s="64">
        <f>IF('在宅生活改善調査（利用者票）'!AV18="○",1,0)</f>
        <v>0</v>
      </c>
      <c r="AY9" s="110">
        <f t="shared" si="3"/>
        <v>0</v>
      </c>
      <c r="AZ9" s="64">
        <f>IF('在宅生活改善調査（利用者票）'!AW18="○",1,0)</f>
        <v>0</v>
      </c>
      <c r="BA9" s="64">
        <f>IF('在宅生活改善調査（利用者票）'!AX18="○",1,0)</f>
        <v>0</v>
      </c>
      <c r="BB9" s="64">
        <f>IF('在宅生活改善調査（利用者票）'!AY18="○",1,0)</f>
        <v>0</v>
      </c>
      <c r="BC9" s="64">
        <f>IF('在宅生活改善調査（利用者票）'!AZ18="○",1,0)</f>
        <v>0</v>
      </c>
      <c r="BD9" s="64">
        <f>IF('在宅生活改善調査（利用者票）'!BA18="○",1,0)</f>
        <v>0</v>
      </c>
      <c r="BE9" s="64">
        <f>IF('在宅生活改善調査（利用者票）'!BB18="○",1,0)</f>
        <v>0</v>
      </c>
      <c r="BF9" s="64">
        <f>IF('在宅生活改善調査（利用者票）'!BC18="○",1,0)</f>
        <v>0</v>
      </c>
      <c r="BG9" s="64">
        <f>IF('在宅生活改善調査（利用者票）'!BD18="○",1,0)</f>
        <v>0</v>
      </c>
      <c r="BH9" s="64">
        <f>IF('在宅生活改善調査（利用者票）'!BE18="○",1,0)</f>
        <v>0</v>
      </c>
      <c r="BI9" s="64">
        <f>IF('在宅生活改善調査（利用者票）'!BF18="○",1,0)</f>
        <v>0</v>
      </c>
      <c r="BJ9" s="64">
        <f>IF('在宅生活改善調査（利用者票）'!BG18="○",1,0)</f>
        <v>0</v>
      </c>
      <c r="BK9" s="110">
        <f t="shared" si="4"/>
        <v>0</v>
      </c>
      <c r="BL9" s="64">
        <f>IF('在宅生活改善調査（利用者票）'!BH18="○",1,0)</f>
        <v>0</v>
      </c>
      <c r="BM9" s="64">
        <f>IF('在宅生活改善調査（利用者票）'!BI18="○",1,0)</f>
        <v>0</v>
      </c>
      <c r="BN9" s="64">
        <f>IF('在宅生活改善調査（利用者票）'!BJ18="○",1,0)</f>
        <v>0</v>
      </c>
      <c r="BO9" s="64">
        <f>IF('在宅生活改善調査（利用者票）'!BK18="○",1,0)</f>
        <v>0</v>
      </c>
      <c r="BP9" s="64">
        <f>IF('在宅生活改善調査（利用者票）'!BL18="○",1,0)</f>
        <v>0</v>
      </c>
      <c r="BQ9" s="64">
        <f>IF('在宅生活改善調査（利用者票）'!BM18="○",1,0)</f>
        <v>0</v>
      </c>
      <c r="BR9" s="64">
        <f>IF('在宅生活改善調査（利用者票）'!BN18="○",1,0)</f>
        <v>0</v>
      </c>
      <c r="BS9" s="64">
        <f>IF('在宅生活改善調査（利用者票）'!BO18="○",1,0)</f>
        <v>0</v>
      </c>
      <c r="BT9" s="64">
        <f>IF('在宅生活改善調査（利用者票）'!BP18="○",1,0)</f>
        <v>0</v>
      </c>
      <c r="BU9" s="64">
        <f>IF('在宅生活改善調査（利用者票）'!BQ18="○",1,0)</f>
        <v>0</v>
      </c>
      <c r="BV9" s="64">
        <f>IF('在宅生活改善調査（利用者票）'!BR18="○",1,0)</f>
        <v>0</v>
      </c>
      <c r="BW9" s="64">
        <f>IF('在宅生活改善調査（利用者票）'!BS18="○",1,0)</f>
        <v>0</v>
      </c>
      <c r="BX9" s="64">
        <f>IF('在宅生活改善調査（利用者票）'!BT18="○",1,0)</f>
        <v>0</v>
      </c>
      <c r="BY9" s="64">
        <f>IF('在宅生活改善調査（利用者票）'!BU18="○",1,0)</f>
        <v>0</v>
      </c>
      <c r="BZ9" s="64">
        <f>IF('在宅生活改善調査（利用者票）'!BV18="○",1,0)</f>
        <v>0</v>
      </c>
      <c r="CA9" s="64">
        <f>IF('在宅生活改善調査（利用者票）'!BW18="○",1,0)</f>
        <v>0</v>
      </c>
      <c r="CB9" s="64">
        <f>IF('在宅生活改善調査（利用者票）'!BX18="○",1,0)</f>
        <v>0</v>
      </c>
      <c r="CC9" s="64">
        <f>IF('在宅生活改善調査（利用者票）'!BY18="○",1,0)</f>
        <v>0</v>
      </c>
      <c r="CD9" s="64">
        <f>IF('在宅生活改善調査（利用者票）'!BZ18="○",1,0)</f>
        <v>0</v>
      </c>
      <c r="CE9" s="64">
        <f>IF('在宅生活改善調査（利用者票）'!CA18="○",1,0)</f>
        <v>0</v>
      </c>
      <c r="CF9" s="110">
        <f t="shared" si="5"/>
        <v>0</v>
      </c>
      <c r="CG9" s="110">
        <f t="shared" si="6"/>
        <v>0</v>
      </c>
      <c r="CH9" s="110">
        <f t="shared" si="7"/>
        <v>0</v>
      </c>
      <c r="CI9" s="64">
        <f>'在宅生活改善調査（利用者票）'!CB18</f>
        <v>0</v>
      </c>
      <c r="CJ9" s="64">
        <f>'在宅生活改善調査（利用者票）'!CC18</f>
        <v>0</v>
      </c>
      <c r="CK9" s="64">
        <f>'在宅生活改善調査（利用者票）'!CD18</f>
        <v>0</v>
      </c>
    </row>
    <row r="10" spans="1:89">
      <c r="A10" s="64">
        <f>'在宅生活改善調査（利用者票）'!B19</f>
        <v>0</v>
      </c>
      <c r="B10" s="64">
        <f>'在宅生活改善調査（利用者票）'!C19</f>
        <v>0</v>
      </c>
      <c r="C10" s="64">
        <f>'在宅生活改善調査（利用者票）'!D19</f>
        <v>0</v>
      </c>
      <c r="D10" s="64">
        <f>'在宅生活改善調査（利用者票）'!E19</f>
        <v>0</v>
      </c>
      <c r="E10" s="64">
        <f>'在宅生活改善調査（利用者票）'!F19</f>
        <v>0</v>
      </c>
      <c r="F10" s="64">
        <f>'在宅生活改善調査（利用者票）'!G19</f>
        <v>0</v>
      </c>
      <c r="G10" s="64">
        <f>'在宅生活改善調査（利用者票）'!H19</f>
        <v>0</v>
      </c>
      <c r="H10" s="64">
        <f>'在宅生活改善調査（利用者票）'!I19</f>
        <v>0</v>
      </c>
      <c r="I10" s="64">
        <f>IF('在宅生活改善調査（利用者票）'!J19="○",1,0)</f>
        <v>0</v>
      </c>
      <c r="J10" s="64">
        <f>IF('在宅生活改善調査（利用者票）'!K19="○",1,0)</f>
        <v>0</v>
      </c>
      <c r="K10" s="64">
        <f>IF('在宅生活改善調査（利用者票）'!L19="○",1,0)</f>
        <v>0</v>
      </c>
      <c r="L10" s="64">
        <f>IF('在宅生活改善調査（利用者票）'!M19="○",1,0)</f>
        <v>0</v>
      </c>
      <c r="M10" s="64">
        <f>IF('在宅生活改善調査（利用者票）'!N19="○",1,0)</f>
        <v>0</v>
      </c>
      <c r="N10" s="64">
        <f>IF('在宅生活改善調査（利用者票）'!O19="○",1,0)</f>
        <v>0</v>
      </c>
      <c r="O10" s="64">
        <f>IF('在宅生活改善調査（利用者票）'!P19="○",1,0)</f>
        <v>0</v>
      </c>
      <c r="P10" s="64">
        <f>IF('在宅生活改善調査（利用者票）'!Q19="○",1,0)</f>
        <v>0</v>
      </c>
      <c r="Q10" s="64">
        <f>IF('在宅生活改善調査（利用者票）'!R19="○",1,0)</f>
        <v>0</v>
      </c>
      <c r="R10" s="64">
        <f>IF('在宅生活改善調査（利用者票）'!S19="○",1,0)</f>
        <v>0</v>
      </c>
      <c r="S10" s="64">
        <f>IF('在宅生活改善調査（利用者票）'!T19="○",1,0)</f>
        <v>0</v>
      </c>
      <c r="T10" s="64">
        <f>IF('在宅生活改善調査（利用者票）'!U19="○",1,0)</f>
        <v>0</v>
      </c>
      <c r="U10" s="64">
        <f>IF('在宅生活改善調査（利用者票）'!V19="○",1,0)</f>
        <v>0</v>
      </c>
      <c r="V10" s="64">
        <f>IF('在宅生活改善調査（利用者票）'!W19="○",1,0)</f>
        <v>0</v>
      </c>
      <c r="W10" s="64">
        <f>IF('在宅生活改善調査（利用者票）'!X19="○",1,0)</f>
        <v>0</v>
      </c>
      <c r="X10" s="64">
        <f>IF('在宅生活改善調査（利用者票）'!Y19="○",1,0)</f>
        <v>0</v>
      </c>
      <c r="Y10" s="64">
        <f>IF('在宅生活改善調査（利用者票）'!Z19="○",1,0)</f>
        <v>0</v>
      </c>
      <c r="Z10" s="110">
        <f t="shared" si="0"/>
        <v>0</v>
      </c>
      <c r="AA10" s="64">
        <f>IF('在宅生活改善調査（利用者票）'!AA19="○",1,0)</f>
        <v>0</v>
      </c>
      <c r="AB10" s="64">
        <f>IF('在宅生活改善調査（利用者票）'!AB19="○",1,0)</f>
        <v>0</v>
      </c>
      <c r="AC10" s="64">
        <f>IF('在宅生活改善調査（利用者票）'!AC19="○",1,0)</f>
        <v>0</v>
      </c>
      <c r="AD10" s="64">
        <f>IF('在宅生活改善調査（利用者票）'!AD19="○",1,0)</f>
        <v>0</v>
      </c>
      <c r="AE10" s="64">
        <f>IF('在宅生活改善調査（利用者票）'!AE19="○",1,0)</f>
        <v>0</v>
      </c>
      <c r="AF10" s="64">
        <f>IF('在宅生活改善調査（利用者票）'!AF19="○",1,0)</f>
        <v>0</v>
      </c>
      <c r="AG10" s="64">
        <f>IF('在宅生活改善調査（利用者票）'!AG19="○",1,0)</f>
        <v>0</v>
      </c>
      <c r="AH10" s="110">
        <f t="shared" si="1"/>
        <v>0</v>
      </c>
      <c r="AI10" s="64">
        <f>IF('在宅生活改善調査（利用者票）'!AH19="○",1,0)</f>
        <v>0</v>
      </c>
      <c r="AJ10" s="64">
        <f>IF('在宅生活改善調査（利用者票）'!AI19="○",1,0)</f>
        <v>0</v>
      </c>
      <c r="AK10" s="64">
        <f>IF('在宅生活改善調査（利用者票）'!AJ19="○",1,0)</f>
        <v>0</v>
      </c>
      <c r="AL10" s="64">
        <f>IF('在宅生活改善調査（利用者票）'!AK19="○",1,0)</f>
        <v>0</v>
      </c>
      <c r="AM10" s="64">
        <f>IF('在宅生活改善調査（利用者票）'!AL19="○",1,0)</f>
        <v>0</v>
      </c>
      <c r="AN10" s="64">
        <f>IF('在宅生活改善調査（利用者票）'!AM19="○",1,0)</f>
        <v>0</v>
      </c>
      <c r="AO10" s="64">
        <f>IF('在宅生活改善調査（利用者票）'!AN19="○",1,0)</f>
        <v>0</v>
      </c>
      <c r="AP10" s="110">
        <f t="shared" si="2"/>
        <v>0</v>
      </c>
      <c r="AQ10" s="64">
        <f>IF('在宅生活改善調査（利用者票）'!AO19="○",1,0)</f>
        <v>0</v>
      </c>
      <c r="AR10" s="64">
        <f>IF('在宅生活改善調査（利用者票）'!AP19="○",1,0)</f>
        <v>0</v>
      </c>
      <c r="AS10" s="64">
        <f>IF('在宅生活改善調査（利用者票）'!AQ19="○",1,0)</f>
        <v>0</v>
      </c>
      <c r="AT10" s="64">
        <f>IF('在宅生活改善調査（利用者票）'!AR19="○",1,0)</f>
        <v>0</v>
      </c>
      <c r="AU10" s="64">
        <f>IF('在宅生活改善調査（利用者票）'!AS19="○",1,0)</f>
        <v>0</v>
      </c>
      <c r="AV10" s="64">
        <f>IF('在宅生活改善調査（利用者票）'!AT19="○",1,0)</f>
        <v>0</v>
      </c>
      <c r="AW10" s="64">
        <f>IF('在宅生活改善調査（利用者票）'!AU19="○",1,0)</f>
        <v>0</v>
      </c>
      <c r="AX10" s="64">
        <f>IF('在宅生活改善調査（利用者票）'!AV19="○",1,0)</f>
        <v>0</v>
      </c>
      <c r="AY10" s="110">
        <f t="shared" si="3"/>
        <v>0</v>
      </c>
      <c r="AZ10" s="64">
        <f>IF('在宅生活改善調査（利用者票）'!AW19="○",1,0)</f>
        <v>0</v>
      </c>
      <c r="BA10" s="64">
        <f>IF('在宅生活改善調査（利用者票）'!AX19="○",1,0)</f>
        <v>0</v>
      </c>
      <c r="BB10" s="64">
        <f>IF('在宅生活改善調査（利用者票）'!AY19="○",1,0)</f>
        <v>0</v>
      </c>
      <c r="BC10" s="64">
        <f>IF('在宅生活改善調査（利用者票）'!AZ19="○",1,0)</f>
        <v>0</v>
      </c>
      <c r="BD10" s="64">
        <f>IF('在宅生活改善調査（利用者票）'!BA19="○",1,0)</f>
        <v>0</v>
      </c>
      <c r="BE10" s="64">
        <f>IF('在宅生活改善調査（利用者票）'!BB19="○",1,0)</f>
        <v>0</v>
      </c>
      <c r="BF10" s="64">
        <f>IF('在宅生活改善調査（利用者票）'!BC19="○",1,0)</f>
        <v>0</v>
      </c>
      <c r="BG10" s="64">
        <f>IF('在宅生活改善調査（利用者票）'!BD19="○",1,0)</f>
        <v>0</v>
      </c>
      <c r="BH10" s="64">
        <f>IF('在宅生活改善調査（利用者票）'!BE19="○",1,0)</f>
        <v>0</v>
      </c>
      <c r="BI10" s="64">
        <f>IF('在宅生活改善調査（利用者票）'!BF19="○",1,0)</f>
        <v>0</v>
      </c>
      <c r="BJ10" s="64">
        <f>IF('在宅生活改善調査（利用者票）'!BG19="○",1,0)</f>
        <v>0</v>
      </c>
      <c r="BK10" s="110">
        <f t="shared" si="4"/>
        <v>0</v>
      </c>
      <c r="BL10" s="64">
        <f>IF('在宅生活改善調査（利用者票）'!BH19="○",1,0)</f>
        <v>0</v>
      </c>
      <c r="BM10" s="64">
        <f>IF('在宅生活改善調査（利用者票）'!BI19="○",1,0)</f>
        <v>0</v>
      </c>
      <c r="BN10" s="64">
        <f>IF('在宅生活改善調査（利用者票）'!BJ19="○",1,0)</f>
        <v>0</v>
      </c>
      <c r="BO10" s="64">
        <f>IF('在宅生活改善調査（利用者票）'!BK19="○",1,0)</f>
        <v>0</v>
      </c>
      <c r="BP10" s="64">
        <f>IF('在宅生活改善調査（利用者票）'!BL19="○",1,0)</f>
        <v>0</v>
      </c>
      <c r="BQ10" s="64">
        <f>IF('在宅生活改善調査（利用者票）'!BM19="○",1,0)</f>
        <v>0</v>
      </c>
      <c r="BR10" s="64">
        <f>IF('在宅生活改善調査（利用者票）'!BN19="○",1,0)</f>
        <v>0</v>
      </c>
      <c r="BS10" s="64">
        <f>IF('在宅生活改善調査（利用者票）'!BO19="○",1,0)</f>
        <v>0</v>
      </c>
      <c r="BT10" s="64">
        <f>IF('在宅生活改善調査（利用者票）'!BP19="○",1,0)</f>
        <v>0</v>
      </c>
      <c r="BU10" s="64">
        <f>IF('在宅生活改善調査（利用者票）'!BQ19="○",1,0)</f>
        <v>0</v>
      </c>
      <c r="BV10" s="64">
        <f>IF('在宅生活改善調査（利用者票）'!BR19="○",1,0)</f>
        <v>0</v>
      </c>
      <c r="BW10" s="64">
        <f>IF('在宅生活改善調査（利用者票）'!BS19="○",1,0)</f>
        <v>0</v>
      </c>
      <c r="BX10" s="64">
        <f>IF('在宅生活改善調査（利用者票）'!BT19="○",1,0)</f>
        <v>0</v>
      </c>
      <c r="BY10" s="64">
        <f>IF('在宅生活改善調査（利用者票）'!BU19="○",1,0)</f>
        <v>0</v>
      </c>
      <c r="BZ10" s="64">
        <f>IF('在宅生活改善調査（利用者票）'!BV19="○",1,0)</f>
        <v>0</v>
      </c>
      <c r="CA10" s="64">
        <f>IF('在宅生活改善調査（利用者票）'!BW19="○",1,0)</f>
        <v>0</v>
      </c>
      <c r="CB10" s="64">
        <f>IF('在宅生活改善調査（利用者票）'!BX19="○",1,0)</f>
        <v>0</v>
      </c>
      <c r="CC10" s="64">
        <f>IF('在宅生活改善調査（利用者票）'!BY19="○",1,0)</f>
        <v>0</v>
      </c>
      <c r="CD10" s="64">
        <f>IF('在宅生活改善調査（利用者票）'!BZ19="○",1,0)</f>
        <v>0</v>
      </c>
      <c r="CE10" s="64">
        <f>IF('在宅生活改善調査（利用者票）'!CA19="○",1,0)</f>
        <v>0</v>
      </c>
      <c r="CF10" s="110">
        <f t="shared" si="5"/>
        <v>0</v>
      </c>
      <c r="CG10" s="110">
        <f t="shared" si="6"/>
        <v>0</v>
      </c>
      <c r="CH10" s="110">
        <f t="shared" si="7"/>
        <v>0</v>
      </c>
      <c r="CI10" s="64">
        <f>'在宅生活改善調査（利用者票）'!CB19</f>
        <v>0</v>
      </c>
      <c r="CJ10" s="64">
        <f>'在宅生活改善調査（利用者票）'!CC19</f>
        <v>0</v>
      </c>
      <c r="CK10" s="64">
        <f>'在宅生活改善調査（利用者票）'!CD19</f>
        <v>0</v>
      </c>
    </row>
    <row r="11" spans="1:89">
      <c r="A11" s="64">
        <f>'在宅生活改善調査（利用者票）'!B20</f>
        <v>0</v>
      </c>
      <c r="B11" s="64">
        <f>'在宅生活改善調査（利用者票）'!C20</f>
        <v>0</v>
      </c>
      <c r="C11" s="64">
        <f>'在宅生活改善調査（利用者票）'!D20</f>
        <v>0</v>
      </c>
      <c r="D11" s="64">
        <f>'在宅生活改善調査（利用者票）'!E20</f>
        <v>0</v>
      </c>
      <c r="E11" s="64">
        <f>'在宅生活改善調査（利用者票）'!F20</f>
        <v>0</v>
      </c>
      <c r="F11" s="64">
        <f>'在宅生活改善調査（利用者票）'!G20</f>
        <v>0</v>
      </c>
      <c r="G11" s="64">
        <f>'在宅生活改善調査（利用者票）'!H20</f>
        <v>0</v>
      </c>
      <c r="H11" s="64">
        <f>'在宅生活改善調査（利用者票）'!I20</f>
        <v>0</v>
      </c>
      <c r="I11" s="64">
        <f>IF('在宅生活改善調査（利用者票）'!J20="○",1,0)</f>
        <v>0</v>
      </c>
      <c r="J11" s="64">
        <f>IF('在宅生活改善調査（利用者票）'!K20="○",1,0)</f>
        <v>0</v>
      </c>
      <c r="K11" s="64">
        <f>IF('在宅生活改善調査（利用者票）'!L20="○",1,0)</f>
        <v>0</v>
      </c>
      <c r="L11" s="64">
        <f>IF('在宅生活改善調査（利用者票）'!M20="○",1,0)</f>
        <v>0</v>
      </c>
      <c r="M11" s="64">
        <f>IF('在宅生活改善調査（利用者票）'!N20="○",1,0)</f>
        <v>0</v>
      </c>
      <c r="N11" s="64">
        <f>IF('在宅生活改善調査（利用者票）'!O20="○",1,0)</f>
        <v>0</v>
      </c>
      <c r="O11" s="64">
        <f>IF('在宅生活改善調査（利用者票）'!P20="○",1,0)</f>
        <v>0</v>
      </c>
      <c r="P11" s="64">
        <f>IF('在宅生活改善調査（利用者票）'!Q20="○",1,0)</f>
        <v>0</v>
      </c>
      <c r="Q11" s="64">
        <f>IF('在宅生活改善調査（利用者票）'!R20="○",1,0)</f>
        <v>0</v>
      </c>
      <c r="R11" s="64">
        <f>IF('在宅生活改善調査（利用者票）'!S20="○",1,0)</f>
        <v>0</v>
      </c>
      <c r="S11" s="64">
        <f>IF('在宅生活改善調査（利用者票）'!T20="○",1,0)</f>
        <v>0</v>
      </c>
      <c r="T11" s="64">
        <f>IF('在宅生活改善調査（利用者票）'!U20="○",1,0)</f>
        <v>0</v>
      </c>
      <c r="U11" s="64">
        <f>IF('在宅生活改善調査（利用者票）'!V20="○",1,0)</f>
        <v>0</v>
      </c>
      <c r="V11" s="64">
        <f>IF('在宅生活改善調査（利用者票）'!W20="○",1,0)</f>
        <v>0</v>
      </c>
      <c r="W11" s="64">
        <f>IF('在宅生活改善調査（利用者票）'!X20="○",1,0)</f>
        <v>0</v>
      </c>
      <c r="X11" s="64">
        <f>IF('在宅生活改善調査（利用者票）'!Y20="○",1,0)</f>
        <v>0</v>
      </c>
      <c r="Y11" s="64">
        <f>IF('在宅生活改善調査（利用者票）'!Z20="○",1,0)</f>
        <v>0</v>
      </c>
      <c r="Z11" s="110">
        <f t="shared" si="0"/>
        <v>0</v>
      </c>
      <c r="AA11" s="64">
        <f>IF('在宅生活改善調査（利用者票）'!AA20="○",1,0)</f>
        <v>0</v>
      </c>
      <c r="AB11" s="64">
        <f>IF('在宅生活改善調査（利用者票）'!AB20="○",1,0)</f>
        <v>0</v>
      </c>
      <c r="AC11" s="64">
        <f>IF('在宅生活改善調査（利用者票）'!AC20="○",1,0)</f>
        <v>0</v>
      </c>
      <c r="AD11" s="64">
        <f>IF('在宅生活改善調査（利用者票）'!AD20="○",1,0)</f>
        <v>0</v>
      </c>
      <c r="AE11" s="64">
        <f>IF('在宅生活改善調査（利用者票）'!AE20="○",1,0)</f>
        <v>0</v>
      </c>
      <c r="AF11" s="64">
        <f>IF('在宅生活改善調査（利用者票）'!AF20="○",1,0)</f>
        <v>0</v>
      </c>
      <c r="AG11" s="64">
        <f>IF('在宅生活改善調査（利用者票）'!AG20="○",1,0)</f>
        <v>0</v>
      </c>
      <c r="AH11" s="110">
        <f t="shared" si="1"/>
        <v>0</v>
      </c>
      <c r="AI11" s="64">
        <f>IF('在宅生活改善調査（利用者票）'!AH20="○",1,0)</f>
        <v>0</v>
      </c>
      <c r="AJ11" s="64">
        <f>IF('在宅生活改善調査（利用者票）'!AI20="○",1,0)</f>
        <v>0</v>
      </c>
      <c r="AK11" s="64">
        <f>IF('在宅生活改善調査（利用者票）'!AJ20="○",1,0)</f>
        <v>0</v>
      </c>
      <c r="AL11" s="64">
        <f>IF('在宅生活改善調査（利用者票）'!AK20="○",1,0)</f>
        <v>0</v>
      </c>
      <c r="AM11" s="64">
        <f>IF('在宅生活改善調査（利用者票）'!AL20="○",1,0)</f>
        <v>0</v>
      </c>
      <c r="AN11" s="64">
        <f>IF('在宅生活改善調査（利用者票）'!AM20="○",1,0)</f>
        <v>0</v>
      </c>
      <c r="AO11" s="64">
        <f>IF('在宅生活改善調査（利用者票）'!AN20="○",1,0)</f>
        <v>0</v>
      </c>
      <c r="AP11" s="110">
        <f t="shared" si="2"/>
        <v>0</v>
      </c>
      <c r="AQ11" s="64">
        <f>IF('在宅生活改善調査（利用者票）'!AO20="○",1,0)</f>
        <v>0</v>
      </c>
      <c r="AR11" s="64">
        <f>IF('在宅生活改善調査（利用者票）'!AP20="○",1,0)</f>
        <v>0</v>
      </c>
      <c r="AS11" s="64">
        <f>IF('在宅生活改善調査（利用者票）'!AQ20="○",1,0)</f>
        <v>0</v>
      </c>
      <c r="AT11" s="64">
        <f>IF('在宅生活改善調査（利用者票）'!AR20="○",1,0)</f>
        <v>0</v>
      </c>
      <c r="AU11" s="64">
        <f>IF('在宅生活改善調査（利用者票）'!AS20="○",1,0)</f>
        <v>0</v>
      </c>
      <c r="AV11" s="64">
        <f>IF('在宅生活改善調査（利用者票）'!AT20="○",1,0)</f>
        <v>0</v>
      </c>
      <c r="AW11" s="64">
        <f>IF('在宅生活改善調査（利用者票）'!AU20="○",1,0)</f>
        <v>0</v>
      </c>
      <c r="AX11" s="64">
        <f>IF('在宅生活改善調査（利用者票）'!AV20="○",1,0)</f>
        <v>0</v>
      </c>
      <c r="AY11" s="110">
        <f t="shared" si="3"/>
        <v>0</v>
      </c>
      <c r="AZ11" s="64">
        <f>IF('在宅生活改善調査（利用者票）'!AW20="○",1,0)</f>
        <v>0</v>
      </c>
      <c r="BA11" s="64">
        <f>IF('在宅生活改善調査（利用者票）'!AX20="○",1,0)</f>
        <v>0</v>
      </c>
      <c r="BB11" s="64">
        <f>IF('在宅生活改善調査（利用者票）'!AY20="○",1,0)</f>
        <v>0</v>
      </c>
      <c r="BC11" s="64">
        <f>IF('在宅生活改善調査（利用者票）'!AZ20="○",1,0)</f>
        <v>0</v>
      </c>
      <c r="BD11" s="64">
        <f>IF('在宅生活改善調査（利用者票）'!BA20="○",1,0)</f>
        <v>0</v>
      </c>
      <c r="BE11" s="64">
        <f>IF('在宅生活改善調査（利用者票）'!BB20="○",1,0)</f>
        <v>0</v>
      </c>
      <c r="BF11" s="64">
        <f>IF('在宅生活改善調査（利用者票）'!BC20="○",1,0)</f>
        <v>0</v>
      </c>
      <c r="BG11" s="64">
        <f>IF('在宅生活改善調査（利用者票）'!BD20="○",1,0)</f>
        <v>0</v>
      </c>
      <c r="BH11" s="64">
        <f>IF('在宅生活改善調査（利用者票）'!BE20="○",1,0)</f>
        <v>0</v>
      </c>
      <c r="BI11" s="64">
        <f>IF('在宅生活改善調査（利用者票）'!BF20="○",1,0)</f>
        <v>0</v>
      </c>
      <c r="BJ11" s="64">
        <f>IF('在宅生活改善調査（利用者票）'!BG20="○",1,0)</f>
        <v>0</v>
      </c>
      <c r="BK11" s="110">
        <f t="shared" si="4"/>
        <v>0</v>
      </c>
      <c r="BL11" s="64">
        <f>IF('在宅生活改善調査（利用者票）'!BH20="○",1,0)</f>
        <v>0</v>
      </c>
      <c r="BM11" s="64">
        <f>IF('在宅生活改善調査（利用者票）'!BI20="○",1,0)</f>
        <v>0</v>
      </c>
      <c r="BN11" s="64">
        <f>IF('在宅生活改善調査（利用者票）'!BJ20="○",1,0)</f>
        <v>0</v>
      </c>
      <c r="BO11" s="64">
        <f>IF('在宅生活改善調査（利用者票）'!BK20="○",1,0)</f>
        <v>0</v>
      </c>
      <c r="BP11" s="64">
        <f>IF('在宅生活改善調査（利用者票）'!BL20="○",1,0)</f>
        <v>0</v>
      </c>
      <c r="BQ11" s="64">
        <f>IF('在宅生活改善調査（利用者票）'!BM20="○",1,0)</f>
        <v>0</v>
      </c>
      <c r="BR11" s="64">
        <f>IF('在宅生活改善調査（利用者票）'!BN20="○",1,0)</f>
        <v>0</v>
      </c>
      <c r="BS11" s="64">
        <f>IF('在宅生活改善調査（利用者票）'!BO20="○",1,0)</f>
        <v>0</v>
      </c>
      <c r="BT11" s="64">
        <f>IF('在宅生活改善調査（利用者票）'!BP20="○",1,0)</f>
        <v>0</v>
      </c>
      <c r="BU11" s="64">
        <f>IF('在宅生活改善調査（利用者票）'!BQ20="○",1,0)</f>
        <v>0</v>
      </c>
      <c r="BV11" s="64">
        <f>IF('在宅生活改善調査（利用者票）'!BR20="○",1,0)</f>
        <v>0</v>
      </c>
      <c r="BW11" s="64">
        <f>IF('在宅生活改善調査（利用者票）'!BS20="○",1,0)</f>
        <v>0</v>
      </c>
      <c r="BX11" s="64">
        <f>IF('在宅生活改善調査（利用者票）'!BT20="○",1,0)</f>
        <v>0</v>
      </c>
      <c r="BY11" s="64">
        <f>IF('在宅生活改善調査（利用者票）'!BU20="○",1,0)</f>
        <v>0</v>
      </c>
      <c r="BZ11" s="64">
        <f>IF('在宅生活改善調査（利用者票）'!BV20="○",1,0)</f>
        <v>0</v>
      </c>
      <c r="CA11" s="64">
        <f>IF('在宅生活改善調査（利用者票）'!BW20="○",1,0)</f>
        <v>0</v>
      </c>
      <c r="CB11" s="64">
        <f>IF('在宅生活改善調査（利用者票）'!BX20="○",1,0)</f>
        <v>0</v>
      </c>
      <c r="CC11" s="64">
        <f>IF('在宅生活改善調査（利用者票）'!BY20="○",1,0)</f>
        <v>0</v>
      </c>
      <c r="CD11" s="64">
        <f>IF('在宅生活改善調査（利用者票）'!BZ20="○",1,0)</f>
        <v>0</v>
      </c>
      <c r="CE11" s="64">
        <f>IF('在宅生活改善調査（利用者票）'!CA20="○",1,0)</f>
        <v>0</v>
      </c>
      <c r="CF11" s="110">
        <f t="shared" si="5"/>
        <v>0</v>
      </c>
      <c r="CG11" s="110">
        <f t="shared" si="6"/>
        <v>0</v>
      </c>
      <c r="CH11" s="110">
        <f t="shared" si="7"/>
        <v>0</v>
      </c>
      <c r="CI11" s="64">
        <f>'在宅生活改善調査（利用者票）'!CB20</f>
        <v>0</v>
      </c>
      <c r="CJ11" s="64">
        <f>'在宅生活改善調査（利用者票）'!CC20</f>
        <v>0</v>
      </c>
      <c r="CK11" s="64">
        <f>'在宅生活改善調査（利用者票）'!CD20</f>
        <v>0</v>
      </c>
    </row>
    <row r="12" spans="1:89">
      <c r="A12" s="64">
        <f>'在宅生活改善調査（利用者票）'!B21</f>
        <v>0</v>
      </c>
      <c r="B12" s="64">
        <f>'在宅生活改善調査（利用者票）'!C21</f>
        <v>0</v>
      </c>
      <c r="C12" s="64">
        <f>'在宅生活改善調査（利用者票）'!D21</f>
        <v>0</v>
      </c>
      <c r="D12" s="64">
        <f>'在宅生活改善調査（利用者票）'!E21</f>
        <v>0</v>
      </c>
      <c r="E12" s="64">
        <f>'在宅生活改善調査（利用者票）'!F21</f>
        <v>0</v>
      </c>
      <c r="F12" s="64">
        <f>'在宅生活改善調査（利用者票）'!G21</f>
        <v>0</v>
      </c>
      <c r="G12" s="64">
        <f>'在宅生活改善調査（利用者票）'!H21</f>
        <v>0</v>
      </c>
      <c r="H12" s="64">
        <f>'在宅生活改善調査（利用者票）'!I21</f>
        <v>0</v>
      </c>
      <c r="I12" s="64">
        <f>IF('在宅生活改善調査（利用者票）'!J21="○",1,0)</f>
        <v>0</v>
      </c>
      <c r="J12" s="64">
        <f>IF('在宅生活改善調査（利用者票）'!K21="○",1,0)</f>
        <v>0</v>
      </c>
      <c r="K12" s="64">
        <f>IF('在宅生活改善調査（利用者票）'!L21="○",1,0)</f>
        <v>0</v>
      </c>
      <c r="L12" s="64">
        <f>IF('在宅生活改善調査（利用者票）'!M21="○",1,0)</f>
        <v>0</v>
      </c>
      <c r="M12" s="64">
        <f>IF('在宅生活改善調査（利用者票）'!N21="○",1,0)</f>
        <v>0</v>
      </c>
      <c r="N12" s="64">
        <f>IF('在宅生活改善調査（利用者票）'!O21="○",1,0)</f>
        <v>0</v>
      </c>
      <c r="O12" s="64">
        <f>IF('在宅生活改善調査（利用者票）'!P21="○",1,0)</f>
        <v>0</v>
      </c>
      <c r="P12" s="64">
        <f>IF('在宅生活改善調査（利用者票）'!Q21="○",1,0)</f>
        <v>0</v>
      </c>
      <c r="Q12" s="64">
        <f>IF('在宅生活改善調査（利用者票）'!R21="○",1,0)</f>
        <v>0</v>
      </c>
      <c r="R12" s="64">
        <f>IF('在宅生活改善調査（利用者票）'!S21="○",1,0)</f>
        <v>0</v>
      </c>
      <c r="S12" s="64">
        <f>IF('在宅生活改善調査（利用者票）'!T21="○",1,0)</f>
        <v>0</v>
      </c>
      <c r="T12" s="64">
        <f>IF('在宅生活改善調査（利用者票）'!U21="○",1,0)</f>
        <v>0</v>
      </c>
      <c r="U12" s="64">
        <f>IF('在宅生活改善調査（利用者票）'!V21="○",1,0)</f>
        <v>0</v>
      </c>
      <c r="V12" s="64">
        <f>IF('在宅生活改善調査（利用者票）'!W21="○",1,0)</f>
        <v>0</v>
      </c>
      <c r="W12" s="64">
        <f>IF('在宅生活改善調査（利用者票）'!X21="○",1,0)</f>
        <v>0</v>
      </c>
      <c r="X12" s="64">
        <f>IF('在宅生活改善調査（利用者票）'!Y21="○",1,0)</f>
        <v>0</v>
      </c>
      <c r="Y12" s="64">
        <f>IF('在宅生活改善調査（利用者票）'!Z21="○",1,0)</f>
        <v>0</v>
      </c>
      <c r="Z12" s="110">
        <f t="shared" si="0"/>
        <v>0</v>
      </c>
      <c r="AA12" s="64">
        <f>IF('在宅生活改善調査（利用者票）'!AA21="○",1,0)</f>
        <v>0</v>
      </c>
      <c r="AB12" s="64">
        <f>IF('在宅生活改善調査（利用者票）'!AB21="○",1,0)</f>
        <v>0</v>
      </c>
      <c r="AC12" s="64">
        <f>IF('在宅生活改善調査（利用者票）'!AC21="○",1,0)</f>
        <v>0</v>
      </c>
      <c r="AD12" s="64">
        <f>IF('在宅生活改善調査（利用者票）'!AD21="○",1,0)</f>
        <v>0</v>
      </c>
      <c r="AE12" s="64">
        <f>IF('在宅生活改善調査（利用者票）'!AE21="○",1,0)</f>
        <v>0</v>
      </c>
      <c r="AF12" s="64">
        <f>IF('在宅生活改善調査（利用者票）'!AF21="○",1,0)</f>
        <v>0</v>
      </c>
      <c r="AG12" s="64">
        <f>IF('在宅生活改善調査（利用者票）'!AG21="○",1,0)</f>
        <v>0</v>
      </c>
      <c r="AH12" s="110">
        <f t="shared" si="1"/>
        <v>0</v>
      </c>
      <c r="AI12" s="64">
        <f>IF('在宅生活改善調査（利用者票）'!AH21="○",1,0)</f>
        <v>0</v>
      </c>
      <c r="AJ12" s="64">
        <f>IF('在宅生活改善調査（利用者票）'!AI21="○",1,0)</f>
        <v>0</v>
      </c>
      <c r="AK12" s="64">
        <f>IF('在宅生活改善調査（利用者票）'!AJ21="○",1,0)</f>
        <v>0</v>
      </c>
      <c r="AL12" s="64">
        <f>IF('在宅生活改善調査（利用者票）'!AK21="○",1,0)</f>
        <v>0</v>
      </c>
      <c r="AM12" s="64">
        <f>IF('在宅生活改善調査（利用者票）'!AL21="○",1,0)</f>
        <v>0</v>
      </c>
      <c r="AN12" s="64">
        <f>IF('在宅生活改善調査（利用者票）'!AM21="○",1,0)</f>
        <v>0</v>
      </c>
      <c r="AO12" s="64">
        <f>IF('在宅生活改善調査（利用者票）'!AN21="○",1,0)</f>
        <v>0</v>
      </c>
      <c r="AP12" s="110">
        <f t="shared" si="2"/>
        <v>0</v>
      </c>
      <c r="AQ12" s="64">
        <f>IF('在宅生活改善調査（利用者票）'!AO21="○",1,0)</f>
        <v>0</v>
      </c>
      <c r="AR12" s="64">
        <f>IF('在宅生活改善調査（利用者票）'!AP21="○",1,0)</f>
        <v>0</v>
      </c>
      <c r="AS12" s="64">
        <f>IF('在宅生活改善調査（利用者票）'!AQ21="○",1,0)</f>
        <v>0</v>
      </c>
      <c r="AT12" s="64">
        <f>IF('在宅生活改善調査（利用者票）'!AR21="○",1,0)</f>
        <v>0</v>
      </c>
      <c r="AU12" s="64">
        <f>IF('在宅生活改善調査（利用者票）'!AS21="○",1,0)</f>
        <v>0</v>
      </c>
      <c r="AV12" s="64">
        <f>IF('在宅生活改善調査（利用者票）'!AT21="○",1,0)</f>
        <v>0</v>
      </c>
      <c r="AW12" s="64">
        <f>IF('在宅生活改善調査（利用者票）'!AU21="○",1,0)</f>
        <v>0</v>
      </c>
      <c r="AX12" s="64">
        <f>IF('在宅生活改善調査（利用者票）'!AV21="○",1,0)</f>
        <v>0</v>
      </c>
      <c r="AY12" s="110">
        <f t="shared" si="3"/>
        <v>0</v>
      </c>
      <c r="AZ12" s="64">
        <f>IF('在宅生活改善調査（利用者票）'!AW21="○",1,0)</f>
        <v>0</v>
      </c>
      <c r="BA12" s="64">
        <f>IF('在宅生活改善調査（利用者票）'!AX21="○",1,0)</f>
        <v>0</v>
      </c>
      <c r="BB12" s="64">
        <f>IF('在宅生活改善調査（利用者票）'!AY21="○",1,0)</f>
        <v>0</v>
      </c>
      <c r="BC12" s="64">
        <f>IF('在宅生活改善調査（利用者票）'!AZ21="○",1,0)</f>
        <v>0</v>
      </c>
      <c r="BD12" s="64">
        <f>IF('在宅生活改善調査（利用者票）'!BA21="○",1,0)</f>
        <v>0</v>
      </c>
      <c r="BE12" s="64">
        <f>IF('在宅生活改善調査（利用者票）'!BB21="○",1,0)</f>
        <v>0</v>
      </c>
      <c r="BF12" s="64">
        <f>IF('在宅生活改善調査（利用者票）'!BC21="○",1,0)</f>
        <v>0</v>
      </c>
      <c r="BG12" s="64">
        <f>IF('在宅生活改善調査（利用者票）'!BD21="○",1,0)</f>
        <v>0</v>
      </c>
      <c r="BH12" s="64">
        <f>IF('在宅生活改善調査（利用者票）'!BE21="○",1,0)</f>
        <v>0</v>
      </c>
      <c r="BI12" s="64">
        <f>IF('在宅生活改善調査（利用者票）'!BF21="○",1,0)</f>
        <v>0</v>
      </c>
      <c r="BJ12" s="64">
        <f>IF('在宅生活改善調査（利用者票）'!BG21="○",1,0)</f>
        <v>0</v>
      </c>
      <c r="BK12" s="110">
        <f t="shared" si="4"/>
        <v>0</v>
      </c>
      <c r="BL12" s="64">
        <f>IF('在宅生活改善調査（利用者票）'!BH21="○",1,0)</f>
        <v>0</v>
      </c>
      <c r="BM12" s="64">
        <f>IF('在宅生活改善調査（利用者票）'!BI21="○",1,0)</f>
        <v>0</v>
      </c>
      <c r="BN12" s="64">
        <f>IF('在宅生活改善調査（利用者票）'!BJ21="○",1,0)</f>
        <v>0</v>
      </c>
      <c r="BO12" s="64">
        <f>IF('在宅生活改善調査（利用者票）'!BK21="○",1,0)</f>
        <v>0</v>
      </c>
      <c r="BP12" s="64">
        <f>IF('在宅生活改善調査（利用者票）'!BL21="○",1,0)</f>
        <v>0</v>
      </c>
      <c r="BQ12" s="64">
        <f>IF('在宅生活改善調査（利用者票）'!BM21="○",1,0)</f>
        <v>0</v>
      </c>
      <c r="BR12" s="64">
        <f>IF('在宅生活改善調査（利用者票）'!BN21="○",1,0)</f>
        <v>0</v>
      </c>
      <c r="BS12" s="64">
        <f>IF('在宅生活改善調査（利用者票）'!BO21="○",1,0)</f>
        <v>0</v>
      </c>
      <c r="BT12" s="64">
        <f>IF('在宅生活改善調査（利用者票）'!BP21="○",1,0)</f>
        <v>0</v>
      </c>
      <c r="BU12" s="64">
        <f>IF('在宅生活改善調査（利用者票）'!BQ21="○",1,0)</f>
        <v>0</v>
      </c>
      <c r="BV12" s="64">
        <f>IF('在宅生活改善調査（利用者票）'!BR21="○",1,0)</f>
        <v>0</v>
      </c>
      <c r="BW12" s="64">
        <f>IF('在宅生活改善調査（利用者票）'!BS21="○",1,0)</f>
        <v>0</v>
      </c>
      <c r="BX12" s="64">
        <f>IF('在宅生活改善調査（利用者票）'!BT21="○",1,0)</f>
        <v>0</v>
      </c>
      <c r="BY12" s="64">
        <f>IF('在宅生活改善調査（利用者票）'!BU21="○",1,0)</f>
        <v>0</v>
      </c>
      <c r="BZ12" s="64">
        <f>IF('在宅生活改善調査（利用者票）'!BV21="○",1,0)</f>
        <v>0</v>
      </c>
      <c r="CA12" s="64">
        <f>IF('在宅生活改善調査（利用者票）'!BW21="○",1,0)</f>
        <v>0</v>
      </c>
      <c r="CB12" s="64">
        <f>IF('在宅生活改善調査（利用者票）'!BX21="○",1,0)</f>
        <v>0</v>
      </c>
      <c r="CC12" s="64">
        <f>IF('在宅生活改善調査（利用者票）'!BY21="○",1,0)</f>
        <v>0</v>
      </c>
      <c r="CD12" s="64">
        <f>IF('在宅生活改善調査（利用者票）'!BZ21="○",1,0)</f>
        <v>0</v>
      </c>
      <c r="CE12" s="64">
        <f>IF('在宅生活改善調査（利用者票）'!CA21="○",1,0)</f>
        <v>0</v>
      </c>
      <c r="CF12" s="110">
        <f t="shared" si="5"/>
        <v>0</v>
      </c>
      <c r="CG12" s="110">
        <f t="shared" si="6"/>
        <v>0</v>
      </c>
      <c r="CH12" s="110">
        <f t="shared" si="7"/>
        <v>0</v>
      </c>
      <c r="CI12" s="64">
        <f>'在宅生活改善調査（利用者票）'!CB21</f>
        <v>0</v>
      </c>
      <c r="CJ12" s="64">
        <f>'在宅生活改善調査（利用者票）'!CC21</f>
        <v>0</v>
      </c>
      <c r="CK12" s="64">
        <f>'在宅生活改善調査（利用者票）'!CD21</f>
        <v>0</v>
      </c>
    </row>
    <row r="13" spans="1:89">
      <c r="A13" s="64">
        <f>'在宅生活改善調査（利用者票）'!B22</f>
        <v>0</v>
      </c>
      <c r="B13" s="64">
        <f>'在宅生活改善調査（利用者票）'!C22</f>
        <v>0</v>
      </c>
      <c r="C13" s="64">
        <f>'在宅生活改善調査（利用者票）'!D22</f>
        <v>0</v>
      </c>
      <c r="D13" s="64">
        <f>'在宅生活改善調査（利用者票）'!E22</f>
        <v>0</v>
      </c>
      <c r="E13" s="64">
        <f>'在宅生活改善調査（利用者票）'!F22</f>
        <v>0</v>
      </c>
      <c r="F13" s="64">
        <f>'在宅生活改善調査（利用者票）'!G22</f>
        <v>0</v>
      </c>
      <c r="G13" s="64">
        <f>'在宅生活改善調査（利用者票）'!H22</f>
        <v>0</v>
      </c>
      <c r="H13" s="64">
        <f>'在宅生活改善調査（利用者票）'!I22</f>
        <v>0</v>
      </c>
      <c r="I13" s="64">
        <f>IF('在宅生活改善調査（利用者票）'!J22="○",1,0)</f>
        <v>0</v>
      </c>
      <c r="J13" s="64">
        <f>IF('在宅生活改善調査（利用者票）'!K22="○",1,0)</f>
        <v>0</v>
      </c>
      <c r="K13" s="64">
        <f>IF('在宅生活改善調査（利用者票）'!L22="○",1,0)</f>
        <v>0</v>
      </c>
      <c r="L13" s="64">
        <f>IF('在宅生活改善調査（利用者票）'!M22="○",1,0)</f>
        <v>0</v>
      </c>
      <c r="M13" s="64">
        <f>IF('在宅生活改善調査（利用者票）'!N22="○",1,0)</f>
        <v>0</v>
      </c>
      <c r="N13" s="64">
        <f>IF('在宅生活改善調査（利用者票）'!O22="○",1,0)</f>
        <v>0</v>
      </c>
      <c r="O13" s="64">
        <f>IF('在宅生活改善調査（利用者票）'!P22="○",1,0)</f>
        <v>0</v>
      </c>
      <c r="P13" s="64">
        <f>IF('在宅生活改善調査（利用者票）'!Q22="○",1,0)</f>
        <v>0</v>
      </c>
      <c r="Q13" s="64">
        <f>IF('在宅生活改善調査（利用者票）'!R22="○",1,0)</f>
        <v>0</v>
      </c>
      <c r="R13" s="64">
        <f>IF('在宅生活改善調査（利用者票）'!S22="○",1,0)</f>
        <v>0</v>
      </c>
      <c r="S13" s="64">
        <f>IF('在宅生活改善調査（利用者票）'!T22="○",1,0)</f>
        <v>0</v>
      </c>
      <c r="T13" s="64">
        <f>IF('在宅生活改善調査（利用者票）'!U22="○",1,0)</f>
        <v>0</v>
      </c>
      <c r="U13" s="64">
        <f>IF('在宅生活改善調査（利用者票）'!V22="○",1,0)</f>
        <v>0</v>
      </c>
      <c r="V13" s="64">
        <f>IF('在宅生活改善調査（利用者票）'!W22="○",1,0)</f>
        <v>0</v>
      </c>
      <c r="W13" s="64">
        <f>IF('在宅生活改善調査（利用者票）'!X22="○",1,0)</f>
        <v>0</v>
      </c>
      <c r="X13" s="64">
        <f>IF('在宅生活改善調査（利用者票）'!Y22="○",1,0)</f>
        <v>0</v>
      </c>
      <c r="Y13" s="64">
        <f>IF('在宅生活改善調査（利用者票）'!Z22="○",1,0)</f>
        <v>0</v>
      </c>
      <c r="Z13" s="110">
        <f t="shared" si="0"/>
        <v>0</v>
      </c>
      <c r="AA13" s="64">
        <f>IF('在宅生活改善調査（利用者票）'!AA22="○",1,0)</f>
        <v>0</v>
      </c>
      <c r="AB13" s="64">
        <f>IF('在宅生活改善調査（利用者票）'!AB22="○",1,0)</f>
        <v>0</v>
      </c>
      <c r="AC13" s="64">
        <f>IF('在宅生活改善調査（利用者票）'!AC22="○",1,0)</f>
        <v>0</v>
      </c>
      <c r="AD13" s="64">
        <f>IF('在宅生活改善調査（利用者票）'!AD22="○",1,0)</f>
        <v>0</v>
      </c>
      <c r="AE13" s="64">
        <f>IF('在宅生活改善調査（利用者票）'!AE22="○",1,0)</f>
        <v>0</v>
      </c>
      <c r="AF13" s="64">
        <f>IF('在宅生活改善調査（利用者票）'!AF22="○",1,0)</f>
        <v>0</v>
      </c>
      <c r="AG13" s="64">
        <f>IF('在宅生活改善調査（利用者票）'!AG22="○",1,0)</f>
        <v>0</v>
      </c>
      <c r="AH13" s="110">
        <f t="shared" si="1"/>
        <v>0</v>
      </c>
      <c r="AI13" s="64">
        <f>IF('在宅生活改善調査（利用者票）'!AH22="○",1,0)</f>
        <v>0</v>
      </c>
      <c r="AJ13" s="64">
        <f>IF('在宅生活改善調査（利用者票）'!AI22="○",1,0)</f>
        <v>0</v>
      </c>
      <c r="AK13" s="64">
        <f>IF('在宅生活改善調査（利用者票）'!AJ22="○",1,0)</f>
        <v>0</v>
      </c>
      <c r="AL13" s="64">
        <f>IF('在宅生活改善調査（利用者票）'!AK22="○",1,0)</f>
        <v>0</v>
      </c>
      <c r="AM13" s="64">
        <f>IF('在宅生活改善調査（利用者票）'!AL22="○",1,0)</f>
        <v>0</v>
      </c>
      <c r="AN13" s="64">
        <f>IF('在宅生活改善調査（利用者票）'!AM22="○",1,0)</f>
        <v>0</v>
      </c>
      <c r="AO13" s="64">
        <f>IF('在宅生活改善調査（利用者票）'!AN22="○",1,0)</f>
        <v>0</v>
      </c>
      <c r="AP13" s="110">
        <f t="shared" si="2"/>
        <v>0</v>
      </c>
      <c r="AQ13" s="64">
        <f>IF('在宅生活改善調査（利用者票）'!AO22="○",1,0)</f>
        <v>0</v>
      </c>
      <c r="AR13" s="64">
        <f>IF('在宅生活改善調査（利用者票）'!AP22="○",1,0)</f>
        <v>0</v>
      </c>
      <c r="AS13" s="64">
        <f>IF('在宅生活改善調査（利用者票）'!AQ22="○",1,0)</f>
        <v>0</v>
      </c>
      <c r="AT13" s="64">
        <f>IF('在宅生活改善調査（利用者票）'!AR22="○",1,0)</f>
        <v>0</v>
      </c>
      <c r="AU13" s="64">
        <f>IF('在宅生活改善調査（利用者票）'!AS22="○",1,0)</f>
        <v>0</v>
      </c>
      <c r="AV13" s="64">
        <f>IF('在宅生活改善調査（利用者票）'!AT22="○",1,0)</f>
        <v>0</v>
      </c>
      <c r="AW13" s="64">
        <f>IF('在宅生活改善調査（利用者票）'!AU22="○",1,0)</f>
        <v>0</v>
      </c>
      <c r="AX13" s="64">
        <f>IF('在宅生活改善調査（利用者票）'!AV22="○",1,0)</f>
        <v>0</v>
      </c>
      <c r="AY13" s="110">
        <f t="shared" si="3"/>
        <v>0</v>
      </c>
      <c r="AZ13" s="64">
        <f>IF('在宅生活改善調査（利用者票）'!AW22="○",1,0)</f>
        <v>0</v>
      </c>
      <c r="BA13" s="64">
        <f>IF('在宅生活改善調査（利用者票）'!AX22="○",1,0)</f>
        <v>0</v>
      </c>
      <c r="BB13" s="64">
        <f>IF('在宅生活改善調査（利用者票）'!AY22="○",1,0)</f>
        <v>0</v>
      </c>
      <c r="BC13" s="64">
        <f>IF('在宅生活改善調査（利用者票）'!AZ22="○",1,0)</f>
        <v>0</v>
      </c>
      <c r="BD13" s="64">
        <f>IF('在宅生活改善調査（利用者票）'!BA22="○",1,0)</f>
        <v>0</v>
      </c>
      <c r="BE13" s="64">
        <f>IF('在宅生活改善調査（利用者票）'!BB22="○",1,0)</f>
        <v>0</v>
      </c>
      <c r="BF13" s="64">
        <f>IF('在宅生活改善調査（利用者票）'!BC22="○",1,0)</f>
        <v>0</v>
      </c>
      <c r="BG13" s="64">
        <f>IF('在宅生活改善調査（利用者票）'!BD22="○",1,0)</f>
        <v>0</v>
      </c>
      <c r="BH13" s="64">
        <f>IF('在宅生活改善調査（利用者票）'!BE22="○",1,0)</f>
        <v>0</v>
      </c>
      <c r="BI13" s="64">
        <f>IF('在宅生活改善調査（利用者票）'!BF22="○",1,0)</f>
        <v>0</v>
      </c>
      <c r="BJ13" s="64">
        <f>IF('在宅生活改善調査（利用者票）'!BG22="○",1,0)</f>
        <v>0</v>
      </c>
      <c r="BK13" s="110">
        <f t="shared" si="4"/>
        <v>0</v>
      </c>
      <c r="BL13" s="64">
        <f>IF('在宅生活改善調査（利用者票）'!BH22="○",1,0)</f>
        <v>0</v>
      </c>
      <c r="BM13" s="64">
        <f>IF('在宅生活改善調査（利用者票）'!BI22="○",1,0)</f>
        <v>0</v>
      </c>
      <c r="BN13" s="64">
        <f>IF('在宅生活改善調査（利用者票）'!BJ22="○",1,0)</f>
        <v>0</v>
      </c>
      <c r="BO13" s="64">
        <f>IF('在宅生活改善調査（利用者票）'!BK22="○",1,0)</f>
        <v>0</v>
      </c>
      <c r="BP13" s="64">
        <f>IF('在宅生活改善調査（利用者票）'!BL22="○",1,0)</f>
        <v>0</v>
      </c>
      <c r="BQ13" s="64">
        <f>IF('在宅生活改善調査（利用者票）'!BM22="○",1,0)</f>
        <v>0</v>
      </c>
      <c r="BR13" s="64">
        <f>IF('在宅生活改善調査（利用者票）'!BN22="○",1,0)</f>
        <v>0</v>
      </c>
      <c r="BS13" s="64">
        <f>IF('在宅生活改善調査（利用者票）'!BO22="○",1,0)</f>
        <v>0</v>
      </c>
      <c r="BT13" s="64">
        <f>IF('在宅生活改善調査（利用者票）'!BP22="○",1,0)</f>
        <v>0</v>
      </c>
      <c r="BU13" s="64">
        <f>IF('在宅生活改善調査（利用者票）'!BQ22="○",1,0)</f>
        <v>0</v>
      </c>
      <c r="BV13" s="64">
        <f>IF('在宅生活改善調査（利用者票）'!BR22="○",1,0)</f>
        <v>0</v>
      </c>
      <c r="BW13" s="64">
        <f>IF('在宅生活改善調査（利用者票）'!BS22="○",1,0)</f>
        <v>0</v>
      </c>
      <c r="BX13" s="64">
        <f>IF('在宅生活改善調査（利用者票）'!BT22="○",1,0)</f>
        <v>0</v>
      </c>
      <c r="BY13" s="64">
        <f>IF('在宅生活改善調査（利用者票）'!BU22="○",1,0)</f>
        <v>0</v>
      </c>
      <c r="BZ13" s="64">
        <f>IF('在宅生活改善調査（利用者票）'!BV22="○",1,0)</f>
        <v>0</v>
      </c>
      <c r="CA13" s="64">
        <f>IF('在宅生活改善調査（利用者票）'!BW22="○",1,0)</f>
        <v>0</v>
      </c>
      <c r="CB13" s="64">
        <f>IF('在宅生活改善調査（利用者票）'!BX22="○",1,0)</f>
        <v>0</v>
      </c>
      <c r="CC13" s="64">
        <f>IF('在宅生活改善調査（利用者票）'!BY22="○",1,0)</f>
        <v>0</v>
      </c>
      <c r="CD13" s="64">
        <f>IF('在宅生活改善調査（利用者票）'!BZ22="○",1,0)</f>
        <v>0</v>
      </c>
      <c r="CE13" s="64">
        <f>IF('在宅生活改善調査（利用者票）'!CA22="○",1,0)</f>
        <v>0</v>
      </c>
      <c r="CF13" s="110">
        <f t="shared" si="5"/>
        <v>0</v>
      </c>
      <c r="CG13" s="110">
        <f t="shared" si="6"/>
        <v>0</v>
      </c>
      <c r="CH13" s="110">
        <f t="shared" si="7"/>
        <v>0</v>
      </c>
      <c r="CI13" s="64">
        <f>'在宅生活改善調査（利用者票）'!CB22</f>
        <v>0</v>
      </c>
      <c r="CJ13" s="64">
        <f>'在宅生活改善調査（利用者票）'!CC22</f>
        <v>0</v>
      </c>
      <c r="CK13" s="64">
        <f>'在宅生活改善調査（利用者票）'!CD22</f>
        <v>0</v>
      </c>
    </row>
    <row r="14" spans="1:89">
      <c r="A14" s="64">
        <f>'在宅生活改善調査（利用者票）'!B23</f>
        <v>0</v>
      </c>
      <c r="B14" s="64">
        <f>'在宅生活改善調査（利用者票）'!C23</f>
        <v>0</v>
      </c>
      <c r="C14" s="64">
        <f>'在宅生活改善調査（利用者票）'!D23</f>
        <v>0</v>
      </c>
      <c r="D14" s="64">
        <f>'在宅生活改善調査（利用者票）'!E23</f>
        <v>0</v>
      </c>
      <c r="E14" s="64">
        <f>'在宅生活改善調査（利用者票）'!F23</f>
        <v>0</v>
      </c>
      <c r="F14" s="64">
        <f>'在宅生活改善調査（利用者票）'!G23</f>
        <v>0</v>
      </c>
      <c r="G14" s="64">
        <f>'在宅生活改善調査（利用者票）'!H23</f>
        <v>0</v>
      </c>
      <c r="H14" s="64">
        <f>'在宅生活改善調査（利用者票）'!I23</f>
        <v>0</v>
      </c>
      <c r="I14" s="64">
        <f>IF('在宅生活改善調査（利用者票）'!J23="○",1,0)</f>
        <v>0</v>
      </c>
      <c r="J14" s="64">
        <f>IF('在宅生活改善調査（利用者票）'!K23="○",1,0)</f>
        <v>0</v>
      </c>
      <c r="K14" s="64">
        <f>IF('在宅生活改善調査（利用者票）'!L23="○",1,0)</f>
        <v>0</v>
      </c>
      <c r="L14" s="64">
        <f>IF('在宅生活改善調査（利用者票）'!M23="○",1,0)</f>
        <v>0</v>
      </c>
      <c r="M14" s="64">
        <f>IF('在宅生活改善調査（利用者票）'!N23="○",1,0)</f>
        <v>0</v>
      </c>
      <c r="N14" s="64">
        <f>IF('在宅生活改善調査（利用者票）'!O23="○",1,0)</f>
        <v>0</v>
      </c>
      <c r="O14" s="64">
        <f>IF('在宅生活改善調査（利用者票）'!P23="○",1,0)</f>
        <v>0</v>
      </c>
      <c r="P14" s="64">
        <f>IF('在宅生活改善調査（利用者票）'!Q23="○",1,0)</f>
        <v>0</v>
      </c>
      <c r="Q14" s="64">
        <f>IF('在宅生活改善調査（利用者票）'!R23="○",1,0)</f>
        <v>0</v>
      </c>
      <c r="R14" s="64">
        <f>IF('在宅生活改善調査（利用者票）'!S23="○",1,0)</f>
        <v>0</v>
      </c>
      <c r="S14" s="64">
        <f>IF('在宅生活改善調査（利用者票）'!T23="○",1,0)</f>
        <v>0</v>
      </c>
      <c r="T14" s="64">
        <f>IF('在宅生活改善調査（利用者票）'!U23="○",1,0)</f>
        <v>0</v>
      </c>
      <c r="U14" s="64">
        <f>IF('在宅生活改善調査（利用者票）'!V23="○",1,0)</f>
        <v>0</v>
      </c>
      <c r="V14" s="64">
        <f>IF('在宅生活改善調査（利用者票）'!W23="○",1,0)</f>
        <v>0</v>
      </c>
      <c r="W14" s="64">
        <f>IF('在宅生活改善調査（利用者票）'!X23="○",1,0)</f>
        <v>0</v>
      </c>
      <c r="X14" s="64">
        <f>IF('在宅生活改善調査（利用者票）'!Y23="○",1,0)</f>
        <v>0</v>
      </c>
      <c r="Y14" s="64">
        <f>IF('在宅生活改善調査（利用者票）'!Z23="○",1,0)</f>
        <v>0</v>
      </c>
      <c r="Z14" s="110">
        <f t="shared" si="0"/>
        <v>0</v>
      </c>
      <c r="AA14" s="64">
        <f>IF('在宅生活改善調査（利用者票）'!AA23="○",1,0)</f>
        <v>0</v>
      </c>
      <c r="AB14" s="64">
        <f>IF('在宅生活改善調査（利用者票）'!AB23="○",1,0)</f>
        <v>0</v>
      </c>
      <c r="AC14" s="64">
        <f>IF('在宅生活改善調査（利用者票）'!AC23="○",1,0)</f>
        <v>0</v>
      </c>
      <c r="AD14" s="64">
        <f>IF('在宅生活改善調査（利用者票）'!AD23="○",1,0)</f>
        <v>0</v>
      </c>
      <c r="AE14" s="64">
        <f>IF('在宅生活改善調査（利用者票）'!AE23="○",1,0)</f>
        <v>0</v>
      </c>
      <c r="AF14" s="64">
        <f>IF('在宅生活改善調査（利用者票）'!AF23="○",1,0)</f>
        <v>0</v>
      </c>
      <c r="AG14" s="64">
        <f>IF('在宅生活改善調査（利用者票）'!AG23="○",1,0)</f>
        <v>0</v>
      </c>
      <c r="AH14" s="110">
        <f t="shared" si="1"/>
        <v>0</v>
      </c>
      <c r="AI14" s="64">
        <f>IF('在宅生活改善調査（利用者票）'!AH23="○",1,0)</f>
        <v>0</v>
      </c>
      <c r="AJ14" s="64">
        <f>IF('在宅生活改善調査（利用者票）'!AI23="○",1,0)</f>
        <v>0</v>
      </c>
      <c r="AK14" s="64">
        <f>IF('在宅生活改善調査（利用者票）'!AJ23="○",1,0)</f>
        <v>0</v>
      </c>
      <c r="AL14" s="64">
        <f>IF('在宅生活改善調査（利用者票）'!AK23="○",1,0)</f>
        <v>0</v>
      </c>
      <c r="AM14" s="64">
        <f>IF('在宅生活改善調査（利用者票）'!AL23="○",1,0)</f>
        <v>0</v>
      </c>
      <c r="AN14" s="64">
        <f>IF('在宅生活改善調査（利用者票）'!AM23="○",1,0)</f>
        <v>0</v>
      </c>
      <c r="AO14" s="64">
        <f>IF('在宅生活改善調査（利用者票）'!AN23="○",1,0)</f>
        <v>0</v>
      </c>
      <c r="AP14" s="110">
        <f t="shared" si="2"/>
        <v>0</v>
      </c>
      <c r="AQ14" s="64">
        <f>IF('在宅生活改善調査（利用者票）'!AO23="○",1,0)</f>
        <v>0</v>
      </c>
      <c r="AR14" s="64">
        <f>IF('在宅生活改善調査（利用者票）'!AP23="○",1,0)</f>
        <v>0</v>
      </c>
      <c r="AS14" s="64">
        <f>IF('在宅生活改善調査（利用者票）'!AQ23="○",1,0)</f>
        <v>0</v>
      </c>
      <c r="AT14" s="64">
        <f>IF('在宅生活改善調査（利用者票）'!AR23="○",1,0)</f>
        <v>0</v>
      </c>
      <c r="AU14" s="64">
        <f>IF('在宅生活改善調査（利用者票）'!AS23="○",1,0)</f>
        <v>0</v>
      </c>
      <c r="AV14" s="64">
        <f>IF('在宅生活改善調査（利用者票）'!AT23="○",1,0)</f>
        <v>0</v>
      </c>
      <c r="AW14" s="64">
        <f>IF('在宅生活改善調査（利用者票）'!AU23="○",1,0)</f>
        <v>0</v>
      </c>
      <c r="AX14" s="64">
        <f>IF('在宅生活改善調査（利用者票）'!AV23="○",1,0)</f>
        <v>0</v>
      </c>
      <c r="AY14" s="110">
        <f t="shared" si="3"/>
        <v>0</v>
      </c>
      <c r="AZ14" s="64">
        <f>IF('在宅生活改善調査（利用者票）'!AW23="○",1,0)</f>
        <v>0</v>
      </c>
      <c r="BA14" s="64">
        <f>IF('在宅生活改善調査（利用者票）'!AX23="○",1,0)</f>
        <v>0</v>
      </c>
      <c r="BB14" s="64">
        <f>IF('在宅生活改善調査（利用者票）'!AY23="○",1,0)</f>
        <v>0</v>
      </c>
      <c r="BC14" s="64">
        <f>IF('在宅生活改善調査（利用者票）'!AZ23="○",1,0)</f>
        <v>0</v>
      </c>
      <c r="BD14" s="64">
        <f>IF('在宅生活改善調査（利用者票）'!BA23="○",1,0)</f>
        <v>0</v>
      </c>
      <c r="BE14" s="64">
        <f>IF('在宅生活改善調査（利用者票）'!BB23="○",1,0)</f>
        <v>0</v>
      </c>
      <c r="BF14" s="64">
        <f>IF('在宅生活改善調査（利用者票）'!BC23="○",1,0)</f>
        <v>0</v>
      </c>
      <c r="BG14" s="64">
        <f>IF('在宅生活改善調査（利用者票）'!BD23="○",1,0)</f>
        <v>0</v>
      </c>
      <c r="BH14" s="64">
        <f>IF('在宅生活改善調査（利用者票）'!BE23="○",1,0)</f>
        <v>0</v>
      </c>
      <c r="BI14" s="64">
        <f>IF('在宅生活改善調査（利用者票）'!BF23="○",1,0)</f>
        <v>0</v>
      </c>
      <c r="BJ14" s="64">
        <f>IF('在宅生活改善調査（利用者票）'!BG23="○",1,0)</f>
        <v>0</v>
      </c>
      <c r="BK14" s="110">
        <f t="shared" si="4"/>
        <v>0</v>
      </c>
      <c r="BL14" s="64">
        <f>IF('在宅生活改善調査（利用者票）'!BH23="○",1,0)</f>
        <v>0</v>
      </c>
      <c r="BM14" s="64">
        <f>IF('在宅生活改善調査（利用者票）'!BI23="○",1,0)</f>
        <v>0</v>
      </c>
      <c r="BN14" s="64">
        <f>IF('在宅生活改善調査（利用者票）'!BJ23="○",1,0)</f>
        <v>0</v>
      </c>
      <c r="BO14" s="64">
        <f>IF('在宅生活改善調査（利用者票）'!BK23="○",1,0)</f>
        <v>0</v>
      </c>
      <c r="BP14" s="64">
        <f>IF('在宅生活改善調査（利用者票）'!BL23="○",1,0)</f>
        <v>0</v>
      </c>
      <c r="BQ14" s="64">
        <f>IF('在宅生活改善調査（利用者票）'!BM23="○",1,0)</f>
        <v>0</v>
      </c>
      <c r="BR14" s="64">
        <f>IF('在宅生活改善調査（利用者票）'!BN23="○",1,0)</f>
        <v>0</v>
      </c>
      <c r="BS14" s="64">
        <f>IF('在宅生活改善調査（利用者票）'!BO23="○",1,0)</f>
        <v>0</v>
      </c>
      <c r="BT14" s="64">
        <f>IF('在宅生活改善調査（利用者票）'!BP23="○",1,0)</f>
        <v>0</v>
      </c>
      <c r="BU14" s="64">
        <f>IF('在宅生活改善調査（利用者票）'!BQ23="○",1,0)</f>
        <v>0</v>
      </c>
      <c r="BV14" s="64">
        <f>IF('在宅生活改善調査（利用者票）'!BR23="○",1,0)</f>
        <v>0</v>
      </c>
      <c r="BW14" s="64">
        <f>IF('在宅生活改善調査（利用者票）'!BS23="○",1,0)</f>
        <v>0</v>
      </c>
      <c r="BX14" s="64">
        <f>IF('在宅生活改善調査（利用者票）'!BT23="○",1,0)</f>
        <v>0</v>
      </c>
      <c r="BY14" s="64">
        <f>IF('在宅生活改善調査（利用者票）'!BU23="○",1,0)</f>
        <v>0</v>
      </c>
      <c r="BZ14" s="64">
        <f>IF('在宅生活改善調査（利用者票）'!BV23="○",1,0)</f>
        <v>0</v>
      </c>
      <c r="CA14" s="64">
        <f>IF('在宅生活改善調査（利用者票）'!BW23="○",1,0)</f>
        <v>0</v>
      </c>
      <c r="CB14" s="64">
        <f>IF('在宅生活改善調査（利用者票）'!BX23="○",1,0)</f>
        <v>0</v>
      </c>
      <c r="CC14" s="64">
        <f>IF('在宅生活改善調査（利用者票）'!BY23="○",1,0)</f>
        <v>0</v>
      </c>
      <c r="CD14" s="64">
        <f>IF('在宅生活改善調査（利用者票）'!BZ23="○",1,0)</f>
        <v>0</v>
      </c>
      <c r="CE14" s="64">
        <f>IF('在宅生活改善調査（利用者票）'!CA23="○",1,0)</f>
        <v>0</v>
      </c>
      <c r="CF14" s="110">
        <f t="shared" si="5"/>
        <v>0</v>
      </c>
      <c r="CG14" s="110">
        <f t="shared" si="6"/>
        <v>0</v>
      </c>
      <c r="CH14" s="110">
        <f t="shared" si="7"/>
        <v>0</v>
      </c>
      <c r="CI14" s="64">
        <f>'在宅生活改善調査（利用者票）'!CB23</f>
        <v>0</v>
      </c>
      <c r="CJ14" s="64">
        <f>'在宅生活改善調査（利用者票）'!CC23</f>
        <v>0</v>
      </c>
      <c r="CK14" s="64">
        <f>'在宅生活改善調査（利用者票）'!CD23</f>
        <v>0</v>
      </c>
    </row>
    <row r="15" spans="1:89">
      <c r="A15" s="64">
        <f>'在宅生活改善調査（利用者票）'!B24</f>
        <v>0</v>
      </c>
      <c r="B15" s="64">
        <f>'在宅生活改善調査（利用者票）'!C24</f>
        <v>0</v>
      </c>
      <c r="C15" s="64">
        <f>'在宅生活改善調査（利用者票）'!D24</f>
        <v>0</v>
      </c>
      <c r="D15" s="64">
        <f>'在宅生活改善調査（利用者票）'!E24</f>
        <v>0</v>
      </c>
      <c r="E15" s="64">
        <f>'在宅生活改善調査（利用者票）'!F24</f>
        <v>0</v>
      </c>
      <c r="F15" s="64">
        <f>'在宅生活改善調査（利用者票）'!G24</f>
        <v>0</v>
      </c>
      <c r="G15" s="64">
        <f>'在宅生活改善調査（利用者票）'!H24</f>
        <v>0</v>
      </c>
      <c r="H15" s="64">
        <f>'在宅生活改善調査（利用者票）'!I24</f>
        <v>0</v>
      </c>
      <c r="I15" s="64">
        <f>IF('在宅生活改善調査（利用者票）'!J24="○",1,0)</f>
        <v>0</v>
      </c>
      <c r="J15" s="64">
        <f>IF('在宅生活改善調査（利用者票）'!K24="○",1,0)</f>
        <v>0</v>
      </c>
      <c r="K15" s="64">
        <f>IF('在宅生活改善調査（利用者票）'!L24="○",1,0)</f>
        <v>0</v>
      </c>
      <c r="L15" s="64">
        <f>IF('在宅生活改善調査（利用者票）'!M24="○",1,0)</f>
        <v>0</v>
      </c>
      <c r="M15" s="64">
        <f>IF('在宅生活改善調査（利用者票）'!N24="○",1,0)</f>
        <v>0</v>
      </c>
      <c r="N15" s="64">
        <f>IF('在宅生活改善調査（利用者票）'!O24="○",1,0)</f>
        <v>0</v>
      </c>
      <c r="O15" s="64">
        <f>IF('在宅生活改善調査（利用者票）'!P24="○",1,0)</f>
        <v>0</v>
      </c>
      <c r="P15" s="64">
        <f>IF('在宅生活改善調査（利用者票）'!Q24="○",1,0)</f>
        <v>0</v>
      </c>
      <c r="Q15" s="64">
        <f>IF('在宅生活改善調査（利用者票）'!R24="○",1,0)</f>
        <v>0</v>
      </c>
      <c r="R15" s="64">
        <f>IF('在宅生活改善調査（利用者票）'!S24="○",1,0)</f>
        <v>0</v>
      </c>
      <c r="S15" s="64">
        <f>IF('在宅生活改善調査（利用者票）'!T24="○",1,0)</f>
        <v>0</v>
      </c>
      <c r="T15" s="64">
        <f>IF('在宅生活改善調査（利用者票）'!U24="○",1,0)</f>
        <v>0</v>
      </c>
      <c r="U15" s="64">
        <f>IF('在宅生活改善調査（利用者票）'!V24="○",1,0)</f>
        <v>0</v>
      </c>
      <c r="V15" s="64">
        <f>IF('在宅生活改善調査（利用者票）'!W24="○",1,0)</f>
        <v>0</v>
      </c>
      <c r="W15" s="64">
        <f>IF('在宅生活改善調査（利用者票）'!X24="○",1,0)</f>
        <v>0</v>
      </c>
      <c r="X15" s="64">
        <f>IF('在宅生活改善調査（利用者票）'!Y24="○",1,0)</f>
        <v>0</v>
      </c>
      <c r="Y15" s="64">
        <f>IF('在宅生活改善調査（利用者票）'!Z24="○",1,0)</f>
        <v>0</v>
      </c>
      <c r="Z15" s="110">
        <f t="shared" si="0"/>
        <v>0</v>
      </c>
      <c r="AA15" s="64">
        <f>IF('在宅生活改善調査（利用者票）'!AA24="○",1,0)</f>
        <v>0</v>
      </c>
      <c r="AB15" s="64">
        <f>IF('在宅生活改善調査（利用者票）'!AB24="○",1,0)</f>
        <v>0</v>
      </c>
      <c r="AC15" s="64">
        <f>IF('在宅生活改善調査（利用者票）'!AC24="○",1,0)</f>
        <v>0</v>
      </c>
      <c r="AD15" s="64">
        <f>IF('在宅生活改善調査（利用者票）'!AD24="○",1,0)</f>
        <v>0</v>
      </c>
      <c r="AE15" s="64">
        <f>IF('在宅生活改善調査（利用者票）'!AE24="○",1,0)</f>
        <v>0</v>
      </c>
      <c r="AF15" s="64">
        <f>IF('在宅生活改善調査（利用者票）'!AF24="○",1,0)</f>
        <v>0</v>
      </c>
      <c r="AG15" s="64">
        <f>IF('在宅生活改善調査（利用者票）'!AG24="○",1,0)</f>
        <v>0</v>
      </c>
      <c r="AH15" s="110">
        <f t="shared" si="1"/>
        <v>0</v>
      </c>
      <c r="AI15" s="64">
        <f>IF('在宅生活改善調査（利用者票）'!AH24="○",1,0)</f>
        <v>0</v>
      </c>
      <c r="AJ15" s="64">
        <f>IF('在宅生活改善調査（利用者票）'!AI24="○",1,0)</f>
        <v>0</v>
      </c>
      <c r="AK15" s="64">
        <f>IF('在宅生活改善調査（利用者票）'!AJ24="○",1,0)</f>
        <v>0</v>
      </c>
      <c r="AL15" s="64">
        <f>IF('在宅生活改善調査（利用者票）'!AK24="○",1,0)</f>
        <v>0</v>
      </c>
      <c r="AM15" s="64">
        <f>IF('在宅生活改善調査（利用者票）'!AL24="○",1,0)</f>
        <v>0</v>
      </c>
      <c r="AN15" s="64">
        <f>IF('在宅生活改善調査（利用者票）'!AM24="○",1,0)</f>
        <v>0</v>
      </c>
      <c r="AO15" s="64">
        <f>IF('在宅生活改善調査（利用者票）'!AN24="○",1,0)</f>
        <v>0</v>
      </c>
      <c r="AP15" s="110">
        <f t="shared" si="2"/>
        <v>0</v>
      </c>
      <c r="AQ15" s="64">
        <f>IF('在宅生活改善調査（利用者票）'!AO24="○",1,0)</f>
        <v>0</v>
      </c>
      <c r="AR15" s="64">
        <f>IF('在宅生活改善調査（利用者票）'!AP24="○",1,0)</f>
        <v>0</v>
      </c>
      <c r="AS15" s="64">
        <f>IF('在宅生活改善調査（利用者票）'!AQ24="○",1,0)</f>
        <v>0</v>
      </c>
      <c r="AT15" s="64">
        <f>IF('在宅生活改善調査（利用者票）'!AR24="○",1,0)</f>
        <v>0</v>
      </c>
      <c r="AU15" s="64">
        <f>IF('在宅生活改善調査（利用者票）'!AS24="○",1,0)</f>
        <v>0</v>
      </c>
      <c r="AV15" s="64">
        <f>IF('在宅生活改善調査（利用者票）'!AT24="○",1,0)</f>
        <v>0</v>
      </c>
      <c r="AW15" s="64">
        <f>IF('在宅生活改善調査（利用者票）'!AU24="○",1,0)</f>
        <v>0</v>
      </c>
      <c r="AX15" s="64">
        <f>IF('在宅生活改善調査（利用者票）'!AV24="○",1,0)</f>
        <v>0</v>
      </c>
      <c r="AY15" s="110">
        <f>SUM(AQ15:AX15)</f>
        <v>0</v>
      </c>
      <c r="AZ15" s="64">
        <f>IF('在宅生活改善調査（利用者票）'!AW24="○",1,0)</f>
        <v>0</v>
      </c>
      <c r="BA15" s="64">
        <f>IF('在宅生活改善調査（利用者票）'!AX24="○",1,0)</f>
        <v>0</v>
      </c>
      <c r="BB15" s="64">
        <f>IF('在宅生活改善調査（利用者票）'!AY24="○",1,0)</f>
        <v>0</v>
      </c>
      <c r="BC15" s="64">
        <f>IF('在宅生活改善調査（利用者票）'!AZ24="○",1,0)</f>
        <v>0</v>
      </c>
      <c r="BD15" s="64">
        <f>IF('在宅生活改善調査（利用者票）'!BA24="○",1,0)</f>
        <v>0</v>
      </c>
      <c r="BE15" s="64">
        <f>IF('在宅生活改善調査（利用者票）'!BB24="○",1,0)</f>
        <v>0</v>
      </c>
      <c r="BF15" s="64">
        <f>IF('在宅生活改善調査（利用者票）'!BC24="○",1,0)</f>
        <v>0</v>
      </c>
      <c r="BG15" s="64">
        <f>IF('在宅生活改善調査（利用者票）'!BD24="○",1,0)</f>
        <v>0</v>
      </c>
      <c r="BH15" s="64">
        <f>IF('在宅生活改善調査（利用者票）'!BE24="○",1,0)</f>
        <v>0</v>
      </c>
      <c r="BI15" s="64">
        <f>IF('在宅生活改善調査（利用者票）'!BF24="○",1,0)</f>
        <v>0</v>
      </c>
      <c r="BJ15" s="64">
        <f>IF('在宅生活改善調査（利用者票）'!BG24="○",1,0)</f>
        <v>0</v>
      </c>
      <c r="BK15" s="110">
        <f t="shared" si="4"/>
        <v>0</v>
      </c>
      <c r="BL15" s="64">
        <f>IF('在宅生活改善調査（利用者票）'!BH24="○",1,0)</f>
        <v>0</v>
      </c>
      <c r="BM15" s="64">
        <f>IF('在宅生活改善調査（利用者票）'!BI24="○",1,0)</f>
        <v>0</v>
      </c>
      <c r="BN15" s="64">
        <f>IF('在宅生活改善調査（利用者票）'!BJ24="○",1,0)</f>
        <v>0</v>
      </c>
      <c r="BO15" s="64">
        <f>IF('在宅生活改善調査（利用者票）'!BK24="○",1,0)</f>
        <v>0</v>
      </c>
      <c r="BP15" s="64">
        <f>IF('在宅生活改善調査（利用者票）'!BL24="○",1,0)</f>
        <v>0</v>
      </c>
      <c r="BQ15" s="64">
        <f>IF('在宅生活改善調査（利用者票）'!BM24="○",1,0)</f>
        <v>0</v>
      </c>
      <c r="BR15" s="64">
        <f>IF('在宅生活改善調査（利用者票）'!BN24="○",1,0)</f>
        <v>0</v>
      </c>
      <c r="BS15" s="64">
        <f>IF('在宅生活改善調査（利用者票）'!BO24="○",1,0)</f>
        <v>0</v>
      </c>
      <c r="BT15" s="64">
        <f>IF('在宅生活改善調査（利用者票）'!BP24="○",1,0)</f>
        <v>0</v>
      </c>
      <c r="BU15" s="64">
        <f>IF('在宅生活改善調査（利用者票）'!BQ24="○",1,0)</f>
        <v>0</v>
      </c>
      <c r="BV15" s="64">
        <f>IF('在宅生活改善調査（利用者票）'!BR24="○",1,0)</f>
        <v>0</v>
      </c>
      <c r="BW15" s="64">
        <f>IF('在宅生活改善調査（利用者票）'!BS24="○",1,0)</f>
        <v>0</v>
      </c>
      <c r="BX15" s="64">
        <f>IF('在宅生活改善調査（利用者票）'!BT24="○",1,0)</f>
        <v>0</v>
      </c>
      <c r="BY15" s="64">
        <f>IF('在宅生活改善調査（利用者票）'!BU24="○",1,0)</f>
        <v>0</v>
      </c>
      <c r="BZ15" s="64">
        <f>IF('在宅生活改善調査（利用者票）'!BV24="○",1,0)</f>
        <v>0</v>
      </c>
      <c r="CA15" s="64">
        <f>IF('在宅生活改善調査（利用者票）'!BW24="○",1,0)</f>
        <v>0</v>
      </c>
      <c r="CB15" s="64">
        <f>IF('在宅生活改善調査（利用者票）'!BX24="○",1,0)</f>
        <v>0</v>
      </c>
      <c r="CC15" s="64">
        <f>IF('在宅生活改善調査（利用者票）'!BY24="○",1,0)</f>
        <v>0</v>
      </c>
      <c r="CD15" s="64">
        <f>IF('在宅生活改善調査（利用者票）'!BZ24="○",1,0)</f>
        <v>0</v>
      </c>
      <c r="CE15" s="64">
        <f>IF('在宅生活改善調査（利用者票）'!CA24="○",1,0)</f>
        <v>0</v>
      </c>
      <c r="CF15" s="110">
        <f t="shared" si="5"/>
        <v>0</v>
      </c>
      <c r="CG15" s="110">
        <f t="shared" si="6"/>
        <v>0</v>
      </c>
      <c r="CH15" s="110">
        <f t="shared" si="7"/>
        <v>0</v>
      </c>
      <c r="CI15" s="64">
        <f>'在宅生活改善調査（利用者票）'!CB24</f>
        <v>0</v>
      </c>
      <c r="CJ15" s="64">
        <f>'在宅生活改善調査（利用者票）'!CC24</f>
        <v>0</v>
      </c>
      <c r="CK15" s="64">
        <f>'在宅生活改善調査（利用者票）'!CD24</f>
        <v>0</v>
      </c>
    </row>
    <row r="16" spans="1:89">
      <c r="A16" s="64">
        <f>'在宅生活改善調査（利用者票）'!B25</f>
        <v>0</v>
      </c>
      <c r="B16" s="64">
        <f>'在宅生活改善調査（利用者票）'!C25</f>
        <v>0</v>
      </c>
      <c r="C16" s="64">
        <f>'在宅生活改善調査（利用者票）'!D25</f>
        <v>0</v>
      </c>
      <c r="D16" s="64">
        <f>'在宅生活改善調査（利用者票）'!E25</f>
        <v>0</v>
      </c>
      <c r="E16" s="64">
        <f>'在宅生活改善調査（利用者票）'!F25</f>
        <v>0</v>
      </c>
      <c r="F16" s="64">
        <f>'在宅生活改善調査（利用者票）'!G25</f>
        <v>0</v>
      </c>
      <c r="G16" s="64">
        <f>'在宅生活改善調査（利用者票）'!H25</f>
        <v>0</v>
      </c>
      <c r="H16" s="64">
        <f>'在宅生活改善調査（利用者票）'!I25</f>
        <v>0</v>
      </c>
      <c r="I16" s="64">
        <f>IF('在宅生活改善調査（利用者票）'!J25="○",1,0)</f>
        <v>0</v>
      </c>
      <c r="J16" s="64">
        <f>IF('在宅生活改善調査（利用者票）'!K25="○",1,0)</f>
        <v>0</v>
      </c>
      <c r="K16" s="64">
        <f>IF('在宅生活改善調査（利用者票）'!L25="○",1,0)</f>
        <v>0</v>
      </c>
      <c r="L16" s="64">
        <f>IF('在宅生活改善調査（利用者票）'!M25="○",1,0)</f>
        <v>0</v>
      </c>
      <c r="M16" s="64">
        <f>IF('在宅生活改善調査（利用者票）'!N25="○",1,0)</f>
        <v>0</v>
      </c>
      <c r="N16" s="64">
        <f>IF('在宅生活改善調査（利用者票）'!O25="○",1,0)</f>
        <v>0</v>
      </c>
      <c r="O16" s="64">
        <f>IF('在宅生活改善調査（利用者票）'!P25="○",1,0)</f>
        <v>0</v>
      </c>
      <c r="P16" s="64">
        <f>IF('在宅生活改善調査（利用者票）'!Q25="○",1,0)</f>
        <v>0</v>
      </c>
      <c r="Q16" s="64">
        <f>IF('在宅生活改善調査（利用者票）'!R25="○",1,0)</f>
        <v>0</v>
      </c>
      <c r="R16" s="64">
        <f>IF('在宅生活改善調査（利用者票）'!S25="○",1,0)</f>
        <v>0</v>
      </c>
      <c r="S16" s="64">
        <f>IF('在宅生活改善調査（利用者票）'!T25="○",1,0)</f>
        <v>0</v>
      </c>
      <c r="T16" s="64">
        <f>IF('在宅生活改善調査（利用者票）'!U25="○",1,0)</f>
        <v>0</v>
      </c>
      <c r="U16" s="64">
        <f>IF('在宅生活改善調査（利用者票）'!V25="○",1,0)</f>
        <v>0</v>
      </c>
      <c r="V16" s="64">
        <f>IF('在宅生活改善調査（利用者票）'!W25="○",1,0)</f>
        <v>0</v>
      </c>
      <c r="W16" s="64">
        <f>IF('在宅生活改善調査（利用者票）'!X25="○",1,0)</f>
        <v>0</v>
      </c>
      <c r="X16" s="64">
        <f>IF('在宅生活改善調査（利用者票）'!Y25="○",1,0)</f>
        <v>0</v>
      </c>
      <c r="Y16" s="64">
        <f>IF('在宅生活改善調査（利用者票）'!Z25="○",1,0)</f>
        <v>0</v>
      </c>
      <c r="Z16" s="110">
        <f t="shared" si="0"/>
        <v>0</v>
      </c>
      <c r="AA16" s="64">
        <f>IF('在宅生活改善調査（利用者票）'!AA25="○",1,0)</f>
        <v>0</v>
      </c>
      <c r="AB16" s="64">
        <f>IF('在宅生活改善調査（利用者票）'!AB25="○",1,0)</f>
        <v>0</v>
      </c>
      <c r="AC16" s="64">
        <f>IF('在宅生活改善調査（利用者票）'!AC25="○",1,0)</f>
        <v>0</v>
      </c>
      <c r="AD16" s="64">
        <f>IF('在宅生活改善調査（利用者票）'!AD25="○",1,0)</f>
        <v>0</v>
      </c>
      <c r="AE16" s="64">
        <f>IF('在宅生活改善調査（利用者票）'!AE25="○",1,0)</f>
        <v>0</v>
      </c>
      <c r="AF16" s="64">
        <f>IF('在宅生活改善調査（利用者票）'!AF25="○",1,0)</f>
        <v>0</v>
      </c>
      <c r="AG16" s="64">
        <f>IF('在宅生活改善調査（利用者票）'!AG25="○",1,0)</f>
        <v>0</v>
      </c>
      <c r="AH16" s="110">
        <f t="shared" si="1"/>
        <v>0</v>
      </c>
      <c r="AI16" s="64">
        <f>IF('在宅生活改善調査（利用者票）'!AH25="○",1,0)</f>
        <v>0</v>
      </c>
      <c r="AJ16" s="64">
        <f>IF('在宅生活改善調査（利用者票）'!AI25="○",1,0)</f>
        <v>0</v>
      </c>
      <c r="AK16" s="64">
        <f>IF('在宅生活改善調査（利用者票）'!AJ25="○",1,0)</f>
        <v>0</v>
      </c>
      <c r="AL16" s="64">
        <f>IF('在宅生活改善調査（利用者票）'!AK25="○",1,0)</f>
        <v>0</v>
      </c>
      <c r="AM16" s="64">
        <f>IF('在宅生活改善調査（利用者票）'!AL25="○",1,0)</f>
        <v>0</v>
      </c>
      <c r="AN16" s="64">
        <f>IF('在宅生活改善調査（利用者票）'!AM25="○",1,0)</f>
        <v>0</v>
      </c>
      <c r="AO16" s="64">
        <f>IF('在宅生活改善調査（利用者票）'!AN25="○",1,0)</f>
        <v>0</v>
      </c>
      <c r="AP16" s="110">
        <f t="shared" si="2"/>
        <v>0</v>
      </c>
      <c r="AQ16" s="64">
        <f>IF('在宅生活改善調査（利用者票）'!AO25="○",1,0)</f>
        <v>0</v>
      </c>
      <c r="AR16" s="64">
        <f>IF('在宅生活改善調査（利用者票）'!AP25="○",1,0)</f>
        <v>0</v>
      </c>
      <c r="AS16" s="64">
        <f>IF('在宅生活改善調査（利用者票）'!AQ25="○",1,0)</f>
        <v>0</v>
      </c>
      <c r="AT16" s="64">
        <f>IF('在宅生活改善調査（利用者票）'!AR25="○",1,0)</f>
        <v>0</v>
      </c>
      <c r="AU16" s="64">
        <f>IF('在宅生活改善調査（利用者票）'!AS25="○",1,0)</f>
        <v>0</v>
      </c>
      <c r="AV16" s="64">
        <f>IF('在宅生活改善調査（利用者票）'!AT25="○",1,0)</f>
        <v>0</v>
      </c>
      <c r="AW16" s="64">
        <f>IF('在宅生活改善調査（利用者票）'!AU25="○",1,0)</f>
        <v>0</v>
      </c>
      <c r="AX16" s="64">
        <f>IF('在宅生活改善調査（利用者票）'!AV25="○",1,0)</f>
        <v>0</v>
      </c>
      <c r="AY16" s="110">
        <f t="shared" si="3"/>
        <v>0</v>
      </c>
      <c r="AZ16" s="64">
        <f>IF('在宅生活改善調査（利用者票）'!AW25="○",1,0)</f>
        <v>0</v>
      </c>
      <c r="BA16" s="64">
        <f>IF('在宅生活改善調査（利用者票）'!AX25="○",1,0)</f>
        <v>0</v>
      </c>
      <c r="BB16" s="64">
        <f>IF('在宅生活改善調査（利用者票）'!AY25="○",1,0)</f>
        <v>0</v>
      </c>
      <c r="BC16" s="64">
        <f>IF('在宅生活改善調査（利用者票）'!AZ25="○",1,0)</f>
        <v>0</v>
      </c>
      <c r="BD16" s="64">
        <f>IF('在宅生活改善調査（利用者票）'!BA25="○",1,0)</f>
        <v>0</v>
      </c>
      <c r="BE16" s="64">
        <f>IF('在宅生活改善調査（利用者票）'!BB25="○",1,0)</f>
        <v>0</v>
      </c>
      <c r="BF16" s="64">
        <f>IF('在宅生活改善調査（利用者票）'!BC25="○",1,0)</f>
        <v>0</v>
      </c>
      <c r="BG16" s="64">
        <f>IF('在宅生活改善調査（利用者票）'!BD25="○",1,0)</f>
        <v>0</v>
      </c>
      <c r="BH16" s="64">
        <f>IF('在宅生活改善調査（利用者票）'!BE25="○",1,0)</f>
        <v>0</v>
      </c>
      <c r="BI16" s="64">
        <f>IF('在宅生活改善調査（利用者票）'!BF25="○",1,0)</f>
        <v>0</v>
      </c>
      <c r="BJ16" s="64">
        <f>IF('在宅生活改善調査（利用者票）'!BG25="○",1,0)</f>
        <v>0</v>
      </c>
      <c r="BK16" s="110">
        <f t="shared" si="4"/>
        <v>0</v>
      </c>
      <c r="BL16" s="64">
        <f>IF('在宅生活改善調査（利用者票）'!BH25="○",1,0)</f>
        <v>0</v>
      </c>
      <c r="BM16" s="64">
        <f>IF('在宅生活改善調査（利用者票）'!BI25="○",1,0)</f>
        <v>0</v>
      </c>
      <c r="BN16" s="64">
        <f>IF('在宅生活改善調査（利用者票）'!BJ25="○",1,0)</f>
        <v>0</v>
      </c>
      <c r="BO16" s="64">
        <f>IF('在宅生活改善調査（利用者票）'!BK25="○",1,0)</f>
        <v>0</v>
      </c>
      <c r="BP16" s="64">
        <f>IF('在宅生活改善調査（利用者票）'!BL25="○",1,0)</f>
        <v>0</v>
      </c>
      <c r="BQ16" s="64">
        <f>IF('在宅生活改善調査（利用者票）'!BM25="○",1,0)</f>
        <v>0</v>
      </c>
      <c r="BR16" s="64">
        <f>IF('在宅生活改善調査（利用者票）'!BN25="○",1,0)</f>
        <v>0</v>
      </c>
      <c r="BS16" s="64">
        <f>IF('在宅生活改善調査（利用者票）'!BO25="○",1,0)</f>
        <v>0</v>
      </c>
      <c r="BT16" s="64">
        <f>IF('在宅生活改善調査（利用者票）'!BP25="○",1,0)</f>
        <v>0</v>
      </c>
      <c r="BU16" s="64">
        <f>IF('在宅生活改善調査（利用者票）'!BQ25="○",1,0)</f>
        <v>0</v>
      </c>
      <c r="BV16" s="64">
        <f>IF('在宅生活改善調査（利用者票）'!BR25="○",1,0)</f>
        <v>0</v>
      </c>
      <c r="BW16" s="64">
        <f>IF('在宅生活改善調査（利用者票）'!BS25="○",1,0)</f>
        <v>0</v>
      </c>
      <c r="BX16" s="64">
        <f>IF('在宅生活改善調査（利用者票）'!BT25="○",1,0)</f>
        <v>0</v>
      </c>
      <c r="BY16" s="64">
        <f>IF('在宅生活改善調査（利用者票）'!BU25="○",1,0)</f>
        <v>0</v>
      </c>
      <c r="BZ16" s="64">
        <f>IF('在宅生活改善調査（利用者票）'!BV25="○",1,0)</f>
        <v>0</v>
      </c>
      <c r="CA16" s="64">
        <f>IF('在宅生活改善調査（利用者票）'!BW25="○",1,0)</f>
        <v>0</v>
      </c>
      <c r="CB16" s="64">
        <f>IF('在宅生活改善調査（利用者票）'!BX25="○",1,0)</f>
        <v>0</v>
      </c>
      <c r="CC16" s="64">
        <f>IF('在宅生活改善調査（利用者票）'!BY25="○",1,0)</f>
        <v>0</v>
      </c>
      <c r="CD16" s="64">
        <f>IF('在宅生活改善調査（利用者票）'!BZ25="○",1,0)</f>
        <v>0</v>
      </c>
      <c r="CE16" s="64">
        <f>IF('在宅生活改善調査（利用者票）'!CA25="○",1,0)</f>
        <v>0</v>
      </c>
      <c r="CF16" s="110">
        <f t="shared" si="5"/>
        <v>0</v>
      </c>
      <c r="CG16" s="110">
        <f t="shared" si="6"/>
        <v>0</v>
      </c>
      <c r="CH16" s="110">
        <f t="shared" si="7"/>
        <v>0</v>
      </c>
      <c r="CI16" s="64">
        <f>'在宅生活改善調査（利用者票）'!CB25</f>
        <v>0</v>
      </c>
      <c r="CJ16" s="64">
        <f>'在宅生活改善調査（利用者票）'!CC25</f>
        <v>0</v>
      </c>
      <c r="CK16" s="64">
        <f>'在宅生活改善調査（利用者票）'!CD25</f>
        <v>0</v>
      </c>
    </row>
    <row r="17" spans="1:89">
      <c r="A17" s="64">
        <f>'在宅生活改善調査（利用者票）'!B26</f>
        <v>0</v>
      </c>
      <c r="B17" s="64">
        <f>'在宅生活改善調査（利用者票）'!C26</f>
        <v>0</v>
      </c>
      <c r="C17" s="64">
        <f>'在宅生活改善調査（利用者票）'!D26</f>
        <v>0</v>
      </c>
      <c r="D17" s="64">
        <f>'在宅生活改善調査（利用者票）'!E26</f>
        <v>0</v>
      </c>
      <c r="E17" s="64">
        <f>'在宅生活改善調査（利用者票）'!F26</f>
        <v>0</v>
      </c>
      <c r="F17" s="64">
        <f>'在宅生活改善調査（利用者票）'!G26</f>
        <v>0</v>
      </c>
      <c r="G17" s="64">
        <f>'在宅生活改善調査（利用者票）'!H26</f>
        <v>0</v>
      </c>
      <c r="H17" s="64">
        <f>'在宅生活改善調査（利用者票）'!I26</f>
        <v>0</v>
      </c>
      <c r="I17" s="64">
        <f>IF('在宅生活改善調査（利用者票）'!J26="○",1,0)</f>
        <v>0</v>
      </c>
      <c r="J17" s="64">
        <f>IF('在宅生活改善調査（利用者票）'!K26="○",1,0)</f>
        <v>0</v>
      </c>
      <c r="K17" s="64">
        <f>IF('在宅生活改善調査（利用者票）'!L26="○",1,0)</f>
        <v>0</v>
      </c>
      <c r="L17" s="64">
        <f>IF('在宅生活改善調査（利用者票）'!M26="○",1,0)</f>
        <v>0</v>
      </c>
      <c r="M17" s="64">
        <f>IF('在宅生活改善調査（利用者票）'!N26="○",1,0)</f>
        <v>0</v>
      </c>
      <c r="N17" s="64">
        <f>IF('在宅生活改善調査（利用者票）'!O26="○",1,0)</f>
        <v>0</v>
      </c>
      <c r="O17" s="64">
        <f>IF('在宅生活改善調査（利用者票）'!P26="○",1,0)</f>
        <v>0</v>
      </c>
      <c r="P17" s="64">
        <f>IF('在宅生活改善調査（利用者票）'!Q26="○",1,0)</f>
        <v>0</v>
      </c>
      <c r="Q17" s="64">
        <f>IF('在宅生活改善調査（利用者票）'!R26="○",1,0)</f>
        <v>0</v>
      </c>
      <c r="R17" s="64">
        <f>IF('在宅生活改善調査（利用者票）'!S26="○",1,0)</f>
        <v>0</v>
      </c>
      <c r="S17" s="64">
        <f>IF('在宅生活改善調査（利用者票）'!T26="○",1,0)</f>
        <v>0</v>
      </c>
      <c r="T17" s="64">
        <f>IF('在宅生活改善調査（利用者票）'!U26="○",1,0)</f>
        <v>0</v>
      </c>
      <c r="U17" s="64">
        <f>IF('在宅生活改善調査（利用者票）'!V26="○",1,0)</f>
        <v>0</v>
      </c>
      <c r="V17" s="64">
        <f>IF('在宅生活改善調査（利用者票）'!W26="○",1,0)</f>
        <v>0</v>
      </c>
      <c r="W17" s="64">
        <f>IF('在宅生活改善調査（利用者票）'!X26="○",1,0)</f>
        <v>0</v>
      </c>
      <c r="X17" s="64">
        <f>IF('在宅生活改善調査（利用者票）'!Y26="○",1,0)</f>
        <v>0</v>
      </c>
      <c r="Y17" s="64">
        <f>IF('在宅生活改善調査（利用者票）'!Z26="○",1,0)</f>
        <v>0</v>
      </c>
      <c r="Z17" s="110">
        <f t="shared" si="0"/>
        <v>0</v>
      </c>
      <c r="AA17" s="64">
        <f>IF('在宅生活改善調査（利用者票）'!AA26="○",1,0)</f>
        <v>0</v>
      </c>
      <c r="AB17" s="64">
        <f>IF('在宅生活改善調査（利用者票）'!AB26="○",1,0)</f>
        <v>0</v>
      </c>
      <c r="AC17" s="64">
        <f>IF('在宅生活改善調査（利用者票）'!AC26="○",1,0)</f>
        <v>0</v>
      </c>
      <c r="AD17" s="64">
        <f>IF('在宅生活改善調査（利用者票）'!AD26="○",1,0)</f>
        <v>0</v>
      </c>
      <c r="AE17" s="64">
        <f>IF('在宅生活改善調査（利用者票）'!AE26="○",1,0)</f>
        <v>0</v>
      </c>
      <c r="AF17" s="64">
        <f>IF('在宅生活改善調査（利用者票）'!AF26="○",1,0)</f>
        <v>0</v>
      </c>
      <c r="AG17" s="64">
        <f>IF('在宅生活改善調査（利用者票）'!AG26="○",1,0)</f>
        <v>0</v>
      </c>
      <c r="AH17" s="110">
        <f t="shared" si="1"/>
        <v>0</v>
      </c>
      <c r="AI17" s="64">
        <f>IF('在宅生活改善調査（利用者票）'!AH26="○",1,0)</f>
        <v>0</v>
      </c>
      <c r="AJ17" s="64">
        <f>IF('在宅生活改善調査（利用者票）'!AI26="○",1,0)</f>
        <v>0</v>
      </c>
      <c r="AK17" s="64">
        <f>IF('在宅生活改善調査（利用者票）'!AJ26="○",1,0)</f>
        <v>0</v>
      </c>
      <c r="AL17" s="64">
        <f>IF('在宅生活改善調査（利用者票）'!AK26="○",1,0)</f>
        <v>0</v>
      </c>
      <c r="AM17" s="64">
        <f>IF('在宅生活改善調査（利用者票）'!AL26="○",1,0)</f>
        <v>0</v>
      </c>
      <c r="AN17" s="64">
        <f>IF('在宅生活改善調査（利用者票）'!AM26="○",1,0)</f>
        <v>0</v>
      </c>
      <c r="AO17" s="64">
        <f>IF('在宅生活改善調査（利用者票）'!AN26="○",1,0)</f>
        <v>0</v>
      </c>
      <c r="AP17" s="110">
        <f t="shared" si="2"/>
        <v>0</v>
      </c>
      <c r="AQ17" s="64">
        <f>IF('在宅生活改善調査（利用者票）'!AO26="○",1,0)</f>
        <v>0</v>
      </c>
      <c r="AR17" s="64">
        <f>IF('在宅生活改善調査（利用者票）'!AP26="○",1,0)</f>
        <v>0</v>
      </c>
      <c r="AS17" s="64">
        <f>IF('在宅生活改善調査（利用者票）'!AQ26="○",1,0)</f>
        <v>0</v>
      </c>
      <c r="AT17" s="64">
        <f>IF('在宅生活改善調査（利用者票）'!AR26="○",1,0)</f>
        <v>0</v>
      </c>
      <c r="AU17" s="64">
        <f>IF('在宅生活改善調査（利用者票）'!AS26="○",1,0)</f>
        <v>0</v>
      </c>
      <c r="AV17" s="64">
        <f>IF('在宅生活改善調査（利用者票）'!AT26="○",1,0)</f>
        <v>0</v>
      </c>
      <c r="AW17" s="64">
        <f>IF('在宅生活改善調査（利用者票）'!AU26="○",1,0)</f>
        <v>0</v>
      </c>
      <c r="AX17" s="64">
        <f>IF('在宅生活改善調査（利用者票）'!AV26="○",1,0)</f>
        <v>0</v>
      </c>
      <c r="AY17" s="110">
        <f t="shared" si="3"/>
        <v>0</v>
      </c>
      <c r="AZ17" s="64">
        <f>IF('在宅生活改善調査（利用者票）'!AW26="○",1,0)</f>
        <v>0</v>
      </c>
      <c r="BA17" s="64">
        <f>IF('在宅生活改善調査（利用者票）'!AX26="○",1,0)</f>
        <v>0</v>
      </c>
      <c r="BB17" s="64">
        <f>IF('在宅生活改善調査（利用者票）'!AY26="○",1,0)</f>
        <v>0</v>
      </c>
      <c r="BC17" s="64">
        <f>IF('在宅生活改善調査（利用者票）'!AZ26="○",1,0)</f>
        <v>0</v>
      </c>
      <c r="BD17" s="64">
        <f>IF('在宅生活改善調査（利用者票）'!BA26="○",1,0)</f>
        <v>0</v>
      </c>
      <c r="BE17" s="64">
        <f>IF('在宅生活改善調査（利用者票）'!BB26="○",1,0)</f>
        <v>0</v>
      </c>
      <c r="BF17" s="64">
        <f>IF('在宅生活改善調査（利用者票）'!BC26="○",1,0)</f>
        <v>0</v>
      </c>
      <c r="BG17" s="64">
        <f>IF('在宅生活改善調査（利用者票）'!BD26="○",1,0)</f>
        <v>0</v>
      </c>
      <c r="BH17" s="64">
        <f>IF('在宅生活改善調査（利用者票）'!BE26="○",1,0)</f>
        <v>0</v>
      </c>
      <c r="BI17" s="64">
        <f>IF('在宅生活改善調査（利用者票）'!BF26="○",1,0)</f>
        <v>0</v>
      </c>
      <c r="BJ17" s="64">
        <f>IF('在宅生活改善調査（利用者票）'!BG26="○",1,0)</f>
        <v>0</v>
      </c>
      <c r="BK17" s="110">
        <f t="shared" si="4"/>
        <v>0</v>
      </c>
      <c r="BL17" s="64">
        <f>IF('在宅生活改善調査（利用者票）'!BH26="○",1,0)</f>
        <v>0</v>
      </c>
      <c r="BM17" s="64">
        <f>IF('在宅生活改善調査（利用者票）'!BI26="○",1,0)</f>
        <v>0</v>
      </c>
      <c r="BN17" s="64">
        <f>IF('在宅生活改善調査（利用者票）'!BJ26="○",1,0)</f>
        <v>0</v>
      </c>
      <c r="BO17" s="64">
        <f>IF('在宅生活改善調査（利用者票）'!BK26="○",1,0)</f>
        <v>0</v>
      </c>
      <c r="BP17" s="64">
        <f>IF('在宅生活改善調査（利用者票）'!BL26="○",1,0)</f>
        <v>0</v>
      </c>
      <c r="BQ17" s="64">
        <f>IF('在宅生活改善調査（利用者票）'!BM26="○",1,0)</f>
        <v>0</v>
      </c>
      <c r="BR17" s="64">
        <f>IF('在宅生活改善調査（利用者票）'!BN26="○",1,0)</f>
        <v>0</v>
      </c>
      <c r="BS17" s="64">
        <f>IF('在宅生活改善調査（利用者票）'!BO26="○",1,0)</f>
        <v>0</v>
      </c>
      <c r="BT17" s="64">
        <f>IF('在宅生活改善調査（利用者票）'!BP26="○",1,0)</f>
        <v>0</v>
      </c>
      <c r="BU17" s="64">
        <f>IF('在宅生活改善調査（利用者票）'!BQ26="○",1,0)</f>
        <v>0</v>
      </c>
      <c r="BV17" s="64">
        <f>IF('在宅生活改善調査（利用者票）'!BR26="○",1,0)</f>
        <v>0</v>
      </c>
      <c r="BW17" s="64">
        <f>IF('在宅生活改善調査（利用者票）'!BS26="○",1,0)</f>
        <v>0</v>
      </c>
      <c r="BX17" s="64">
        <f>IF('在宅生活改善調査（利用者票）'!BT26="○",1,0)</f>
        <v>0</v>
      </c>
      <c r="BY17" s="64">
        <f>IF('在宅生活改善調査（利用者票）'!BU26="○",1,0)</f>
        <v>0</v>
      </c>
      <c r="BZ17" s="64">
        <f>IF('在宅生活改善調査（利用者票）'!BV26="○",1,0)</f>
        <v>0</v>
      </c>
      <c r="CA17" s="64">
        <f>IF('在宅生活改善調査（利用者票）'!BW26="○",1,0)</f>
        <v>0</v>
      </c>
      <c r="CB17" s="64">
        <f>IF('在宅生活改善調査（利用者票）'!BX26="○",1,0)</f>
        <v>0</v>
      </c>
      <c r="CC17" s="64">
        <f>IF('在宅生活改善調査（利用者票）'!BY26="○",1,0)</f>
        <v>0</v>
      </c>
      <c r="CD17" s="64">
        <f>IF('在宅生活改善調査（利用者票）'!BZ26="○",1,0)</f>
        <v>0</v>
      </c>
      <c r="CE17" s="64">
        <f>IF('在宅生活改善調査（利用者票）'!CA26="○",1,0)</f>
        <v>0</v>
      </c>
      <c r="CF17" s="110">
        <f t="shared" si="5"/>
        <v>0</v>
      </c>
      <c r="CG17" s="110">
        <f t="shared" si="6"/>
        <v>0</v>
      </c>
      <c r="CH17" s="110">
        <f t="shared" si="7"/>
        <v>0</v>
      </c>
      <c r="CI17" s="64">
        <f>'在宅生活改善調査（利用者票）'!CB26</f>
        <v>0</v>
      </c>
      <c r="CJ17" s="64">
        <f>'在宅生活改善調査（利用者票）'!CC26</f>
        <v>0</v>
      </c>
      <c r="CK17" s="64">
        <f>'在宅生活改善調査（利用者票）'!CD26</f>
        <v>0</v>
      </c>
    </row>
    <row r="18" spans="1:89">
      <c r="A18" s="64">
        <f>'在宅生活改善調査（利用者票）'!B27</f>
        <v>0</v>
      </c>
      <c r="B18" s="64">
        <f>'在宅生活改善調査（利用者票）'!C27</f>
        <v>0</v>
      </c>
      <c r="C18" s="64">
        <f>'在宅生活改善調査（利用者票）'!D27</f>
        <v>0</v>
      </c>
      <c r="D18" s="64">
        <f>'在宅生活改善調査（利用者票）'!E27</f>
        <v>0</v>
      </c>
      <c r="E18" s="64">
        <f>'在宅生活改善調査（利用者票）'!F27</f>
        <v>0</v>
      </c>
      <c r="F18" s="64">
        <f>'在宅生活改善調査（利用者票）'!G27</f>
        <v>0</v>
      </c>
      <c r="G18" s="64">
        <f>'在宅生活改善調査（利用者票）'!H27</f>
        <v>0</v>
      </c>
      <c r="H18" s="64">
        <f>'在宅生活改善調査（利用者票）'!I27</f>
        <v>0</v>
      </c>
      <c r="I18" s="64">
        <f>IF('在宅生活改善調査（利用者票）'!J27="○",1,0)</f>
        <v>0</v>
      </c>
      <c r="J18" s="64">
        <f>IF('在宅生活改善調査（利用者票）'!K27="○",1,0)</f>
        <v>0</v>
      </c>
      <c r="K18" s="64">
        <f>IF('在宅生活改善調査（利用者票）'!L27="○",1,0)</f>
        <v>0</v>
      </c>
      <c r="L18" s="64">
        <f>IF('在宅生活改善調査（利用者票）'!M27="○",1,0)</f>
        <v>0</v>
      </c>
      <c r="M18" s="64">
        <f>IF('在宅生活改善調査（利用者票）'!N27="○",1,0)</f>
        <v>0</v>
      </c>
      <c r="N18" s="64">
        <f>IF('在宅生活改善調査（利用者票）'!O27="○",1,0)</f>
        <v>0</v>
      </c>
      <c r="O18" s="64">
        <f>IF('在宅生活改善調査（利用者票）'!P27="○",1,0)</f>
        <v>0</v>
      </c>
      <c r="P18" s="64">
        <f>IF('在宅生活改善調査（利用者票）'!Q27="○",1,0)</f>
        <v>0</v>
      </c>
      <c r="Q18" s="64">
        <f>IF('在宅生活改善調査（利用者票）'!R27="○",1,0)</f>
        <v>0</v>
      </c>
      <c r="R18" s="64">
        <f>IF('在宅生活改善調査（利用者票）'!S27="○",1,0)</f>
        <v>0</v>
      </c>
      <c r="S18" s="64">
        <f>IF('在宅生活改善調査（利用者票）'!T27="○",1,0)</f>
        <v>0</v>
      </c>
      <c r="T18" s="64">
        <f>IF('在宅生活改善調査（利用者票）'!U27="○",1,0)</f>
        <v>0</v>
      </c>
      <c r="U18" s="64">
        <f>IF('在宅生活改善調査（利用者票）'!V27="○",1,0)</f>
        <v>0</v>
      </c>
      <c r="V18" s="64">
        <f>IF('在宅生活改善調査（利用者票）'!W27="○",1,0)</f>
        <v>0</v>
      </c>
      <c r="W18" s="64">
        <f>IF('在宅生活改善調査（利用者票）'!X27="○",1,0)</f>
        <v>0</v>
      </c>
      <c r="X18" s="64">
        <f>IF('在宅生活改善調査（利用者票）'!Y27="○",1,0)</f>
        <v>0</v>
      </c>
      <c r="Y18" s="64">
        <f>IF('在宅生活改善調査（利用者票）'!Z27="○",1,0)</f>
        <v>0</v>
      </c>
      <c r="Z18" s="110">
        <f t="shared" si="0"/>
        <v>0</v>
      </c>
      <c r="AA18" s="64">
        <f>IF('在宅生活改善調査（利用者票）'!AA27="○",1,0)</f>
        <v>0</v>
      </c>
      <c r="AB18" s="64">
        <f>IF('在宅生活改善調査（利用者票）'!AB27="○",1,0)</f>
        <v>0</v>
      </c>
      <c r="AC18" s="64">
        <f>IF('在宅生活改善調査（利用者票）'!AC27="○",1,0)</f>
        <v>0</v>
      </c>
      <c r="AD18" s="64">
        <f>IF('在宅生活改善調査（利用者票）'!AD27="○",1,0)</f>
        <v>0</v>
      </c>
      <c r="AE18" s="64">
        <f>IF('在宅生活改善調査（利用者票）'!AE27="○",1,0)</f>
        <v>0</v>
      </c>
      <c r="AF18" s="64">
        <f>IF('在宅生活改善調査（利用者票）'!AF27="○",1,0)</f>
        <v>0</v>
      </c>
      <c r="AG18" s="64">
        <f>IF('在宅生活改善調査（利用者票）'!AG27="○",1,0)</f>
        <v>0</v>
      </c>
      <c r="AH18" s="110">
        <f t="shared" si="1"/>
        <v>0</v>
      </c>
      <c r="AI18" s="64">
        <f>IF('在宅生活改善調査（利用者票）'!AH27="○",1,0)</f>
        <v>0</v>
      </c>
      <c r="AJ18" s="64">
        <f>IF('在宅生活改善調査（利用者票）'!AI27="○",1,0)</f>
        <v>0</v>
      </c>
      <c r="AK18" s="64">
        <f>IF('在宅生活改善調査（利用者票）'!AJ27="○",1,0)</f>
        <v>0</v>
      </c>
      <c r="AL18" s="64">
        <f>IF('在宅生活改善調査（利用者票）'!AK27="○",1,0)</f>
        <v>0</v>
      </c>
      <c r="AM18" s="64">
        <f>IF('在宅生活改善調査（利用者票）'!AL27="○",1,0)</f>
        <v>0</v>
      </c>
      <c r="AN18" s="64">
        <f>IF('在宅生活改善調査（利用者票）'!AM27="○",1,0)</f>
        <v>0</v>
      </c>
      <c r="AO18" s="64">
        <f>IF('在宅生活改善調査（利用者票）'!AN27="○",1,0)</f>
        <v>0</v>
      </c>
      <c r="AP18" s="110">
        <f t="shared" si="2"/>
        <v>0</v>
      </c>
      <c r="AQ18" s="64">
        <f>IF('在宅生活改善調査（利用者票）'!AO27="○",1,0)</f>
        <v>0</v>
      </c>
      <c r="AR18" s="64">
        <f>IF('在宅生活改善調査（利用者票）'!AP27="○",1,0)</f>
        <v>0</v>
      </c>
      <c r="AS18" s="64">
        <f>IF('在宅生活改善調査（利用者票）'!AQ27="○",1,0)</f>
        <v>0</v>
      </c>
      <c r="AT18" s="64">
        <f>IF('在宅生活改善調査（利用者票）'!AR27="○",1,0)</f>
        <v>0</v>
      </c>
      <c r="AU18" s="64">
        <f>IF('在宅生活改善調査（利用者票）'!AS27="○",1,0)</f>
        <v>0</v>
      </c>
      <c r="AV18" s="64">
        <f>IF('在宅生活改善調査（利用者票）'!AT27="○",1,0)</f>
        <v>0</v>
      </c>
      <c r="AW18" s="64">
        <f>IF('在宅生活改善調査（利用者票）'!AU27="○",1,0)</f>
        <v>0</v>
      </c>
      <c r="AX18" s="64">
        <f>IF('在宅生活改善調査（利用者票）'!AV27="○",1,0)</f>
        <v>0</v>
      </c>
      <c r="AY18" s="110">
        <f t="shared" si="3"/>
        <v>0</v>
      </c>
      <c r="AZ18" s="64">
        <f>IF('在宅生活改善調査（利用者票）'!AW27="○",1,0)</f>
        <v>0</v>
      </c>
      <c r="BA18" s="64">
        <f>IF('在宅生活改善調査（利用者票）'!AX27="○",1,0)</f>
        <v>0</v>
      </c>
      <c r="BB18" s="64">
        <f>IF('在宅生活改善調査（利用者票）'!AY27="○",1,0)</f>
        <v>0</v>
      </c>
      <c r="BC18" s="64">
        <f>IF('在宅生活改善調査（利用者票）'!AZ27="○",1,0)</f>
        <v>0</v>
      </c>
      <c r="BD18" s="64">
        <f>IF('在宅生活改善調査（利用者票）'!BA27="○",1,0)</f>
        <v>0</v>
      </c>
      <c r="BE18" s="64">
        <f>IF('在宅生活改善調査（利用者票）'!BB27="○",1,0)</f>
        <v>0</v>
      </c>
      <c r="BF18" s="64">
        <f>IF('在宅生活改善調査（利用者票）'!BC27="○",1,0)</f>
        <v>0</v>
      </c>
      <c r="BG18" s="64">
        <f>IF('在宅生活改善調査（利用者票）'!BD27="○",1,0)</f>
        <v>0</v>
      </c>
      <c r="BH18" s="64">
        <f>IF('在宅生活改善調査（利用者票）'!BE27="○",1,0)</f>
        <v>0</v>
      </c>
      <c r="BI18" s="64">
        <f>IF('在宅生活改善調査（利用者票）'!BF27="○",1,0)</f>
        <v>0</v>
      </c>
      <c r="BJ18" s="64">
        <f>IF('在宅生活改善調査（利用者票）'!BG27="○",1,0)</f>
        <v>0</v>
      </c>
      <c r="BK18" s="110">
        <f t="shared" si="4"/>
        <v>0</v>
      </c>
      <c r="BL18" s="64">
        <f>IF('在宅生活改善調査（利用者票）'!BH27="○",1,0)</f>
        <v>0</v>
      </c>
      <c r="BM18" s="64">
        <f>IF('在宅生活改善調査（利用者票）'!BI27="○",1,0)</f>
        <v>0</v>
      </c>
      <c r="BN18" s="64">
        <f>IF('在宅生活改善調査（利用者票）'!BJ27="○",1,0)</f>
        <v>0</v>
      </c>
      <c r="BO18" s="64">
        <f>IF('在宅生活改善調査（利用者票）'!BK27="○",1,0)</f>
        <v>0</v>
      </c>
      <c r="BP18" s="64">
        <f>IF('在宅生活改善調査（利用者票）'!BL27="○",1,0)</f>
        <v>0</v>
      </c>
      <c r="BQ18" s="64">
        <f>IF('在宅生活改善調査（利用者票）'!BM27="○",1,0)</f>
        <v>0</v>
      </c>
      <c r="BR18" s="64">
        <f>IF('在宅生活改善調査（利用者票）'!BN27="○",1,0)</f>
        <v>0</v>
      </c>
      <c r="BS18" s="64">
        <f>IF('在宅生活改善調査（利用者票）'!BO27="○",1,0)</f>
        <v>0</v>
      </c>
      <c r="BT18" s="64">
        <f>IF('在宅生活改善調査（利用者票）'!BP27="○",1,0)</f>
        <v>0</v>
      </c>
      <c r="BU18" s="64">
        <f>IF('在宅生活改善調査（利用者票）'!BQ27="○",1,0)</f>
        <v>0</v>
      </c>
      <c r="BV18" s="64">
        <f>IF('在宅生活改善調査（利用者票）'!BR27="○",1,0)</f>
        <v>0</v>
      </c>
      <c r="BW18" s="64">
        <f>IF('在宅生活改善調査（利用者票）'!BS27="○",1,0)</f>
        <v>0</v>
      </c>
      <c r="BX18" s="64">
        <f>IF('在宅生活改善調査（利用者票）'!BT27="○",1,0)</f>
        <v>0</v>
      </c>
      <c r="BY18" s="64">
        <f>IF('在宅生活改善調査（利用者票）'!BU27="○",1,0)</f>
        <v>0</v>
      </c>
      <c r="BZ18" s="64">
        <f>IF('在宅生活改善調査（利用者票）'!BV27="○",1,0)</f>
        <v>0</v>
      </c>
      <c r="CA18" s="64">
        <f>IF('在宅生活改善調査（利用者票）'!BW27="○",1,0)</f>
        <v>0</v>
      </c>
      <c r="CB18" s="64">
        <f>IF('在宅生活改善調査（利用者票）'!BX27="○",1,0)</f>
        <v>0</v>
      </c>
      <c r="CC18" s="64">
        <f>IF('在宅生活改善調査（利用者票）'!BY27="○",1,0)</f>
        <v>0</v>
      </c>
      <c r="CD18" s="64">
        <f>IF('在宅生活改善調査（利用者票）'!BZ27="○",1,0)</f>
        <v>0</v>
      </c>
      <c r="CE18" s="64">
        <f>IF('在宅生活改善調査（利用者票）'!CA27="○",1,0)</f>
        <v>0</v>
      </c>
      <c r="CF18" s="110">
        <f t="shared" si="5"/>
        <v>0</v>
      </c>
      <c r="CG18" s="110">
        <f t="shared" si="6"/>
        <v>0</v>
      </c>
      <c r="CH18" s="110">
        <f t="shared" si="7"/>
        <v>0</v>
      </c>
      <c r="CI18" s="64">
        <f>'在宅生活改善調査（利用者票）'!CB27</f>
        <v>0</v>
      </c>
      <c r="CJ18" s="64">
        <f>'在宅生活改善調査（利用者票）'!CC27</f>
        <v>0</v>
      </c>
      <c r="CK18" s="64">
        <f>'在宅生活改善調査（利用者票）'!CD27</f>
        <v>0</v>
      </c>
    </row>
    <row r="19" spans="1:89">
      <c r="A19" s="64">
        <f>'在宅生活改善調査（利用者票）'!B28</f>
        <v>0</v>
      </c>
      <c r="B19" s="64">
        <f>'在宅生活改善調査（利用者票）'!C28</f>
        <v>0</v>
      </c>
      <c r="C19" s="64">
        <f>'在宅生活改善調査（利用者票）'!D28</f>
        <v>0</v>
      </c>
      <c r="D19" s="64">
        <f>'在宅生活改善調査（利用者票）'!E28</f>
        <v>0</v>
      </c>
      <c r="E19" s="64">
        <f>'在宅生活改善調査（利用者票）'!F28</f>
        <v>0</v>
      </c>
      <c r="F19" s="64">
        <f>'在宅生活改善調査（利用者票）'!G28</f>
        <v>0</v>
      </c>
      <c r="G19" s="64">
        <f>'在宅生活改善調査（利用者票）'!H28</f>
        <v>0</v>
      </c>
      <c r="H19" s="64">
        <f>'在宅生活改善調査（利用者票）'!I28</f>
        <v>0</v>
      </c>
      <c r="I19" s="64">
        <f>IF('在宅生活改善調査（利用者票）'!J28="○",1,0)</f>
        <v>0</v>
      </c>
      <c r="J19" s="64">
        <f>IF('在宅生活改善調査（利用者票）'!K28="○",1,0)</f>
        <v>0</v>
      </c>
      <c r="K19" s="64">
        <f>IF('在宅生活改善調査（利用者票）'!L28="○",1,0)</f>
        <v>0</v>
      </c>
      <c r="L19" s="64">
        <f>IF('在宅生活改善調査（利用者票）'!M28="○",1,0)</f>
        <v>0</v>
      </c>
      <c r="M19" s="64">
        <f>IF('在宅生活改善調査（利用者票）'!N28="○",1,0)</f>
        <v>0</v>
      </c>
      <c r="N19" s="64">
        <f>IF('在宅生活改善調査（利用者票）'!O28="○",1,0)</f>
        <v>0</v>
      </c>
      <c r="O19" s="64">
        <f>IF('在宅生活改善調査（利用者票）'!P28="○",1,0)</f>
        <v>0</v>
      </c>
      <c r="P19" s="64">
        <f>IF('在宅生活改善調査（利用者票）'!Q28="○",1,0)</f>
        <v>0</v>
      </c>
      <c r="Q19" s="64">
        <f>IF('在宅生活改善調査（利用者票）'!R28="○",1,0)</f>
        <v>0</v>
      </c>
      <c r="R19" s="64">
        <f>IF('在宅生活改善調査（利用者票）'!S28="○",1,0)</f>
        <v>0</v>
      </c>
      <c r="S19" s="64">
        <f>IF('在宅生活改善調査（利用者票）'!T28="○",1,0)</f>
        <v>0</v>
      </c>
      <c r="T19" s="64">
        <f>IF('在宅生活改善調査（利用者票）'!U28="○",1,0)</f>
        <v>0</v>
      </c>
      <c r="U19" s="64">
        <f>IF('在宅生活改善調査（利用者票）'!V28="○",1,0)</f>
        <v>0</v>
      </c>
      <c r="V19" s="64">
        <f>IF('在宅生活改善調査（利用者票）'!W28="○",1,0)</f>
        <v>0</v>
      </c>
      <c r="W19" s="64">
        <f>IF('在宅生活改善調査（利用者票）'!X28="○",1,0)</f>
        <v>0</v>
      </c>
      <c r="X19" s="64">
        <f>IF('在宅生活改善調査（利用者票）'!Y28="○",1,0)</f>
        <v>0</v>
      </c>
      <c r="Y19" s="64">
        <f>IF('在宅生活改善調査（利用者票）'!Z28="○",1,0)</f>
        <v>0</v>
      </c>
      <c r="Z19" s="110">
        <f t="shared" si="0"/>
        <v>0</v>
      </c>
      <c r="AA19" s="64">
        <f>IF('在宅生活改善調査（利用者票）'!AA28="○",1,0)</f>
        <v>0</v>
      </c>
      <c r="AB19" s="64">
        <f>IF('在宅生活改善調査（利用者票）'!AB28="○",1,0)</f>
        <v>0</v>
      </c>
      <c r="AC19" s="64">
        <f>IF('在宅生活改善調査（利用者票）'!AC28="○",1,0)</f>
        <v>0</v>
      </c>
      <c r="AD19" s="64">
        <f>IF('在宅生活改善調査（利用者票）'!AD28="○",1,0)</f>
        <v>0</v>
      </c>
      <c r="AE19" s="64">
        <f>IF('在宅生活改善調査（利用者票）'!AE28="○",1,0)</f>
        <v>0</v>
      </c>
      <c r="AF19" s="64">
        <f>IF('在宅生活改善調査（利用者票）'!AF28="○",1,0)</f>
        <v>0</v>
      </c>
      <c r="AG19" s="64">
        <f>IF('在宅生活改善調査（利用者票）'!AG28="○",1,0)</f>
        <v>0</v>
      </c>
      <c r="AH19" s="110">
        <f t="shared" si="1"/>
        <v>0</v>
      </c>
      <c r="AI19" s="64">
        <f>IF('在宅生活改善調査（利用者票）'!AH28="○",1,0)</f>
        <v>0</v>
      </c>
      <c r="AJ19" s="64">
        <f>IF('在宅生活改善調査（利用者票）'!AI28="○",1,0)</f>
        <v>0</v>
      </c>
      <c r="AK19" s="64">
        <f>IF('在宅生活改善調査（利用者票）'!AJ28="○",1,0)</f>
        <v>0</v>
      </c>
      <c r="AL19" s="64">
        <f>IF('在宅生活改善調査（利用者票）'!AK28="○",1,0)</f>
        <v>0</v>
      </c>
      <c r="AM19" s="64">
        <f>IF('在宅生活改善調査（利用者票）'!AL28="○",1,0)</f>
        <v>0</v>
      </c>
      <c r="AN19" s="64">
        <f>IF('在宅生活改善調査（利用者票）'!AM28="○",1,0)</f>
        <v>0</v>
      </c>
      <c r="AO19" s="64">
        <f>IF('在宅生活改善調査（利用者票）'!AN28="○",1,0)</f>
        <v>0</v>
      </c>
      <c r="AP19" s="110">
        <f t="shared" si="2"/>
        <v>0</v>
      </c>
      <c r="AQ19" s="64">
        <f>IF('在宅生活改善調査（利用者票）'!AO28="○",1,0)</f>
        <v>0</v>
      </c>
      <c r="AR19" s="64">
        <f>IF('在宅生活改善調査（利用者票）'!AP28="○",1,0)</f>
        <v>0</v>
      </c>
      <c r="AS19" s="64">
        <f>IF('在宅生活改善調査（利用者票）'!AQ28="○",1,0)</f>
        <v>0</v>
      </c>
      <c r="AT19" s="64">
        <f>IF('在宅生活改善調査（利用者票）'!AR28="○",1,0)</f>
        <v>0</v>
      </c>
      <c r="AU19" s="64">
        <f>IF('在宅生活改善調査（利用者票）'!AS28="○",1,0)</f>
        <v>0</v>
      </c>
      <c r="AV19" s="64">
        <f>IF('在宅生活改善調査（利用者票）'!AT28="○",1,0)</f>
        <v>0</v>
      </c>
      <c r="AW19" s="64">
        <f>IF('在宅生活改善調査（利用者票）'!AU28="○",1,0)</f>
        <v>0</v>
      </c>
      <c r="AX19" s="64">
        <f>IF('在宅生活改善調査（利用者票）'!AV28="○",1,0)</f>
        <v>0</v>
      </c>
      <c r="AY19" s="110">
        <f t="shared" si="3"/>
        <v>0</v>
      </c>
      <c r="AZ19" s="64">
        <f>IF('在宅生活改善調査（利用者票）'!AW28="○",1,0)</f>
        <v>0</v>
      </c>
      <c r="BA19" s="64">
        <f>IF('在宅生活改善調査（利用者票）'!AX28="○",1,0)</f>
        <v>0</v>
      </c>
      <c r="BB19" s="64">
        <f>IF('在宅生活改善調査（利用者票）'!AY28="○",1,0)</f>
        <v>0</v>
      </c>
      <c r="BC19" s="64">
        <f>IF('在宅生活改善調査（利用者票）'!AZ28="○",1,0)</f>
        <v>0</v>
      </c>
      <c r="BD19" s="64">
        <f>IF('在宅生活改善調査（利用者票）'!BA28="○",1,0)</f>
        <v>0</v>
      </c>
      <c r="BE19" s="64">
        <f>IF('在宅生活改善調査（利用者票）'!BB28="○",1,0)</f>
        <v>0</v>
      </c>
      <c r="BF19" s="64">
        <f>IF('在宅生活改善調査（利用者票）'!BC28="○",1,0)</f>
        <v>0</v>
      </c>
      <c r="BG19" s="64">
        <f>IF('在宅生活改善調査（利用者票）'!BD28="○",1,0)</f>
        <v>0</v>
      </c>
      <c r="BH19" s="64">
        <f>IF('在宅生活改善調査（利用者票）'!BE28="○",1,0)</f>
        <v>0</v>
      </c>
      <c r="BI19" s="64">
        <f>IF('在宅生活改善調査（利用者票）'!BF28="○",1,0)</f>
        <v>0</v>
      </c>
      <c r="BJ19" s="64">
        <f>IF('在宅生活改善調査（利用者票）'!BG28="○",1,0)</f>
        <v>0</v>
      </c>
      <c r="BK19" s="110">
        <f t="shared" si="4"/>
        <v>0</v>
      </c>
      <c r="BL19" s="64">
        <f>IF('在宅生活改善調査（利用者票）'!BH28="○",1,0)</f>
        <v>0</v>
      </c>
      <c r="BM19" s="64">
        <f>IF('在宅生活改善調査（利用者票）'!BI28="○",1,0)</f>
        <v>0</v>
      </c>
      <c r="BN19" s="64">
        <f>IF('在宅生活改善調査（利用者票）'!BJ28="○",1,0)</f>
        <v>0</v>
      </c>
      <c r="BO19" s="64">
        <f>IF('在宅生活改善調査（利用者票）'!BK28="○",1,0)</f>
        <v>0</v>
      </c>
      <c r="BP19" s="64">
        <f>IF('在宅生活改善調査（利用者票）'!BL28="○",1,0)</f>
        <v>0</v>
      </c>
      <c r="BQ19" s="64">
        <f>IF('在宅生活改善調査（利用者票）'!BM28="○",1,0)</f>
        <v>0</v>
      </c>
      <c r="BR19" s="64">
        <f>IF('在宅生活改善調査（利用者票）'!BN28="○",1,0)</f>
        <v>0</v>
      </c>
      <c r="BS19" s="64">
        <f>IF('在宅生活改善調査（利用者票）'!BO28="○",1,0)</f>
        <v>0</v>
      </c>
      <c r="BT19" s="64">
        <f>IF('在宅生活改善調査（利用者票）'!BP28="○",1,0)</f>
        <v>0</v>
      </c>
      <c r="BU19" s="64">
        <f>IF('在宅生活改善調査（利用者票）'!BQ28="○",1,0)</f>
        <v>0</v>
      </c>
      <c r="BV19" s="64">
        <f>IF('在宅生活改善調査（利用者票）'!BR28="○",1,0)</f>
        <v>0</v>
      </c>
      <c r="BW19" s="64">
        <f>IF('在宅生活改善調査（利用者票）'!BS28="○",1,0)</f>
        <v>0</v>
      </c>
      <c r="BX19" s="64">
        <f>IF('在宅生活改善調査（利用者票）'!BT28="○",1,0)</f>
        <v>0</v>
      </c>
      <c r="BY19" s="64">
        <f>IF('在宅生活改善調査（利用者票）'!BU28="○",1,0)</f>
        <v>0</v>
      </c>
      <c r="BZ19" s="64">
        <f>IF('在宅生活改善調査（利用者票）'!BV28="○",1,0)</f>
        <v>0</v>
      </c>
      <c r="CA19" s="64">
        <f>IF('在宅生活改善調査（利用者票）'!BW28="○",1,0)</f>
        <v>0</v>
      </c>
      <c r="CB19" s="64">
        <f>IF('在宅生活改善調査（利用者票）'!BX28="○",1,0)</f>
        <v>0</v>
      </c>
      <c r="CC19" s="64">
        <f>IF('在宅生活改善調査（利用者票）'!BY28="○",1,0)</f>
        <v>0</v>
      </c>
      <c r="CD19" s="64">
        <f>IF('在宅生活改善調査（利用者票）'!BZ28="○",1,0)</f>
        <v>0</v>
      </c>
      <c r="CE19" s="64">
        <f>IF('在宅生活改善調査（利用者票）'!CA28="○",1,0)</f>
        <v>0</v>
      </c>
      <c r="CF19" s="110">
        <f t="shared" si="5"/>
        <v>0</v>
      </c>
      <c r="CG19" s="110">
        <f t="shared" si="6"/>
        <v>0</v>
      </c>
      <c r="CH19" s="110">
        <f t="shared" si="7"/>
        <v>0</v>
      </c>
      <c r="CI19" s="64">
        <f>'在宅生活改善調査（利用者票）'!CB28</f>
        <v>0</v>
      </c>
      <c r="CJ19" s="64">
        <f>'在宅生活改善調査（利用者票）'!CC28</f>
        <v>0</v>
      </c>
      <c r="CK19" s="64">
        <f>'在宅生活改善調査（利用者票）'!CD28</f>
        <v>0</v>
      </c>
    </row>
    <row r="20" spans="1:89">
      <c r="A20" s="64">
        <f>'在宅生活改善調査（利用者票）'!B29</f>
        <v>0</v>
      </c>
      <c r="B20" s="64">
        <f>'在宅生活改善調査（利用者票）'!C29</f>
        <v>0</v>
      </c>
      <c r="C20" s="64">
        <f>'在宅生活改善調査（利用者票）'!D29</f>
        <v>0</v>
      </c>
      <c r="D20" s="64">
        <f>'在宅生活改善調査（利用者票）'!E29</f>
        <v>0</v>
      </c>
      <c r="E20" s="64">
        <f>'在宅生活改善調査（利用者票）'!F29</f>
        <v>0</v>
      </c>
      <c r="F20" s="64">
        <f>'在宅生活改善調査（利用者票）'!G29</f>
        <v>0</v>
      </c>
      <c r="G20" s="64">
        <f>'在宅生活改善調査（利用者票）'!H29</f>
        <v>0</v>
      </c>
      <c r="H20" s="64">
        <f>'在宅生活改善調査（利用者票）'!I29</f>
        <v>0</v>
      </c>
      <c r="I20" s="64">
        <f>IF('在宅生活改善調査（利用者票）'!J29="○",1,0)</f>
        <v>0</v>
      </c>
      <c r="J20" s="64">
        <f>IF('在宅生活改善調査（利用者票）'!K29="○",1,0)</f>
        <v>0</v>
      </c>
      <c r="K20" s="64">
        <f>IF('在宅生活改善調査（利用者票）'!L29="○",1,0)</f>
        <v>0</v>
      </c>
      <c r="L20" s="64">
        <f>IF('在宅生活改善調査（利用者票）'!M29="○",1,0)</f>
        <v>0</v>
      </c>
      <c r="M20" s="64">
        <f>IF('在宅生活改善調査（利用者票）'!N29="○",1,0)</f>
        <v>0</v>
      </c>
      <c r="N20" s="64">
        <f>IF('在宅生活改善調査（利用者票）'!O29="○",1,0)</f>
        <v>0</v>
      </c>
      <c r="O20" s="64">
        <f>IF('在宅生活改善調査（利用者票）'!P29="○",1,0)</f>
        <v>0</v>
      </c>
      <c r="P20" s="64">
        <f>IF('在宅生活改善調査（利用者票）'!Q29="○",1,0)</f>
        <v>0</v>
      </c>
      <c r="Q20" s="64">
        <f>IF('在宅生活改善調査（利用者票）'!R29="○",1,0)</f>
        <v>0</v>
      </c>
      <c r="R20" s="64">
        <f>IF('在宅生活改善調査（利用者票）'!S29="○",1,0)</f>
        <v>0</v>
      </c>
      <c r="S20" s="64">
        <f>IF('在宅生活改善調査（利用者票）'!T29="○",1,0)</f>
        <v>0</v>
      </c>
      <c r="T20" s="64">
        <f>IF('在宅生活改善調査（利用者票）'!U29="○",1,0)</f>
        <v>0</v>
      </c>
      <c r="U20" s="64">
        <f>IF('在宅生活改善調査（利用者票）'!V29="○",1,0)</f>
        <v>0</v>
      </c>
      <c r="V20" s="64">
        <f>IF('在宅生活改善調査（利用者票）'!W29="○",1,0)</f>
        <v>0</v>
      </c>
      <c r="W20" s="64">
        <f>IF('在宅生活改善調査（利用者票）'!X29="○",1,0)</f>
        <v>0</v>
      </c>
      <c r="X20" s="64">
        <f>IF('在宅生活改善調査（利用者票）'!Y29="○",1,0)</f>
        <v>0</v>
      </c>
      <c r="Y20" s="64">
        <f>IF('在宅生活改善調査（利用者票）'!Z29="○",1,0)</f>
        <v>0</v>
      </c>
      <c r="Z20" s="110">
        <f t="shared" ref="Z20:Z34" si="8">SUM(I20:Y20)</f>
        <v>0</v>
      </c>
      <c r="AA20" s="64">
        <f>IF('在宅生活改善調査（利用者票）'!AA29="○",1,0)</f>
        <v>0</v>
      </c>
      <c r="AB20" s="64">
        <f>IF('在宅生活改善調査（利用者票）'!AB29="○",1,0)</f>
        <v>0</v>
      </c>
      <c r="AC20" s="64">
        <f>IF('在宅生活改善調査（利用者票）'!AC29="○",1,0)</f>
        <v>0</v>
      </c>
      <c r="AD20" s="64">
        <f>IF('在宅生活改善調査（利用者票）'!AD29="○",1,0)</f>
        <v>0</v>
      </c>
      <c r="AE20" s="64">
        <f>IF('在宅生活改善調査（利用者票）'!AE29="○",1,0)</f>
        <v>0</v>
      </c>
      <c r="AF20" s="64">
        <f>IF('在宅生活改善調査（利用者票）'!AF29="○",1,0)</f>
        <v>0</v>
      </c>
      <c r="AG20" s="64">
        <f>IF('在宅生活改善調査（利用者票）'!AG29="○",1,0)</f>
        <v>0</v>
      </c>
      <c r="AH20" s="110">
        <f t="shared" ref="AH20:AH34" si="9">SUM(AA20:AG20)</f>
        <v>0</v>
      </c>
      <c r="AI20" s="64">
        <f>IF('在宅生活改善調査（利用者票）'!AH29="○",1,0)</f>
        <v>0</v>
      </c>
      <c r="AJ20" s="64">
        <f>IF('在宅生活改善調査（利用者票）'!AI29="○",1,0)</f>
        <v>0</v>
      </c>
      <c r="AK20" s="64">
        <f>IF('在宅生活改善調査（利用者票）'!AJ29="○",1,0)</f>
        <v>0</v>
      </c>
      <c r="AL20" s="64">
        <f>IF('在宅生活改善調査（利用者票）'!AK29="○",1,0)</f>
        <v>0</v>
      </c>
      <c r="AM20" s="64">
        <f>IF('在宅生活改善調査（利用者票）'!AL29="○",1,0)</f>
        <v>0</v>
      </c>
      <c r="AN20" s="64">
        <f>IF('在宅生活改善調査（利用者票）'!AM29="○",1,0)</f>
        <v>0</v>
      </c>
      <c r="AO20" s="64">
        <f>IF('在宅生活改善調査（利用者票）'!AN29="○",1,0)</f>
        <v>0</v>
      </c>
      <c r="AP20" s="110">
        <f t="shared" ref="AP20:AP34" si="10">SUM(AI20:AO20)</f>
        <v>0</v>
      </c>
      <c r="AQ20" s="64">
        <f>IF('在宅生活改善調査（利用者票）'!AO29="○",1,0)</f>
        <v>0</v>
      </c>
      <c r="AR20" s="64">
        <f>IF('在宅生活改善調査（利用者票）'!AP29="○",1,0)</f>
        <v>0</v>
      </c>
      <c r="AS20" s="64">
        <f>IF('在宅生活改善調査（利用者票）'!AQ29="○",1,0)</f>
        <v>0</v>
      </c>
      <c r="AT20" s="64">
        <f>IF('在宅生活改善調査（利用者票）'!AR29="○",1,0)</f>
        <v>0</v>
      </c>
      <c r="AU20" s="64">
        <f>IF('在宅生活改善調査（利用者票）'!AS29="○",1,0)</f>
        <v>0</v>
      </c>
      <c r="AV20" s="64">
        <f>IF('在宅生活改善調査（利用者票）'!AT29="○",1,0)</f>
        <v>0</v>
      </c>
      <c r="AW20" s="64">
        <f>IF('在宅生活改善調査（利用者票）'!AU29="○",1,0)</f>
        <v>0</v>
      </c>
      <c r="AX20" s="64">
        <f>IF('在宅生活改善調査（利用者票）'!AV29="○",1,0)</f>
        <v>0</v>
      </c>
      <c r="AY20" s="110">
        <f t="shared" ref="AY20:AY34" si="11">SUM(AQ20:AX20)</f>
        <v>0</v>
      </c>
      <c r="AZ20" s="64">
        <f>IF('在宅生活改善調査（利用者票）'!AW29="○",1,0)</f>
        <v>0</v>
      </c>
      <c r="BA20" s="64">
        <f>IF('在宅生活改善調査（利用者票）'!AX29="○",1,0)</f>
        <v>0</v>
      </c>
      <c r="BB20" s="64">
        <f>IF('在宅生活改善調査（利用者票）'!AY29="○",1,0)</f>
        <v>0</v>
      </c>
      <c r="BC20" s="64">
        <f>IF('在宅生活改善調査（利用者票）'!AZ29="○",1,0)</f>
        <v>0</v>
      </c>
      <c r="BD20" s="64">
        <f>IF('在宅生活改善調査（利用者票）'!BA29="○",1,0)</f>
        <v>0</v>
      </c>
      <c r="BE20" s="64">
        <f>IF('在宅生活改善調査（利用者票）'!BB29="○",1,0)</f>
        <v>0</v>
      </c>
      <c r="BF20" s="64">
        <f>IF('在宅生活改善調査（利用者票）'!BC29="○",1,0)</f>
        <v>0</v>
      </c>
      <c r="BG20" s="64">
        <f>IF('在宅生活改善調査（利用者票）'!BD29="○",1,0)</f>
        <v>0</v>
      </c>
      <c r="BH20" s="64">
        <f>IF('在宅生活改善調査（利用者票）'!BE29="○",1,0)</f>
        <v>0</v>
      </c>
      <c r="BI20" s="64">
        <f>IF('在宅生活改善調査（利用者票）'!BF29="○",1,0)</f>
        <v>0</v>
      </c>
      <c r="BJ20" s="64">
        <f>IF('在宅生活改善調査（利用者票）'!BG29="○",1,0)</f>
        <v>0</v>
      </c>
      <c r="BK20" s="110">
        <f t="shared" ref="BK20:BK34" si="12">SUM(AZ20:BJ20)</f>
        <v>0</v>
      </c>
      <c r="BL20" s="64">
        <f>IF('在宅生活改善調査（利用者票）'!BH29="○",1,0)</f>
        <v>0</v>
      </c>
      <c r="BM20" s="64">
        <f>IF('在宅生活改善調査（利用者票）'!BI29="○",1,0)</f>
        <v>0</v>
      </c>
      <c r="BN20" s="64">
        <f>IF('在宅生活改善調査（利用者票）'!BJ29="○",1,0)</f>
        <v>0</v>
      </c>
      <c r="BO20" s="64">
        <f>IF('在宅生活改善調査（利用者票）'!BK29="○",1,0)</f>
        <v>0</v>
      </c>
      <c r="BP20" s="64">
        <f>IF('在宅生活改善調査（利用者票）'!BL29="○",1,0)</f>
        <v>0</v>
      </c>
      <c r="BQ20" s="64">
        <f>IF('在宅生活改善調査（利用者票）'!BM29="○",1,0)</f>
        <v>0</v>
      </c>
      <c r="BR20" s="64">
        <f>IF('在宅生活改善調査（利用者票）'!BN29="○",1,0)</f>
        <v>0</v>
      </c>
      <c r="BS20" s="64">
        <f>IF('在宅生活改善調査（利用者票）'!BO29="○",1,0)</f>
        <v>0</v>
      </c>
      <c r="BT20" s="64">
        <f>IF('在宅生活改善調査（利用者票）'!BP29="○",1,0)</f>
        <v>0</v>
      </c>
      <c r="BU20" s="64">
        <f>IF('在宅生活改善調査（利用者票）'!BQ29="○",1,0)</f>
        <v>0</v>
      </c>
      <c r="BV20" s="64">
        <f>IF('在宅生活改善調査（利用者票）'!BR29="○",1,0)</f>
        <v>0</v>
      </c>
      <c r="BW20" s="64">
        <f>IF('在宅生活改善調査（利用者票）'!BS29="○",1,0)</f>
        <v>0</v>
      </c>
      <c r="BX20" s="64">
        <f>IF('在宅生活改善調査（利用者票）'!BT29="○",1,0)</f>
        <v>0</v>
      </c>
      <c r="BY20" s="64">
        <f>IF('在宅生活改善調査（利用者票）'!BU29="○",1,0)</f>
        <v>0</v>
      </c>
      <c r="BZ20" s="64">
        <f>IF('在宅生活改善調査（利用者票）'!BV29="○",1,0)</f>
        <v>0</v>
      </c>
      <c r="CA20" s="64">
        <f>IF('在宅生活改善調査（利用者票）'!BW29="○",1,0)</f>
        <v>0</v>
      </c>
      <c r="CB20" s="64">
        <f>IF('在宅生活改善調査（利用者票）'!BX29="○",1,0)</f>
        <v>0</v>
      </c>
      <c r="CC20" s="64">
        <f>IF('在宅生活改善調査（利用者票）'!BY29="○",1,0)</f>
        <v>0</v>
      </c>
      <c r="CD20" s="64">
        <f>IF('在宅生活改善調査（利用者票）'!BZ29="○",1,0)</f>
        <v>0</v>
      </c>
      <c r="CE20" s="64">
        <f>IF('在宅生活改善調査（利用者票）'!CA29="○",1,0)</f>
        <v>0</v>
      </c>
      <c r="CF20" s="110">
        <f t="shared" ref="CF20:CF34" si="13">SUM(BL20:CE20)</f>
        <v>0</v>
      </c>
      <c r="CG20" s="110">
        <f t="shared" ref="CG20:CG34" si="14">SUM(BW20:CD20)</f>
        <v>0</v>
      </c>
      <c r="CH20" s="110">
        <f t="shared" ref="CH20:CH34" si="15">SUM(BW20:CC20)</f>
        <v>0</v>
      </c>
      <c r="CI20" s="64">
        <f>'在宅生活改善調査（利用者票）'!CB29</f>
        <v>0</v>
      </c>
      <c r="CJ20" s="64">
        <f>'在宅生活改善調査（利用者票）'!CC29</f>
        <v>0</v>
      </c>
      <c r="CK20" s="64">
        <f>'在宅生活改善調査（利用者票）'!CD29</f>
        <v>0</v>
      </c>
    </row>
    <row r="21" spans="1:89">
      <c r="A21" s="64">
        <f>'在宅生活改善調査（利用者票）'!B30</f>
        <v>0</v>
      </c>
      <c r="B21" s="64">
        <f>'在宅生活改善調査（利用者票）'!C30</f>
        <v>0</v>
      </c>
      <c r="C21" s="64">
        <f>'在宅生活改善調査（利用者票）'!D30</f>
        <v>0</v>
      </c>
      <c r="D21" s="64">
        <f>'在宅生活改善調査（利用者票）'!E30</f>
        <v>0</v>
      </c>
      <c r="E21" s="64">
        <f>'在宅生活改善調査（利用者票）'!F30</f>
        <v>0</v>
      </c>
      <c r="F21" s="64">
        <f>'在宅生活改善調査（利用者票）'!G30</f>
        <v>0</v>
      </c>
      <c r="G21" s="64">
        <f>'在宅生活改善調査（利用者票）'!H30</f>
        <v>0</v>
      </c>
      <c r="H21" s="64">
        <f>'在宅生活改善調査（利用者票）'!I30</f>
        <v>0</v>
      </c>
      <c r="I21" s="64">
        <f>IF('在宅生活改善調査（利用者票）'!J30="○",1,0)</f>
        <v>0</v>
      </c>
      <c r="J21" s="64">
        <f>IF('在宅生活改善調査（利用者票）'!K30="○",1,0)</f>
        <v>0</v>
      </c>
      <c r="K21" s="64">
        <f>IF('在宅生活改善調査（利用者票）'!L30="○",1,0)</f>
        <v>0</v>
      </c>
      <c r="L21" s="64">
        <f>IF('在宅生活改善調査（利用者票）'!M30="○",1,0)</f>
        <v>0</v>
      </c>
      <c r="M21" s="64">
        <f>IF('在宅生活改善調査（利用者票）'!N30="○",1,0)</f>
        <v>0</v>
      </c>
      <c r="N21" s="64">
        <f>IF('在宅生活改善調査（利用者票）'!O30="○",1,0)</f>
        <v>0</v>
      </c>
      <c r="O21" s="64">
        <f>IF('在宅生活改善調査（利用者票）'!P30="○",1,0)</f>
        <v>0</v>
      </c>
      <c r="P21" s="64">
        <f>IF('在宅生活改善調査（利用者票）'!Q30="○",1,0)</f>
        <v>0</v>
      </c>
      <c r="Q21" s="64">
        <f>IF('在宅生活改善調査（利用者票）'!R30="○",1,0)</f>
        <v>0</v>
      </c>
      <c r="R21" s="64">
        <f>IF('在宅生活改善調査（利用者票）'!S30="○",1,0)</f>
        <v>0</v>
      </c>
      <c r="S21" s="64">
        <f>IF('在宅生活改善調査（利用者票）'!T30="○",1,0)</f>
        <v>0</v>
      </c>
      <c r="T21" s="64">
        <f>IF('在宅生活改善調査（利用者票）'!U30="○",1,0)</f>
        <v>0</v>
      </c>
      <c r="U21" s="64">
        <f>IF('在宅生活改善調査（利用者票）'!V30="○",1,0)</f>
        <v>0</v>
      </c>
      <c r="V21" s="64">
        <f>IF('在宅生活改善調査（利用者票）'!W30="○",1,0)</f>
        <v>0</v>
      </c>
      <c r="W21" s="64">
        <f>IF('在宅生活改善調査（利用者票）'!X30="○",1,0)</f>
        <v>0</v>
      </c>
      <c r="X21" s="64">
        <f>IF('在宅生活改善調査（利用者票）'!Y30="○",1,0)</f>
        <v>0</v>
      </c>
      <c r="Y21" s="64">
        <f>IF('在宅生活改善調査（利用者票）'!Z30="○",1,0)</f>
        <v>0</v>
      </c>
      <c r="Z21" s="110">
        <f t="shared" si="8"/>
        <v>0</v>
      </c>
      <c r="AA21" s="64">
        <f>IF('在宅生活改善調査（利用者票）'!AA30="○",1,0)</f>
        <v>0</v>
      </c>
      <c r="AB21" s="64">
        <f>IF('在宅生活改善調査（利用者票）'!AB30="○",1,0)</f>
        <v>0</v>
      </c>
      <c r="AC21" s="64">
        <f>IF('在宅生活改善調査（利用者票）'!AC30="○",1,0)</f>
        <v>0</v>
      </c>
      <c r="AD21" s="64">
        <f>IF('在宅生活改善調査（利用者票）'!AD30="○",1,0)</f>
        <v>0</v>
      </c>
      <c r="AE21" s="64">
        <f>IF('在宅生活改善調査（利用者票）'!AE30="○",1,0)</f>
        <v>0</v>
      </c>
      <c r="AF21" s="64">
        <f>IF('在宅生活改善調査（利用者票）'!AF30="○",1,0)</f>
        <v>0</v>
      </c>
      <c r="AG21" s="64">
        <f>IF('在宅生活改善調査（利用者票）'!AG30="○",1,0)</f>
        <v>0</v>
      </c>
      <c r="AH21" s="110">
        <f t="shared" si="9"/>
        <v>0</v>
      </c>
      <c r="AI21" s="64">
        <f>IF('在宅生活改善調査（利用者票）'!AH30="○",1,0)</f>
        <v>0</v>
      </c>
      <c r="AJ21" s="64">
        <f>IF('在宅生活改善調査（利用者票）'!AI30="○",1,0)</f>
        <v>0</v>
      </c>
      <c r="AK21" s="64">
        <f>IF('在宅生活改善調査（利用者票）'!AJ30="○",1,0)</f>
        <v>0</v>
      </c>
      <c r="AL21" s="64">
        <f>IF('在宅生活改善調査（利用者票）'!AK30="○",1,0)</f>
        <v>0</v>
      </c>
      <c r="AM21" s="64">
        <f>IF('在宅生活改善調査（利用者票）'!AL30="○",1,0)</f>
        <v>0</v>
      </c>
      <c r="AN21" s="64">
        <f>IF('在宅生活改善調査（利用者票）'!AM30="○",1,0)</f>
        <v>0</v>
      </c>
      <c r="AO21" s="64">
        <f>IF('在宅生活改善調査（利用者票）'!AN30="○",1,0)</f>
        <v>0</v>
      </c>
      <c r="AP21" s="110">
        <f t="shared" si="10"/>
        <v>0</v>
      </c>
      <c r="AQ21" s="64">
        <f>IF('在宅生活改善調査（利用者票）'!AO30="○",1,0)</f>
        <v>0</v>
      </c>
      <c r="AR21" s="64">
        <f>IF('在宅生活改善調査（利用者票）'!AP30="○",1,0)</f>
        <v>0</v>
      </c>
      <c r="AS21" s="64">
        <f>IF('在宅生活改善調査（利用者票）'!AQ30="○",1,0)</f>
        <v>0</v>
      </c>
      <c r="AT21" s="64">
        <f>IF('在宅生活改善調査（利用者票）'!AR30="○",1,0)</f>
        <v>0</v>
      </c>
      <c r="AU21" s="64">
        <f>IF('在宅生活改善調査（利用者票）'!AS30="○",1,0)</f>
        <v>0</v>
      </c>
      <c r="AV21" s="64">
        <f>IF('在宅生活改善調査（利用者票）'!AT30="○",1,0)</f>
        <v>0</v>
      </c>
      <c r="AW21" s="64">
        <f>IF('在宅生活改善調査（利用者票）'!AU30="○",1,0)</f>
        <v>0</v>
      </c>
      <c r="AX21" s="64">
        <f>IF('在宅生活改善調査（利用者票）'!AV30="○",1,0)</f>
        <v>0</v>
      </c>
      <c r="AY21" s="110">
        <f t="shared" si="11"/>
        <v>0</v>
      </c>
      <c r="AZ21" s="64">
        <f>IF('在宅生活改善調査（利用者票）'!AW30="○",1,0)</f>
        <v>0</v>
      </c>
      <c r="BA21" s="64">
        <f>IF('在宅生活改善調査（利用者票）'!AX30="○",1,0)</f>
        <v>0</v>
      </c>
      <c r="BB21" s="64">
        <f>IF('在宅生活改善調査（利用者票）'!AY30="○",1,0)</f>
        <v>0</v>
      </c>
      <c r="BC21" s="64">
        <f>IF('在宅生活改善調査（利用者票）'!AZ30="○",1,0)</f>
        <v>0</v>
      </c>
      <c r="BD21" s="64">
        <f>IF('在宅生活改善調査（利用者票）'!BA30="○",1,0)</f>
        <v>0</v>
      </c>
      <c r="BE21" s="64">
        <f>IF('在宅生活改善調査（利用者票）'!BB30="○",1,0)</f>
        <v>0</v>
      </c>
      <c r="BF21" s="64">
        <f>IF('在宅生活改善調査（利用者票）'!BC30="○",1,0)</f>
        <v>0</v>
      </c>
      <c r="BG21" s="64">
        <f>IF('在宅生活改善調査（利用者票）'!BD30="○",1,0)</f>
        <v>0</v>
      </c>
      <c r="BH21" s="64">
        <f>IF('在宅生活改善調査（利用者票）'!BE30="○",1,0)</f>
        <v>0</v>
      </c>
      <c r="BI21" s="64">
        <f>IF('在宅生活改善調査（利用者票）'!BF30="○",1,0)</f>
        <v>0</v>
      </c>
      <c r="BJ21" s="64">
        <f>IF('在宅生活改善調査（利用者票）'!BG30="○",1,0)</f>
        <v>0</v>
      </c>
      <c r="BK21" s="110">
        <f t="shared" si="12"/>
        <v>0</v>
      </c>
      <c r="BL21" s="64">
        <f>IF('在宅生活改善調査（利用者票）'!BH30="○",1,0)</f>
        <v>0</v>
      </c>
      <c r="BM21" s="64">
        <f>IF('在宅生活改善調査（利用者票）'!BI30="○",1,0)</f>
        <v>0</v>
      </c>
      <c r="BN21" s="64">
        <f>IF('在宅生活改善調査（利用者票）'!BJ30="○",1,0)</f>
        <v>0</v>
      </c>
      <c r="BO21" s="64">
        <f>IF('在宅生活改善調査（利用者票）'!BK30="○",1,0)</f>
        <v>0</v>
      </c>
      <c r="BP21" s="64">
        <f>IF('在宅生活改善調査（利用者票）'!BL30="○",1,0)</f>
        <v>0</v>
      </c>
      <c r="BQ21" s="64">
        <f>IF('在宅生活改善調査（利用者票）'!BM30="○",1,0)</f>
        <v>0</v>
      </c>
      <c r="BR21" s="64">
        <f>IF('在宅生活改善調査（利用者票）'!BN30="○",1,0)</f>
        <v>0</v>
      </c>
      <c r="BS21" s="64">
        <f>IF('在宅生活改善調査（利用者票）'!BO30="○",1,0)</f>
        <v>0</v>
      </c>
      <c r="BT21" s="64">
        <f>IF('在宅生活改善調査（利用者票）'!BP30="○",1,0)</f>
        <v>0</v>
      </c>
      <c r="BU21" s="64">
        <f>IF('在宅生活改善調査（利用者票）'!BQ30="○",1,0)</f>
        <v>0</v>
      </c>
      <c r="BV21" s="64">
        <f>IF('在宅生活改善調査（利用者票）'!BR30="○",1,0)</f>
        <v>0</v>
      </c>
      <c r="BW21" s="64">
        <f>IF('在宅生活改善調査（利用者票）'!BS30="○",1,0)</f>
        <v>0</v>
      </c>
      <c r="BX21" s="64">
        <f>IF('在宅生活改善調査（利用者票）'!BT30="○",1,0)</f>
        <v>0</v>
      </c>
      <c r="BY21" s="64">
        <f>IF('在宅生活改善調査（利用者票）'!BU30="○",1,0)</f>
        <v>0</v>
      </c>
      <c r="BZ21" s="64">
        <f>IF('在宅生活改善調査（利用者票）'!BV30="○",1,0)</f>
        <v>0</v>
      </c>
      <c r="CA21" s="64">
        <f>IF('在宅生活改善調査（利用者票）'!BW30="○",1,0)</f>
        <v>0</v>
      </c>
      <c r="CB21" s="64">
        <f>IF('在宅生活改善調査（利用者票）'!BX30="○",1,0)</f>
        <v>0</v>
      </c>
      <c r="CC21" s="64">
        <f>IF('在宅生活改善調査（利用者票）'!BY30="○",1,0)</f>
        <v>0</v>
      </c>
      <c r="CD21" s="64">
        <f>IF('在宅生活改善調査（利用者票）'!BZ30="○",1,0)</f>
        <v>0</v>
      </c>
      <c r="CE21" s="64">
        <f>IF('在宅生活改善調査（利用者票）'!CA30="○",1,0)</f>
        <v>0</v>
      </c>
      <c r="CF21" s="110">
        <f t="shared" si="13"/>
        <v>0</v>
      </c>
      <c r="CG21" s="110">
        <f t="shared" si="14"/>
        <v>0</v>
      </c>
      <c r="CH21" s="110">
        <f t="shared" si="15"/>
        <v>0</v>
      </c>
      <c r="CI21" s="64">
        <f>'在宅生活改善調査（利用者票）'!CB30</f>
        <v>0</v>
      </c>
      <c r="CJ21" s="64">
        <f>'在宅生活改善調査（利用者票）'!CC30</f>
        <v>0</v>
      </c>
      <c r="CK21" s="64">
        <f>'在宅生活改善調査（利用者票）'!CD30</f>
        <v>0</v>
      </c>
    </row>
    <row r="22" spans="1:89">
      <c r="A22" s="64">
        <f>'在宅生活改善調査（利用者票）'!B31</f>
        <v>0</v>
      </c>
      <c r="B22" s="64">
        <f>'在宅生活改善調査（利用者票）'!C31</f>
        <v>0</v>
      </c>
      <c r="C22" s="64">
        <f>'在宅生活改善調査（利用者票）'!D31</f>
        <v>0</v>
      </c>
      <c r="D22" s="64">
        <f>'在宅生活改善調査（利用者票）'!E31</f>
        <v>0</v>
      </c>
      <c r="E22" s="64">
        <f>'在宅生活改善調査（利用者票）'!F31</f>
        <v>0</v>
      </c>
      <c r="F22" s="64">
        <f>'在宅生活改善調査（利用者票）'!G31</f>
        <v>0</v>
      </c>
      <c r="G22" s="64">
        <f>'在宅生活改善調査（利用者票）'!H31</f>
        <v>0</v>
      </c>
      <c r="H22" s="64">
        <f>'在宅生活改善調査（利用者票）'!I31</f>
        <v>0</v>
      </c>
      <c r="I22" s="64">
        <f>IF('在宅生活改善調査（利用者票）'!J31="○",1,0)</f>
        <v>0</v>
      </c>
      <c r="J22" s="64">
        <f>IF('在宅生活改善調査（利用者票）'!K31="○",1,0)</f>
        <v>0</v>
      </c>
      <c r="K22" s="64">
        <f>IF('在宅生活改善調査（利用者票）'!L31="○",1,0)</f>
        <v>0</v>
      </c>
      <c r="L22" s="64">
        <f>IF('在宅生活改善調査（利用者票）'!M31="○",1,0)</f>
        <v>0</v>
      </c>
      <c r="M22" s="64">
        <f>IF('在宅生活改善調査（利用者票）'!N31="○",1,0)</f>
        <v>0</v>
      </c>
      <c r="N22" s="64">
        <f>IF('在宅生活改善調査（利用者票）'!O31="○",1,0)</f>
        <v>0</v>
      </c>
      <c r="O22" s="64">
        <f>IF('在宅生活改善調査（利用者票）'!P31="○",1,0)</f>
        <v>0</v>
      </c>
      <c r="P22" s="64">
        <f>IF('在宅生活改善調査（利用者票）'!Q31="○",1,0)</f>
        <v>0</v>
      </c>
      <c r="Q22" s="64">
        <f>IF('在宅生活改善調査（利用者票）'!R31="○",1,0)</f>
        <v>0</v>
      </c>
      <c r="R22" s="64">
        <f>IF('在宅生活改善調査（利用者票）'!S31="○",1,0)</f>
        <v>0</v>
      </c>
      <c r="S22" s="64">
        <f>IF('在宅生活改善調査（利用者票）'!T31="○",1,0)</f>
        <v>0</v>
      </c>
      <c r="T22" s="64">
        <f>IF('在宅生活改善調査（利用者票）'!U31="○",1,0)</f>
        <v>0</v>
      </c>
      <c r="U22" s="64">
        <f>IF('在宅生活改善調査（利用者票）'!V31="○",1,0)</f>
        <v>0</v>
      </c>
      <c r="V22" s="64">
        <f>IF('在宅生活改善調査（利用者票）'!W31="○",1,0)</f>
        <v>0</v>
      </c>
      <c r="W22" s="64">
        <f>IF('在宅生活改善調査（利用者票）'!X31="○",1,0)</f>
        <v>0</v>
      </c>
      <c r="X22" s="64">
        <f>IF('在宅生活改善調査（利用者票）'!Y31="○",1,0)</f>
        <v>0</v>
      </c>
      <c r="Y22" s="64">
        <f>IF('在宅生活改善調査（利用者票）'!Z31="○",1,0)</f>
        <v>0</v>
      </c>
      <c r="Z22" s="110">
        <f t="shared" si="8"/>
        <v>0</v>
      </c>
      <c r="AA22" s="64">
        <f>IF('在宅生活改善調査（利用者票）'!AA31="○",1,0)</f>
        <v>0</v>
      </c>
      <c r="AB22" s="64">
        <f>IF('在宅生活改善調査（利用者票）'!AB31="○",1,0)</f>
        <v>0</v>
      </c>
      <c r="AC22" s="64">
        <f>IF('在宅生活改善調査（利用者票）'!AC31="○",1,0)</f>
        <v>0</v>
      </c>
      <c r="AD22" s="64">
        <f>IF('在宅生活改善調査（利用者票）'!AD31="○",1,0)</f>
        <v>0</v>
      </c>
      <c r="AE22" s="64">
        <f>IF('在宅生活改善調査（利用者票）'!AE31="○",1,0)</f>
        <v>0</v>
      </c>
      <c r="AF22" s="64">
        <f>IF('在宅生活改善調査（利用者票）'!AF31="○",1,0)</f>
        <v>0</v>
      </c>
      <c r="AG22" s="64">
        <f>IF('在宅生活改善調査（利用者票）'!AG31="○",1,0)</f>
        <v>0</v>
      </c>
      <c r="AH22" s="110">
        <f t="shared" si="9"/>
        <v>0</v>
      </c>
      <c r="AI22" s="64">
        <f>IF('在宅生活改善調査（利用者票）'!AH31="○",1,0)</f>
        <v>0</v>
      </c>
      <c r="AJ22" s="64">
        <f>IF('在宅生活改善調査（利用者票）'!AI31="○",1,0)</f>
        <v>0</v>
      </c>
      <c r="AK22" s="64">
        <f>IF('在宅生活改善調査（利用者票）'!AJ31="○",1,0)</f>
        <v>0</v>
      </c>
      <c r="AL22" s="64">
        <f>IF('在宅生活改善調査（利用者票）'!AK31="○",1,0)</f>
        <v>0</v>
      </c>
      <c r="AM22" s="64">
        <f>IF('在宅生活改善調査（利用者票）'!AL31="○",1,0)</f>
        <v>0</v>
      </c>
      <c r="AN22" s="64">
        <f>IF('在宅生活改善調査（利用者票）'!AM31="○",1,0)</f>
        <v>0</v>
      </c>
      <c r="AO22" s="64">
        <f>IF('在宅生活改善調査（利用者票）'!AN31="○",1,0)</f>
        <v>0</v>
      </c>
      <c r="AP22" s="110">
        <f t="shared" si="10"/>
        <v>0</v>
      </c>
      <c r="AQ22" s="64">
        <f>IF('在宅生活改善調査（利用者票）'!AO31="○",1,0)</f>
        <v>0</v>
      </c>
      <c r="AR22" s="64">
        <f>IF('在宅生活改善調査（利用者票）'!AP31="○",1,0)</f>
        <v>0</v>
      </c>
      <c r="AS22" s="64">
        <f>IF('在宅生活改善調査（利用者票）'!AQ31="○",1,0)</f>
        <v>0</v>
      </c>
      <c r="AT22" s="64">
        <f>IF('在宅生活改善調査（利用者票）'!AR31="○",1,0)</f>
        <v>0</v>
      </c>
      <c r="AU22" s="64">
        <f>IF('在宅生活改善調査（利用者票）'!AS31="○",1,0)</f>
        <v>0</v>
      </c>
      <c r="AV22" s="64">
        <f>IF('在宅生活改善調査（利用者票）'!AT31="○",1,0)</f>
        <v>0</v>
      </c>
      <c r="AW22" s="64">
        <f>IF('在宅生活改善調査（利用者票）'!AU31="○",1,0)</f>
        <v>0</v>
      </c>
      <c r="AX22" s="64">
        <f>IF('在宅生活改善調査（利用者票）'!AV31="○",1,0)</f>
        <v>0</v>
      </c>
      <c r="AY22" s="110">
        <f t="shared" si="11"/>
        <v>0</v>
      </c>
      <c r="AZ22" s="64">
        <f>IF('在宅生活改善調査（利用者票）'!AW31="○",1,0)</f>
        <v>0</v>
      </c>
      <c r="BA22" s="64">
        <f>IF('在宅生活改善調査（利用者票）'!AX31="○",1,0)</f>
        <v>0</v>
      </c>
      <c r="BB22" s="64">
        <f>IF('在宅生活改善調査（利用者票）'!AY31="○",1,0)</f>
        <v>0</v>
      </c>
      <c r="BC22" s="64">
        <f>IF('在宅生活改善調査（利用者票）'!AZ31="○",1,0)</f>
        <v>0</v>
      </c>
      <c r="BD22" s="64">
        <f>IF('在宅生活改善調査（利用者票）'!BA31="○",1,0)</f>
        <v>0</v>
      </c>
      <c r="BE22" s="64">
        <f>IF('在宅生活改善調査（利用者票）'!BB31="○",1,0)</f>
        <v>0</v>
      </c>
      <c r="BF22" s="64">
        <f>IF('在宅生活改善調査（利用者票）'!BC31="○",1,0)</f>
        <v>0</v>
      </c>
      <c r="BG22" s="64">
        <f>IF('在宅生活改善調査（利用者票）'!BD31="○",1,0)</f>
        <v>0</v>
      </c>
      <c r="BH22" s="64">
        <f>IF('在宅生活改善調査（利用者票）'!BE31="○",1,0)</f>
        <v>0</v>
      </c>
      <c r="BI22" s="64">
        <f>IF('在宅生活改善調査（利用者票）'!BF31="○",1,0)</f>
        <v>0</v>
      </c>
      <c r="BJ22" s="64">
        <f>IF('在宅生活改善調査（利用者票）'!BG31="○",1,0)</f>
        <v>0</v>
      </c>
      <c r="BK22" s="110">
        <f t="shared" si="12"/>
        <v>0</v>
      </c>
      <c r="BL22" s="64">
        <f>IF('在宅生活改善調査（利用者票）'!BH31="○",1,0)</f>
        <v>0</v>
      </c>
      <c r="BM22" s="64">
        <f>IF('在宅生活改善調査（利用者票）'!BI31="○",1,0)</f>
        <v>0</v>
      </c>
      <c r="BN22" s="64">
        <f>IF('在宅生活改善調査（利用者票）'!BJ31="○",1,0)</f>
        <v>0</v>
      </c>
      <c r="BO22" s="64">
        <f>IF('在宅生活改善調査（利用者票）'!BK31="○",1,0)</f>
        <v>0</v>
      </c>
      <c r="BP22" s="64">
        <f>IF('在宅生活改善調査（利用者票）'!BL31="○",1,0)</f>
        <v>0</v>
      </c>
      <c r="BQ22" s="64">
        <f>IF('在宅生活改善調査（利用者票）'!BM31="○",1,0)</f>
        <v>0</v>
      </c>
      <c r="BR22" s="64">
        <f>IF('在宅生活改善調査（利用者票）'!BN31="○",1,0)</f>
        <v>0</v>
      </c>
      <c r="BS22" s="64">
        <f>IF('在宅生活改善調査（利用者票）'!BO31="○",1,0)</f>
        <v>0</v>
      </c>
      <c r="BT22" s="64">
        <f>IF('在宅生活改善調査（利用者票）'!BP31="○",1,0)</f>
        <v>0</v>
      </c>
      <c r="BU22" s="64">
        <f>IF('在宅生活改善調査（利用者票）'!BQ31="○",1,0)</f>
        <v>0</v>
      </c>
      <c r="BV22" s="64">
        <f>IF('在宅生活改善調査（利用者票）'!BR31="○",1,0)</f>
        <v>0</v>
      </c>
      <c r="BW22" s="64">
        <f>IF('在宅生活改善調査（利用者票）'!BS31="○",1,0)</f>
        <v>0</v>
      </c>
      <c r="BX22" s="64">
        <f>IF('在宅生活改善調査（利用者票）'!BT31="○",1,0)</f>
        <v>0</v>
      </c>
      <c r="BY22" s="64">
        <f>IF('在宅生活改善調査（利用者票）'!BU31="○",1,0)</f>
        <v>0</v>
      </c>
      <c r="BZ22" s="64">
        <f>IF('在宅生活改善調査（利用者票）'!BV31="○",1,0)</f>
        <v>0</v>
      </c>
      <c r="CA22" s="64">
        <f>IF('在宅生活改善調査（利用者票）'!BW31="○",1,0)</f>
        <v>0</v>
      </c>
      <c r="CB22" s="64">
        <f>IF('在宅生活改善調査（利用者票）'!BX31="○",1,0)</f>
        <v>0</v>
      </c>
      <c r="CC22" s="64">
        <f>IF('在宅生活改善調査（利用者票）'!BY31="○",1,0)</f>
        <v>0</v>
      </c>
      <c r="CD22" s="64">
        <f>IF('在宅生活改善調査（利用者票）'!BZ31="○",1,0)</f>
        <v>0</v>
      </c>
      <c r="CE22" s="64">
        <f>IF('在宅生活改善調査（利用者票）'!CA31="○",1,0)</f>
        <v>0</v>
      </c>
      <c r="CF22" s="110">
        <f t="shared" si="13"/>
        <v>0</v>
      </c>
      <c r="CG22" s="110">
        <f t="shared" si="14"/>
        <v>0</v>
      </c>
      <c r="CH22" s="110">
        <f t="shared" si="15"/>
        <v>0</v>
      </c>
      <c r="CI22" s="64">
        <f>'在宅生活改善調査（利用者票）'!CB31</f>
        <v>0</v>
      </c>
      <c r="CJ22" s="64">
        <f>'在宅生活改善調査（利用者票）'!CC31</f>
        <v>0</v>
      </c>
      <c r="CK22" s="64">
        <f>'在宅生活改善調査（利用者票）'!CD31</f>
        <v>0</v>
      </c>
    </row>
    <row r="23" spans="1:89">
      <c r="A23" s="64">
        <f>'在宅生活改善調査（利用者票）'!B32</f>
        <v>0</v>
      </c>
      <c r="B23" s="64">
        <f>'在宅生活改善調査（利用者票）'!C32</f>
        <v>0</v>
      </c>
      <c r="C23" s="64">
        <f>'在宅生活改善調査（利用者票）'!D32</f>
        <v>0</v>
      </c>
      <c r="D23" s="64">
        <f>'在宅生活改善調査（利用者票）'!E32</f>
        <v>0</v>
      </c>
      <c r="E23" s="64">
        <f>'在宅生活改善調査（利用者票）'!F32</f>
        <v>0</v>
      </c>
      <c r="F23" s="64">
        <f>'在宅生活改善調査（利用者票）'!G32</f>
        <v>0</v>
      </c>
      <c r="G23" s="64">
        <f>'在宅生活改善調査（利用者票）'!H32</f>
        <v>0</v>
      </c>
      <c r="H23" s="64">
        <f>'在宅生活改善調査（利用者票）'!I32</f>
        <v>0</v>
      </c>
      <c r="I23" s="64">
        <f>IF('在宅生活改善調査（利用者票）'!J32="○",1,0)</f>
        <v>0</v>
      </c>
      <c r="J23" s="64">
        <f>IF('在宅生活改善調査（利用者票）'!K32="○",1,0)</f>
        <v>0</v>
      </c>
      <c r="K23" s="64">
        <f>IF('在宅生活改善調査（利用者票）'!L32="○",1,0)</f>
        <v>0</v>
      </c>
      <c r="L23" s="64">
        <f>IF('在宅生活改善調査（利用者票）'!M32="○",1,0)</f>
        <v>0</v>
      </c>
      <c r="M23" s="64">
        <f>IF('在宅生活改善調査（利用者票）'!N32="○",1,0)</f>
        <v>0</v>
      </c>
      <c r="N23" s="64">
        <f>IF('在宅生活改善調査（利用者票）'!O32="○",1,0)</f>
        <v>0</v>
      </c>
      <c r="O23" s="64">
        <f>IF('在宅生活改善調査（利用者票）'!P32="○",1,0)</f>
        <v>0</v>
      </c>
      <c r="P23" s="64">
        <f>IF('在宅生活改善調査（利用者票）'!Q32="○",1,0)</f>
        <v>0</v>
      </c>
      <c r="Q23" s="64">
        <f>IF('在宅生活改善調査（利用者票）'!R32="○",1,0)</f>
        <v>0</v>
      </c>
      <c r="R23" s="64">
        <f>IF('在宅生活改善調査（利用者票）'!S32="○",1,0)</f>
        <v>0</v>
      </c>
      <c r="S23" s="64">
        <f>IF('在宅生活改善調査（利用者票）'!T32="○",1,0)</f>
        <v>0</v>
      </c>
      <c r="T23" s="64">
        <f>IF('在宅生活改善調査（利用者票）'!U32="○",1,0)</f>
        <v>0</v>
      </c>
      <c r="U23" s="64">
        <f>IF('在宅生活改善調査（利用者票）'!V32="○",1,0)</f>
        <v>0</v>
      </c>
      <c r="V23" s="64">
        <f>IF('在宅生活改善調査（利用者票）'!W32="○",1,0)</f>
        <v>0</v>
      </c>
      <c r="W23" s="64">
        <f>IF('在宅生活改善調査（利用者票）'!X32="○",1,0)</f>
        <v>0</v>
      </c>
      <c r="X23" s="64">
        <f>IF('在宅生活改善調査（利用者票）'!Y32="○",1,0)</f>
        <v>0</v>
      </c>
      <c r="Y23" s="64">
        <f>IF('在宅生活改善調査（利用者票）'!Z32="○",1,0)</f>
        <v>0</v>
      </c>
      <c r="Z23" s="110">
        <f t="shared" si="8"/>
        <v>0</v>
      </c>
      <c r="AA23" s="64">
        <f>IF('在宅生活改善調査（利用者票）'!AA32="○",1,0)</f>
        <v>0</v>
      </c>
      <c r="AB23" s="64">
        <f>IF('在宅生活改善調査（利用者票）'!AB32="○",1,0)</f>
        <v>0</v>
      </c>
      <c r="AC23" s="64">
        <f>IF('在宅生活改善調査（利用者票）'!AC32="○",1,0)</f>
        <v>0</v>
      </c>
      <c r="AD23" s="64">
        <f>IF('在宅生活改善調査（利用者票）'!AD32="○",1,0)</f>
        <v>0</v>
      </c>
      <c r="AE23" s="64">
        <f>IF('在宅生活改善調査（利用者票）'!AE32="○",1,0)</f>
        <v>0</v>
      </c>
      <c r="AF23" s="64">
        <f>IF('在宅生活改善調査（利用者票）'!AF32="○",1,0)</f>
        <v>0</v>
      </c>
      <c r="AG23" s="64">
        <f>IF('在宅生活改善調査（利用者票）'!AG32="○",1,0)</f>
        <v>0</v>
      </c>
      <c r="AH23" s="110">
        <f t="shared" si="9"/>
        <v>0</v>
      </c>
      <c r="AI23" s="64">
        <f>IF('在宅生活改善調査（利用者票）'!AH32="○",1,0)</f>
        <v>0</v>
      </c>
      <c r="AJ23" s="64">
        <f>IF('在宅生活改善調査（利用者票）'!AI32="○",1,0)</f>
        <v>0</v>
      </c>
      <c r="AK23" s="64">
        <f>IF('在宅生活改善調査（利用者票）'!AJ32="○",1,0)</f>
        <v>0</v>
      </c>
      <c r="AL23" s="64">
        <f>IF('在宅生活改善調査（利用者票）'!AK32="○",1,0)</f>
        <v>0</v>
      </c>
      <c r="AM23" s="64">
        <f>IF('在宅生活改善調査（利用者票）'!AL32="○",1,0)</f>
        <v>0</v>
      </c>
      <c r="AN23" s="64">
        <f>IF('在宅生活改善調査（利用者票）'!AM32="○",1,0)</f>
        <v>0</v>
      </c>
      <c r="AO23" s="64">
        <f>IF('在宅生活改善調査（利用者票）'!AN32="○",1,0)</f>
        <v>0</v>
      </c>
      <c r="AP23" s="110">
        <f t="shared" si="10"/>
        <v>0</v>
      </c>
      <c r="AQ23" s="64">
        <f>IF('在宅生活改善調査（利用者票）'!AO32="○",1,0)</f>
        <v>0</v>
      </c>
      <c r="AR23" s="64">
        <f>IF('在宅生活改善調査（利用者票）'!AP32="○",1,0)</f>
        <v>0</v>
      </c>
      <c r="AS23" s="64">
        <f>IF('在宅生活改善調査（利用者票）'!AQ32="○",1,0)</f>
        <v>0</v>
      </c>
      <c r="AT23" s="64">
        <f>IF('在宅生活改善調査（利用者票）'!AR32="○",1,0)</f>
        <v>0</v>
      </c>
      <c r="AU23" s="64">
        <f>IF('在宅生活改善調査（利用者票）'!AS32="○",1,0)</f>
        <v>0</v>
      </c>
      <c r="AV23" s="64">
        <f>IF('在宅生活改善調査（利用者票）'!AT32="○",1,0)</f>
        <v>0</v>
      </c>
      <c r="AW23" s="64">
        <f>IF('在宅生活改善調査（利用者票）'!AU32="○",1,0)</f>
        <v>0</v>
      </c>
      <c r="AX23" s="64">
        <f>IF('在宅生活改善調査（利用者票）'!AV32="○",1,0)</f>
        <v>0</v>
      </c>
      <c r="AY23" s="110">
        <f t="shared" si="11"/>
        <v>0</v>
      </c>
      <c r="AZ23" s="64">
        <f>IF('在宅生活改善調査（利用者票）'!AW32="○",1,0)</f>
        <v>0</v>
      </c>
      <c r="BA23" s="64">
        <f>IF('在宅生活改善調査（利用者票）'!AX32="○",1,0)</f>
        <v>0</v>
      </c>
      <c r="BB23" s="64">
        <f>IF('在宅生活改善調査（利用者票）'!AY32="○",1,0)</f>
        <v>0</v>
      </c>
      <c r="BC23" s="64">
        <f>IF('在宅生活改善調査（利用者票）'!AZ32="○",1,0)</f>
        <v>0</v>
      </c>
      <c r="BD23" s="64">
        <f>IF('在宅生活改善調査（利用者票）'!BA32="○",1,0)</f>
        <v>0</v>
      </c>
      <c r="BE23" s="64">
        <f>IF('在宅生活改善調査（利用者票）'!BB32="○",1,0)</f>
        <v>0</v>
      </c>
      <c r="BF23" s="64">
        <f>IF('在宅生活改善調査（利用者票）'!BC32="○",1,0)</f>
        <v>0</v>
      </c>
      <c r="BG23" s="64">
        <f>IF('在宅生活改善調査（利用者票）'!BD32="○",1,0)</f>
        <v>0</v>
      </c>
      <c r="BH23" s="64">
        <f>IF('在宅生活改善調査（利用者票）'!BE32="○",1,0)</f>
        <v>0</v>
      </c>
      <c r="BI23" s="64">
        <f>IF('在宅生活改善調査（利用者票）'!BF32="○",1,0)</f>
        <v>0</v>
      </c>
      <c r="BJ23" s="64">
        <f>IF('在宅生活改善調査（利用者票）'!BG32="○",1,0)</f>
        <v>0</v>
      </c>
      <c r="BK23" s="110">
        <f t="shared" si="12"/>
        <v>0</v>
      </c>
      <c r="BL23" s="64">
        <f>IF('在宅生活改善調査（利用者票）'!BH32="○",1,0)</f>
        <v>0</v>
      </c>
      <c r="BM23" s="64">
        <f>IF('在宅生活改善調査（利用者票）'!BI32="○",1,0)</f>
        <v>0</v>
      </c>
      <c r="BN23" s="64">
        <f>IF('在宅生活改善調査（利用者票）'!BJ32="○",1,0)</f>
        <v>0</v>
      </c>
      <c r="BO23" s="64">
        <f>IF('在宅生活改善調査（利用者票）'!BK32="○",1,0)</f>
        <v>0</v>
      </c>
      <c r="BP23" s="64">
        <f>IF('在宅生活改善調査（利用者票）'!BL32="○",1,0)</f>
        <v>0</v>
      </c>
      <c r="BQ23" s="64">
        <f>IF('在宅生活改善調査（利用者票）'!BM32="○",1,0)</f>
        <v>0</v>
      </c>
      <c r="BR23" s="64">
        <f>IF('在宅生活改善調査（利用者票）'!BN32="○",1,0)</f>
        <v>0</v>
      </c>
      <c r="BS23" s="64">
        <f>IF('在宅生活改善調査（利用者票）'!BO32="○",1,0)</f>
        <v>0</v>
      </c>
      <c r="BT23" s="64">
        <f>IF('在宅生活改善調査（利用者票）'!BP32="○",1,0)</f>
        <v>0</v>
      </c>
      <c r="BU23" s="64">
        <f>IF('在宅生活改善調査（利用者票）'!BQ32="○",1,0)</f>
        <v>0</v>
      </c>
      <c r="BV23" s="64">
        <f>IF('在宅生活改善調査（利用者票）'!BR32="○",1,0)</f>
        <v>0</v>
      </c>
      <c r="BW23" s="64">
        <f>IF('在宅生活改善調査（利用者票）'!BS32="○",1,0)</f>
        <v>0</v>
      </c>
      <c r="BX23" s="64">
        <f>IF('在宅生活改善調査（利用者票）'!BT32="○",1,0)</f>
        <v>0</v>
      </c>
      <c r="BY23" s="64">
        <f>IF('在宅生活改善調査（利用者票）'!BU32="○",1,0)</f>
        <v>0</v>
      </c>
      <c r="BZ23" s="64">
        <f>IF('在宅生活改善調査（利用者票）'!BV32="○",1,0)</f>
        <v>0</v>
      </c>
      <c r="CA23" s="64">
        <f>IF('在宅生活改善調査（利用者票）'!BW32="○",1,0)</f>
        <v>0</v>
      </c>
      <c r="CB23" s="64">
        <f>IF('在宅生活改善調査（利用者票）'!BX32="○",1,0)</f>
        <v>0</v>
      </c>
      <c r="CC23" s="64">
        <f>IF('在宅生活改善調査（利用者票）'!BY32="○",1,0)</f>
        <v>0</v>
      </c>
      <c r="CD23" s="64">
        <f>IF('在宅生活改善調査（利用者票）'!BZ32="○",1,0)</f>
        <v>0</v>
      </c>
      <c r="CE23" s="64">
        <f>IF('在宅生活改善調査（利用者票）'!CA32="○",1,0)</f>
        <v>0</v>
      </c>
      <c r="CF23" s="110">
        <f t="shared" si="13"/>
        <v>0</v>
      </c>
      <c r="CG23" s="110">
        <f t="shared" si="14"/>
        <v>0</v>
      </c>
      <c r="CH23" s="110">
        <f t="shared" si="15"/>
        <v>0</v>
      </c>
      <c r="CI23" s="64">
        <f>'在宅生活改善調査（利用者票）'!CB32</f>
        <v>0</v>
      </c>
      <c r="CJ23" s="64">
        <f>'在宅生活改善調査（利用者票）'!CC32</f>
        <v>0</v>
      </c>
      <c r="CK23" s="64">
        <f>'在宅生活改善調査（利用者票）'!CD32</f>
        <v>0</v>
      </c>
    </row>
    <row r="24" spans="1:89">
      <c r="A24" s="64">
        <f>'在宅生活改善調査（利用者票）'!B33</f>
        <v>0</v>
      </c>
      <c r="B24" s="64">
        <f>'在宅生活改善調査（利用者票）'!C33</f>
        <v>0</v>
      </c>
      <c r="C24" s="64">
        <f>'在宅生活改善調査（利用者票）'!D33</f>
        <v>0</v>
      </c>
      <c r="D24" s="64">
        <f>'在宅生活改善調査（利用者票）'!E33</f>
        <v>0</v>
      </c>
      <c r="E24" s="64">
        <f>'在宅生活改善調査（利用者票）'!F33</f>
        <v>0</v>
      </c>
      <c r="F24" s="64">
        <f>'在宅生活改善調査（利用者票）'!G33</f>
        <v>0</v>
      </c>
      <c r="G24" s="64">
        <f>'在宅生活改善調査（利用者票）'!H33</f>
        <v>0</v>
      </c>
      <c r="H24" s="64">
        <f>'在宅生活改善調査（利用者票）'!I33</f>
        <v>0</v>
      </c>
      <c r="I24" s="64">
        <f>IF('在宅生活改善調査（利用者票）'!J33="○",1,0)</f>
        <v>0</v>
      </c>
      <c r="J24" s="64">
        <f>IF('在宅生活改善調査（利用者票）'!K33="○",1,0)</f>
        <v>0</v>
      </c>
      <c r="K24" s="64">
        <f>IF('在宅生活改善調査（利用者票）'!L33="○",1,0)</f>
        <v>0</v>
      </c>
      <c r="L24" s="64">
        <f>IF('在宅生活改善調査（利用者票）'!M33="○",1,0)</f>
        <v>0</v>
      </c>
      <c r="M24" s="64">
        <f>IF('在宅生活改善調査（利用者票）'!N33="○",1,0)</f>
        <v>0</v>
      </c>
      <c r="N24" s="64">
        <f>IF('在宅生活改善調査（利用者票）'!O33="○",1,0)</f>
        <v>0</v>
      </c>
      <c r="O24" s="64">
        <f>IF('在宅生活改善調査（利用者票）'!P33="○",1,0)</f>
        <v>0</v>
      </c>
      <c r="P24" s="64">
        <f>IF('在宅生活改善調査（利用者票）'!Q33="○",1,0)</f>
        <v>0</v>
      </c>
      <c r="Q24" s="64">
        <f>IF('在宅生活改善調査（利用者票）'!R33="○",1,0)</f>
        <v>0</v>
      </c>
      <c r="R24" s="64">
        <f>IF('在宅生活改善調査（利用者票）'!S33="○",1,0)</f>
        <v>0</v>
      </c>
      <c r="S24" s="64">
        <f>IF('在宅生活改善調査（利用者票）'!T33="○",1,0)</f>
        <v>0</v>
      </c>
      <c r="T24" s="64">
        <f>IF('在宅生活改善調査（利用者票）'!U33="○",1,0)</f>
        <v>0</v>
      </c>
      <c r="U24" s="64">
        <f>IF('在宅生活改善調査（利用者票）'!V33="○",1,0)</f>
        <v>0</v>
      </c>
      <c r="V24" s="64">
        <f>IF('在宅生活改善調査（利用者票）'!W33="○",1,0)</f>
        <v>0</v>
      </c>
      <c r="W24" s="64">
        <f>IF('在宅生活改善調査（利用者票）'!X33="○",1,0)</f>
        <v>0</v>
      </c>
      <c r="X24" s="64">
        <f>IF('在宅生活改善調査（利用者票）'!Y33="○",1,0)</f>
        <v>0</v>
      </c>
      <c r="Y24" s="64">
        <f>IF('在宅生活改善調査（利用者票）'!Z33="○",1,0)</f>
        <v>0</v>
      </c>
      <c r="Z24" s="110">
        <f t="shared" si="8"/>
        <v>0</v>
      </c>
      <c r="AA24" s="64">
        <f>IF('在宅生活改善調査（利用者票）'!AA33="○",1,0)</f>
        <v>0</v>
      </c>
      <c r="AB24" s="64">
        <f>IF('在宅生活改善調査（利用者票）'!AB33="○",1,0)</f>
        <v>0</v>
      </c>
      <c r="AC24" s="64">
        <f>IF('在宅生活改善調査（利用者票）'!AC33="○",1,0)</f>
        <v>0</v>
      </c>
      <c r="AD24" s="64">
        <f>IF('在宅生活改善調査（利用者票）'!AD33="○",1,0)</f>
        <v>0</v>
      </c>
      <c r="AE24" s="64">
        <f>IF('在宅生活改善調査（利用者票）'!AE33="○",1,0)</f>
        <v>0</v>
      </c>
      <c r="AF24" s="64">
        <f>IF('在宅生活改善調査（利用者票）'!AF33="○",1,0)</f>
        <v>0</v>
      </c>
      <c r="AG24" s="64">
        <f>IF('在宅生活改善調査（利用者票）'!AG33="○",1,0)</f>
        <v>0</v>
      </c>
      <c r="AH24" s="110">
        <f t="shared" si="9"/>
        <v>0</v>
      </c>
      <c r="AI24" s="64">
        <f>IF('在宅生活改善調査（利用者票）'!AH33="○",1,0)</f>
        <v>0</v>
      </c>
      <c r="AJ24" s="64">
        <f>IF('在宅生活改善調査（利用者票）'!AI33="○",1,0)</f>
        <v>0</v>
      </c>
      <c r="AK24" s="64">
        <f>IF('在宅生活改善調査（利用者票）'!AJ33="○",1,0)</f>
        <v>0</v>
      </c>
      <c r="AL24" s="64">
        <f>IF('在宅生活改善調査（利用者票）'!AK33="○",1,0)</f>
        <v>0</v>
      </c>
      <c r="AM24" s="64">
        <f>IF('在宅生活改善調査（利用者票）'!AL33="○",1,0)</f>
        <v>0</v>
      </c>
      <c r="AN24" s="64">
        <f>IF('在宅生活改善調査（利用者票）'!AM33="○",1,0)</f>
        <v>0</v>
      </c>
      <c r="AO24" s="64">
        <f>IF('在宅生活改善調査（利用者票）'!AN33="○",1,0)</f>
        <v>0</v>
      </c>
      <c r="AP24" s="110">
        <f t="shared" si="10"/>
        <v>0</v>
      </c>
      <c r="AQ24" s="64">
        <f>IF('在宅生活改善調査（利用者票）'!AO33="○",1,0)</f>
        <v>0</v>
      </c>
      <c r="AR24" s="64">
        <f>IF('在宅生活改善調査（利用者票）'!AP33="○",1,0)</f>
        <v>0</v>
      </c>
      <c r="AS24" s="64">
        <f>IF('在宅生活改善調査（利用者票）'!AQ33="○",1,0)</f>
        <v>0</v>
      </c>
      <c r="AT24" s="64">
        <f>IF('在宅生活改善調査（利用者票）'!AR33="○",1,0)</f>
        <v>0</v>
      </c>
      <c r="AU24" s="64">
        <f>IF('在宅生活改善調査（利用者票）'!AS33="○",1,0)</f>
        <v>0</v>
      </c>
      <c r="AV24" s="64">
        <f>IF('在宅生活改善調査（利用者票）'!AT33="○",1,0)</f>
        <v>0</v>
      </c>
      <c r="AW24" s="64">
        <f>IF('在宅生活改善調査（利用者票）'!AU33="○",1,0)</f>
        <v>0</v>
      </c>
      <c r="AX24" s="64">
        <f>IF('在宅生活改善調査（利用者票）'!AV33="○",1,0)</f>
        <v>0</v>
      </c>
      <c r="AY24" s="110">
        <f t="shared" si="11"/>
        <v>0</v>
      </c>
      <c r="AZ24" s="64">
        <f>IF('在宅生活改善調査（利用者票）'!AW33="○",1,0)</f>
        <v>0</v>
      </c>
      <c r="BA24" s="64">
        <f>IF('在宅生活改善調査（利用者票）'!AX33="○",1,0)</f>
        <v>0</v>
      </c>
      <c r="BB24" s="64">
        <f>IF('在宅生活改善調査（利用者票）'!AY33="○",1,0)</f>
        <v>0</v>
      </c>
      <c r="BC24" s="64">
        <f>IF('在宅生活改善調査（利用者票）'!AZ33="○",1,0)</f>
        <v>0</v>
      </c>
      <c r="BD24" s="64">
        <f>IF('在宅生活改善調査（利用者票）'!BA33="○",1,0)</f>
        <v>0</v>
      </c>
      <c r="BE24" s="64">
        <f>IF('在宅生活改善調査（利用者票）'!BB33="○",1,0)</f>
        <v>0</v>
      </c>
      <c r="BF24" s="64">
        <f>IF('在宅生活改善調査（利用者票）'!BC33="○",1,0)</f>
        <v>0</v>
      </c>
      <c r="BG24" s="64">
        <f>IF('在宅生活改善調査（利用者票）'!BD33="○",1,0)</f>
        <v>0</v>
      </c>
      <c r="BH24" s="64">
        <f>IF('在宅生活改善調査（利用者票）'!BE33="○",1,0)</f>
        <v>0</v>
      </c>
      <c r="BI24" s="64">
        <f>IF('在宅生活改善調査（利用者票）'!BF33="○",1,0)</f>
        <v>0</v>
      </c>
      <c r="BJ24" s="64">
        <f>IF('在宅生活改善調査（利用者票）'!BG33="○",1,0)</f>
        <v>0</v>
      </c>
      <c r="BK24" s="110">
        <f t="shared" si="12"/>
        <v>0</v>
      </c>
      <c r="BL24" s="64">
        <f>IF('在宅生活改善調査（利用者票）'!BH33="○",1,0)</f>
        <v>0</v>
      </c>
      <c r="BM24" s="64">
        <f>IF('在宅生活改善調査（利用者票）'!BI33="○",1,0)</f>
        <v>0</v>
      </c>
      <c r="BN24" s="64">
        <f>IF('在宅生活改善調査（利用者票）'!BJ33="○",1,0)</f>
        <v>0</v>
      </c>
      <c r="BO24" s="64">
        <f>IF('在宅生活改善調査（利用者票）'!BK33="○",1,0)</f>
        <v>0</v>
      </c>
      <c r="BP24" s="64">
        <f>IF('在宅生活改善調査（利用者票）'!BL33="○",1,0)</f>
        <v>0</v>
      </c>
      <c r="BQ24" s="64">
        <f>IF('在宅生活改善調査（利用者票）'!BM33="○",1,0)</f>
        <v>0</v>
      </c>
      <c r="BR24" s="64">
        <f>IF('在宅生活改善調査（利用者票）'!BN33="○",1,0)</f>
        <v>0</v>
      </c>
      <c r="BS24" s="64">
        <f>IF('在宅生活改善調査（利用者票）'!BO33="○",1,0)</f>
        <v>0</v>
      </c>
      <c r="BT24" s="64">
        <f>IF('在宅生活改善調査（利用者票）'!BP33="○",1,0)</f>
        <v>0</v>
      </c>
      <c r="BU24" s="64">
        <f>IF('在宅生活改善調査（利用者票）'!BQ33="○",1,0)</f>
        <v>0</v>
      </c>
      <c r="BV24" s="64">
        <f>IF('在宅生活改善調査（利用者票）'!BR33="○",1,0)</f>
        <v>0</v>
      </c>
      <c r="BW24" s="64">
        <f>IF('在宅生活改善調査（利用者票）'!BS33="○",1,0)</f>
        <v>0</v>
      </c>
      <c r="BX24" s="64">
        <f>IF('在宅生活改善調査（利用者票）'!BT33="○",1,0)</f>
        <v>0</v>
      </c>
      <c r="BY24" s="64">
        <f>IF('在宅生活改善調査（利用者票）'!BU33="○",1,0)</f>
        <v>0</v>
      </c>
      <c r="BZ24" s="64">
        <f>IF('在宅生活改善調査（利用者票）'!BV33="○",1,0)</f>
        <v>0</v>
      </c>
      <c r="CA24" s="64">
        <f>IF('在宅生活改善調査（利用者票）'!BW33="○",1,0)</f>
        <v>0</v>
      </c>
      <c r="CB24" s="64">
        <f>IF('在宅生活改善調査（利用者票）'!BX33="○",1,0)</f>
        <v>0</v>
      </c>
      <c r="CC24" s="64">
        <f>IF('在宅生活改善調査（利用者票）'!BY33="○",1,0)</f>
        <v>0</v>
      </c>
      <c r="CD24" s="64">
        <f>IF('在宅生活改善調査（利用者票）'!BZ33="○",1,0)</f>
        <v>0</v>
      </c>
      <c r="CE24" s="64">
        <f>IF('在宅生活改善調査（利用者票）'!CA33="○",1,0)</f>
        <v>0</v>
      </c>
      <c r="CF24" s="110">
        <f t="shared" si="13"/>
        <v>0</v>
      </c>
      <c r="CG24" s="110">
        <f t="shared" si="14"/>
        <v>0</v>
      </c>
      <c r="CH24" s="110">
        <f t="shared" si="15"/>
        <v>0</v>
      </c>
      <c r="CI24" s="64">
        <f>'在宅生活改善調査（利用者票）'!CB33</f>
        <v>0</v>
      </c>
      <c r="CJ24" s="64">
        <f>'在宅生活改善調査（利用者票）'!CC33</f>
        <v>0</v>
      </c>
      <c r="CK24" s="64">
        <f>'在宅生活改善調査（利用者票）'!CD33</f>
        <v>0</v>
      </c>
    </row>
    <row r="25" spans="1:89">
      <c r="A25" s="64">
        <f>'在宅生活改善調査（利用者票）'!B34</f>
        <v>0</v>
      </c>
      <c r="B25" s="64">
        <f>'在宅生活改善調査（利用者票）'!C34</f>
        <v>0</v>
      </c>
      <c r="C25" s="64">
        <f>'在宅生活改善調査（利用者票）'!D34</f>
        <v>0</v>
      </c>
      <c r="D25" s="64">
        <f>'在宅生活改善調査（利用者票）'!E34</f>
        <v>0</v>
      </c>
      <c r="E25" s="64">
        <f>'在宅生活改善調査（利用者票）'!F34</f>
        <v>0</v>
      </c>
      <c r="F25" s="64">
        <f>'在宅生活改善調査（利用者票）'!G34</f>
        <v>0</v>
      </c>
      <c r="G25" s="64">
        <f>'在宅生活改善調査（利用者票）'!H34</f>
        <v>0</v>
      </c>
      <c r="H25" s="64">
        <f>'在宅生活改善調査（利用者票）'!I34</f>
        <v>0</v>
      </c>
      <c r="I25" s="64">
        <f>IF('在宅生活改善調査（利用者票）'!J34="○",1,0)</f>
        <v>0</v>
      </c>
      <c r="J25" s="64">
        <f>IF('在宅生活改善調査（利用者票）'!K34="○",1,0)</f>
        <v>0</v>
      </c>
      <c r="K25" s="64">
        <f>IF('在宅生活改善調査（利用者票）'!L34="○",1,0)</f>
        <v>0</v>
      </c>
      <c r="L25" s="64">
        <f>IF('在宅生活改善調査（利用者票）'!M34="○",1,0)</f>
        <v>0</v>
      </c>
      <c r="M25" s="64">
        <f>IF('在宅生活改善調査（利用者票）'!N34="○",1,0)</f>
        <v>0</v>
      </c>
      <c r="N25" s="64">
        <f>IF('在宅生活改善調査（利用者票）'!O34="○",1,0)</f>
        <v>0</v>
      </c>
      <c r="O25" s="64">
        <f>IF('在宅生活改善調査（利用者票）'!P34="○",1,0)</f>
        <v>0</v>
      </c>
      <c r="P25" s="64">
        <f>IF('在宅生活改善調査（利用者票）'!Q34="○",1,0)</f>
        <v>0</v>
      </c>
      <c r="Q25" s="64">
        <f>IF('在宅生活改善調査（利用者票）'!R34="○",1,0)</f>
        <v>0</v>
      </c>
      <c r="R25" s="64">
        <f>IF('在宅生活改善調査（利用者票）'!S34="○",1,0)</f>
        <v>0</v>
      </c>
      <c r="S25" s="64">
        <f>IF('在宅生活改善調査（利用者票）'!T34="○",1,0)</f>
        <v>0</v>
      </c>
      <c r="T25" s="64">
        <f>IF('在宅生活改善調査（利用者票）'!U34="○",1,0)</f>
        <v>0</v>
      </c>
      <c r="U25" s="64">
        <f>IF('在宅生活改善調査（利用者票）'!V34="○",1,0)</f>
        <v>0</v>
      </c>
      <c r="V25" s="64">
        <f>IF('在宅生活改善調査（利用者票）'!W34="○",1,0)</f>
        <v>0</v>
      </c>
      <c r="W25" s="64">
        <f>IF('在宅生活改善調査（利用者票）'!X34="○",1,0)</f>
        <v>0</v>
      </c>
      <c r="X25" s="64">
        <f>IF('在宅生活改善調査（利用者票）'!Y34="○",1,0)</f>
        <v>0</v>
      </c>
      <c r="Y25" s="64">
        <f>IF('在宅生活改善調査（利用者票）'!Z34="○",1,0)</f>
        <v>0</v>
      </c>
      <c r="Z25" s="110">
        <f t="shared" si="8"/>
        <v>0</v>
      </c>
      <c r="AA25" s="64">
        <f>IF('在宅生活改善調査（利用者票）'!AA34="○",1,0)</f>
        <v>0</v>
      </c>
      <c r="AB25" s="64">
        <f>IF('在宅生活改善調査（利用者票）'!AB34="○",1,0)</f>
        <v>0</v>
      </c>
      <c r="AC25" s="64">
        <f>IF('在宅生活改善調査（利用者票）'!AC34="○",1,0)</f>
        <v>0</v>
      </c>
      <c r="AD25" s="64">
        <f>IF('在宅生活改善調査（利用者票）'!AD34="○",1,0)</f>
        <v>0</v>
      </c>
      <c r="AE25" s="64">
        <f>IF('在宅生活改善調査（利用者票）'!AE34="○",1,0)</f>
        <v>0</v>
      </c>
      <c r="AF25" s="64">
        <f>IF('在宅生活改善調査（利用者票）'!AF34="○",1,0)</f>
        <v>0</v>
      </c>
      <c r="AG25" s="64">
        <f>IF('在宅生活改善調査（利用者票）'!AG34="○",1,0)</f>
        <v>0</v>
      </c>
      <c r="AH25" s="110">
        <f t="shared" si="9"/>
        <v>0</v>
      </c>
      <c r="AI25" s="64">
        <f>IF('在宅生活改善調査（利用者票）'!AH34="○",1,0)</f>
        <v>0</v>
      </c>
      <c r="AJ25" s="64">
        <f>IF('在宅生活改善調査（利用者票）'!AI34="○",1,0)</f>
        <v>0</v>
      </c>
      <c r="AK25" s="64">
        <f>IF('在宅生活改善調査（利用者票）'!AJ34="○",1,0)</f>
        <v>0</v>
      </c>
      <c r="AL25" s="64">
        <f>IF('在宅生活改善調査（利用者票）'!AK34="○",1,0)</f>
        <v>0</v>
      </c>
      <c r="AM25" s="64">
        <f>IF('在宅生活改善調査（利用者票）'!AL34="○",1,0)</f>
        <v>0</v>
      </c>
      <c r="AN25" s="64">
        <f>IF('在宅生活改善調査（利用者票）'!AM34="○",1,0)</f>
        <v>0</v>
      </c>
      <c r="AO25" s="64">
        <f>IF('在宅生活改善調査（利用者票）'!AN34="○",1,0)</f>
        <v>0</v>
      </c>
      <c r="AP25" s="110">
        <f t="shared" si="10"/>
        <v>0</v>
      </c>
      <c r="AQ25" s="64">
        <f>IF('在宅生活改善調査（利用者票）'!AO34="○",1,0)</f>
        <v>0</v>
      </c>
      <c r="AR25" s="64">
        <f>IF('在宅生活改善調査（利用者票）'!AP34="○",1,0)</f>
        <v>0</v>
      </c>
      <c r="AS25" s="64">
        <f>IF('在宅生活改善調査（利用者票）'!AQ34="○",1,0)</f>
        <v>0</v>
      </c>
      <c r="AT25" s="64">
        <f>IF('在宅生活改善調査（利用者票）'!AR34="○",1,0)</f>
        <v>0</v>
      </c>
      <c r="AU25" s="64">
        <f>IF('在宅生活改善調査（利用者票）'!AS34="○",1,0)</f>
        <v>0</v>
      </c>
      <c r="AV25" s="64">
        <f>IF('在宅生活改善調査（利用者票）'!AT34="○",1,0)</f>
        <v>0</v>
      </c>
      <c r="AW25" s="64">
        <f>IF('在宅生活改善調査（利用者票）'!AU34="○",1,0)</f>
        <v>0</v>
      </c>
      <c r="AX25" s="64">
        <f>IF('在宅生活改善調査（利用者票）'!AV34="○",1,0)</f>
        <v>0</v>
      </c>
      <c r="AY25" s="110">
        <f t="shared" si="11"/>
        <v>0</v>
      </c>
      <c r="AZ25" s="64">
        <f>IF('在宅生活改善調査（利用者票）'!AW34="○",1,0)</f>
        <v>0</v>
      </c>
      <c r="BA25" s="64">
        <f>IF('在宅生活改善調査（利用者票）'!AX34="○",1,0)</f>
        <v>0</v>
      </c>
      <c r="BB25" s="64">
        <f>IF('在宅生活改善調査（利用者票）'!AY34="○",1,0)</f>
        <v>0</v>
      </c>
      <c r="BC25" s="64">
        <f>IF('在宅生活改善調査（利用者票）'!AZ34="○",1,0)</f>
        <v>0</v>
      </c>
      <c r="BD25" s="64">
        <f>IF('在宅生活改善調査（利用者票）'!BA34="○",1,0)</f>
        <v>0</v>
      </c>
      <c r="BE25" s="64">
        <f>IF('在宅生活改善調査（利用者票）'!BB34="○",1,0)</f>
        <v>0</v>
      </c>
      <c r="BF25" s="64">
        <f>IF('在宅生活改善調査（利用者票）'!BC34="○",1,0)</f>
        <v>0</v>
      </c>
      <c r="BG25" s="64">
        <f>IF('在宅生活改善調査（利用者票）'!BD34="○",1,0)</f>
        <v>0</v>
      </c>
      <c r="BH25" s="64">
        <f>IF('在宅生活改善調査（利用者票）'!BE34="○",1,0)</f>
        <v>0</v>
      </c>
      <c r="BI25" s="64">
        <f>IF('在宅生活改善調査（利用者票）'!BF34="○",1,0)</f>
        <v>0</v>
      </c>
      <c r="BJ25" s="64">
        <f>IF('在宅生活改善調査（利用者票）'!BG34="○",1,0)</f>
        <v>0</v>
      </c>
      <c r="BK25" s="110">
        <f t="shared" si="12"/>
        <v>0</v>
      </c>
      <c r="BL25" s="64">
        <f>IF('在宅生活改善調査（利用者票）'!BH34="○",1,0)</f>
        <v>0</v>
      </c>
      <c r="BM25" s="64">
        <f>IF('在宅生活改善調査（利用者票）'!BI34="○",1,0)</f>
        <v>0</v>
      </c>
      <c r="BN25" s="64">
        <f>IF('在宅生活改善調査（利用者票）'!BJ34="○",1,0)</f>
        <v>0</v>
      </c>
      <c r="BO25" s="64">
        <f>IF('在宅生活改善調査（利用者票）'!BK34="○",1,0)</f>
        <v>0</v>
      </c>
      <c r="BP25" s="64">
        <f>IF('在宅生活改善調査（利用者票）'!BL34="○",1,0)</f>
        <v>0</v>
      </c>
      <c r="BQ25" s="64">
        <f>IF('在宅生活改善調査（利用者票）'!BM34="○",1,0)</f>
        <v>0</v>
      </c>
      <c r="BR25" s="64">
        <f>IF('在宅生活改善調査（利用者票）'!BN34="○",1,0)</f>
        <v>0</v>
      </c>
      <c r="BS25" s="64">
        <f>IF('在宅生活改善調査（利用者票）'!BO34="○",1,0)</f>
        <v>0</v>
      </c>
      <c r="BT25" s="64">
        <f>IF('在宅生活改善調査（利用者票）'!BP34="○",1,0)</f>
        <v>0</v>
      </c>
      <c r="BU25" s="64">
        <f>IF('在宅生活改善調査（利用者票）'!BQ34="○",1,0)</f>
        <v>0</v>
      </c>
      <c r="BV25" s="64">
        <f>IF('在宅生活改善調査（利用者票）'!BR34="○",1,0)</f>
        <v>0</v>
      </c>
      <c r="BW25" s="64">
        <f>IF('在宅生活改善調査（利用者票）'!BS34="○",1,0)</f>
        <v>0</v>
      </c>
      <c r="BX25" s="64">
        <f>IF('在宅生活改善調査（利用者票）'!BT34="○",1,0)</f>
        <v>0</v>
      </c>
      <c r="BY25" s="64">
        <f>IF('在宅生活改善調査（利用者票）'!BU34="○",1,0)</f>
        <v>0</v>
      </c>
      <c r="BZ25" s="64">
        <f>IF('在宅生活改善調査（利用者票）'!BV34="○",1,0)</f>
        <v>0</v>
      </c>
      <c r="CA25" s="64">
        <f>IF('在宅生活改善調査（利用者票）'!BW34="○",1,0)</f>
        <v>0</v>
      </c>
      <c r="CB25" s="64">
        <f>IF('在宅生活改善調査（利用者票）'!BX34="○",1,0)</f>
        <v>0</v>
      </c>
      <c r="CC25" s="64">
        <f>IF('在宅生活改善調査（利用者票）'!BY34="○",1,0)</f>
        <v>0</v>
      </c>
      <c r="CD25" s="64">
        <f>IF('在宅生活改善調査（利用者票）'!BZ34="○",1,0)</f>
        <v>0</v>
      </c>
      <c r="CE25" s="64">
        <f>IF('在宅生活改善調査（利用者票）'!CA34="○",1,0)</f>
        <v>0</v>
      </c>
      <c r="CF25" s="110">
        <f t="shared" si="13"/>
        <v>0</v>
      </c>
      <c r="CG25" s="110">
        <f t="shared" si="14"/>
        <v>0</v>
      </c>
      <c r="CH25" s="110">
        <f t="shared" si="15"/>
        <v>0</v>
      </c>
      <c r="CI25" s="64">
        <f>'在宅生活改善調査（利用者票）'!CB34</f>
        <v>0</v>
      </c>
      <c r="CJ25" s="64">
        <f>'在宅生活改善調査（利用者票）'!CC34</f>
        <v>0</v>
      </c>
      <c r="CK25" s="64">
        <f>'在宅生活改善調査（利用者票）'!CD34</f>
        <v>0</v>
      </c>
    </row>
    <row r="26" spans="1:89">
      <c r="A26" s="64">
        <f>'在宅生活改善調査（利用者票）'!B35</f>
        <v>0</v>
      </c>
      <c r="B26" s="64">
        <f>'在宅生活改善調査（利用者票）'!C35</f>
        <v>0</v>
      </c>
      <c r="C26" s="64">
        <f>'在宅生活改善調査（利用者票）'!D35</f>
        <v>0</v>
      </c>
      <c r="D26" s="64">
        <f>'在宅生活改善調査（利用者票）'!E35</f>
        <v>0</v>
      </c>
      <c r="E26" s="64">
        <f>'在宅生活改善調査（利用者票）'!F35</f>
        <v>0</v>
      </c>
      <c r="F26" s="64">
        <f>'在宅生活改善調査（利用者票）'!G35</f>
        <v>0</v>
      </c>
      <c r="G26" s="64">
        <f>'在宅生活改善調査（利用者票）'!H35</f>
        <v>0</v>
      </c>
      <c r="H26" s="64">
        <f>'在宅生活改善調査（利用者票）'!I35</f>
        <v>0</v>
      </c>
      <c r="I26" s="64">
        <f>IF('在宅生活改善調査（利用者票）'!J35="○",1,0)</f>
        <v>0</v>
      </c>
      <c r="J26" s="64">
        <f>IF('在宅生活改善調査（利用者票）'!K35="○",1,0)</f>
        <v>0</v>
      </c>
      <c r="K26" s="64">
        <f>IF('在宅生活改善調査（利用者票）'!L35="○",1,0)</f>
        <v>0</v>
      </c>
      <c r="L26" s="64">
        <f>IF('在宅生活改善調査（利用者票）'!M35="○",1,0)</f>
        <v>0</v>
      </c>
      <c r="M26" s="64">
        <f>IF('在宅生活改善調査（利用者票）'!N35="○",1,0)</f>
        <v>0</v>
      </c>
      <c r="N26" s="64">
        <f>IF('在宅生活改善調査（利用者票）'!O35="○",1,0)</f>
        <v>0</v>
      </c>
      <c r="O26" s="64">
        <f>IF('在宅生活改善調査（利用者票）'!P35="○",1,0)</f>
        <v>0</v>
      </c>
      <c r="P26" s="64">
        <f>IF('在宅生活改善調査（利用者票）'!Q35="○",1,0)</f>
        <v>0</v>
      </c>
      <c r="Q26" s="64">
        <f>IF('在宅生活改善調査（利用者票）'!R35="○",1,0)</f>
        <v>0</v>
      </c>
      <c r="R26" s="64">
        <f>IF('在宅生活改善調査（利用者票）'!S35="○",1,0)</f>
        <v>0</v>
      </c>
      <c r="S26" s="64">
        <f>IF('在宅生活改善調査（利用者票）'!T35="○",1,0)</f>
        <v>0</v>
      </c>
      <c r="T26" s="64">
        <f>IF('在宅生活改善調査（利用者票）'!U35="○",1,0)</f>
        <v>0</v>
      </c>
      <c r="U26" s="64">
        <f>IF('在宅生活改善調査（利用者票）'!V35="○",1,0)</f>
        <v>0</v>
      </c>
      <c r="V26" s="64">
        <f>IF('在宅生活改善調査（利用者票）'!W35="○",1,0)</f>
        <v>0</v>
      </c>
      <c r="W26" s="64">
        <f>IF('在宅生活改善調査（利用者票）'!X35="○",1,0)</f>
        <v>0</v>
      </c>
      <c r="X26" s="64">
        <f>IF('在宅生活改善調査（利用者票）'!Y35="○",1,0)</f>
        <v>0</v>
      </c>
      <c r="Y26" s="64">
        <f>IF('在宅生活改善調査（利用者票）'!Z35="○",1,0)</f>
        <v>0</v>
      </c>
      <c r="Z26" s="110">
        <f t="shared" si="8"/>
        <v>0</v>
      </c>
      <c r="AA26" s="64">
        <f>IF('在宅生活改善調査（利用者票）'!AA35="○",1,0)</f>
        <v>0</v>
      </c>
      <c r="AB26" s="64">
        <f>IF('在宅生活改善調査（利用者票）'!AB35="○",1,0)</f>
        <v>0</v>
      </c>
      <c r="AC26" s="64">
        <f>IF('在宅生活改善調査（利用者票）'!AC35="○",1,0)</f>
        <v>0</v>
      </c>
      <c r="AD26" s="64">
        <f>IF('在宅生活改善調査（利用者票）'!AD35="○",1,0)</f>
        <v>0</v>
      </c>
      <c r="AE26" s="64">
        <f>IF('在宅生活改善調査（利用者票）'!AE35="○",1,0)</f>
        <v>0</v>
      </c>
      <c r="AF26" s="64">
        <f>IF('在宅生活改善調査（利用者票）'!AF35="○",1,0)</f>
        <v>0</v>
      </c>
      <c r="AG26" s="64">
        <f>IF('在宅生活改善調査（利用者票）'!AG35="○",1,0)</f>
        <v>0</v>
      </c>
      <c r="AH26" s="110">
        <f t="shared" si="9"/>
        <v>0</v>
      </c>
      <c r="AI26" s="64">
        <f>IF('在宅生活改善調査（利用者票）'!AH35="○",1,0)</f>
        <v>0</v>
      </c>
      <c r="AJ26" s="64">
        <f>IF('在宅生活改善調査（利用者票）'!AI35="○",1,0)</f>
        <v>0</v>
      </c>
      <c r="AK26" s="64">
        <f>IF('在宅生活改善調査（利用者票）'!AJ35="○",1,0)</f>
        <v>0</v>
      </c>
      <c r="AL26" s="64">
        <f>IF('在宅生活改善調査（利用者票）'!AK35="○",1,0)</f>
        <v>0</v>
      </c>
      <c r="AM26" s="64">
        <f>IF('在宅生活改善調査（利用者票）'!AL35="○",1,0)</f>
        <v>0</v>
      </c>
      <c r="AN26" s="64">
        <f>IF('在宅生活改善調査（利用者票）'!AM35="○",1,0)</f>
        <v>0</v>
      </c>
      <c r="AO26" s="64">
        <f>IF('在宅生活改善調査（利用者票）'!AN35="○",1,0)</f>
        <v>0</v>
      </c>
      <c r="AP26" s="110">
        <f t="shared" si="10"/>
        <v>0</v>
      </c>
      <c r="AQ26" s="64">
        <f>IF('在宅生活改善調査（利用者票）'!AO35="○",1,0)</f>
        <v>0</v>
      </c>
      <c r="AR26" s="64">
        <f>IF('在宅生活改善調査（利用者票）'!AP35="○",1,0)</f>
        <v>0</v>
      </c>
      <c r="AS26" s="64">
        <f>IF('在宅生活改善調査（利用者票）'!AQ35="○",1,0)</f>
        <v>0</v>
      </c>
      <c r="AT26" s="64">
        <f>IF('在宅生活改善調査（利用者票）'!AR35="○",1,0)</f>
        <v>0</v>
      </c>
      <c r="AU26" s="64">
        <f>IF('在宅生活改善調査（利用者票）'!AS35="○",1,0)</f>
        <v>0</v>
      </c>
      <c r="AV26" s="64">
        <f>IF('在宅生活改善調査（利用者票）'!AT35="○",1,0)</f>
        <v>0</v>
      </c>
      <c r="AW26" s="64">
        <f>IF('在宅生活改善調査（利用者票）'!AU35="○",1,0)</f>
        <v>0</v>
      </c>
      <c r="AX26" s="64">
        <f>IF('在宅生活改善調査（利用者票）'!AV35="○",1,0)</f>
        <v>0</v>
      </c>
      <c r="AY26" s="110">
        <f t="shared" si="11"/>
        <v>0</v>
      </c>
      <c r="AZ26" s="64">
        <f>IF('在宅生活改善調査（利用者票）'!AW35="○",1,0)</f>
        <v>0</v>
      </c>
      <c r="BA26" s="64">
        <f>IF('在宅生活改善調査（利用者票）'!AX35="○",1,0)</f>
        <v>0</v>
      </c>
      <c r="BB26" s="64">
        <f>IF('在宅生活改善調査（利用者票）'!AY35="○",1,0)</f>
        <v>0</v>
      </c>
      <c r="BC26" s="64">
        <f>IF('在宅生活改善調査（利用者票）'!AZ35="○",1,0)</f>
        <v>0</v>
      </c>
      <c r="BD26" s="64">
        <f>IF('在宅生活改善調査（利用者票）'!BA35="○",1,0)</f>
        <v>0</v>
      </c>
      <c r="BE26" s="64">
        <f>IF('在宅生活改善調査（利用者票）'!BB35="○",1,0)</f>
        <v>0</v>
      </c>
      <c r="BF26" s="64">
        <f>IF('在宅生活改善調査（利用者票）'!BC35="○",1,0)</f>
        <v>0</v>
      </c>
      <c r="BG26" s="64">
        <f>IF('在宅生活改善調査（利用者票）'!BD35="○",1,0)</f>
        <v>0</v>
      </c>
      <c r="BH26" s="64">
        <f>IF('在宅生活改善調査（利用者票）'!BE35="○",1,0)</f>
        <v>0</v>
      </c>
      <c r="BI26" s="64">
        <f>IF('在宅生活改善調査（利用者票）'!BF35="○",1,0)</f>
        <v>0</v>
      </c>
      <c r="BJ26" s="64">
        <f>IF('在宅生活改善調査（利用者票）'!BG35="○",1,0)</f>
        <v>0</v>
      </c>
      <c r="BK26" s="110">
        <f t="shared" si="12"/>
        <v>0</v>
      </c>
      <c r="BL26" s="64">
        <f>IF('在宅生活改善調査（利用者票）'!BH35="○",1,0)</f>
        <v>0</v>
      </c>
      <c r="BM26" s="64">
        <f>IF('在宅生活改善調査（利用者票）'!BI35="○",1,0)</f>
        <v>0</v>
      </c>
      <c r="BN26" s="64">
        <f>IF('在宅生活改善調査（利用者票）'!BJ35="○",1,0)</f>
        <v>0</v>
      </c>
      <c r="BO26" s="64">
        <f>IF('在宅生活改善調査（利用者票）'!BK35="○",1,0)</f>
        <v>0</v>
      </c>
      <c r="BP26" s="64">
        <f>IF('在宅生活改善調査（利用者票）'!BL35="○",1,0)</f>
        <v>0</v>
      </c>
      <c r="BQ26" s="64">
        <f>IF('在宅生活改善調査（利用者票）'!BM35="○",1,0)</f>
        <v>0</v>
      </c>
      <c r="BR26" s="64">
        <f>IF('在宅生活改善調査（利用者票）'!BN35="○",1,0)</f>
        <v>0</v>
      </c>
      <c r="BS26" s="64">
        <f>IF('在宅生活改善調査（利用者票）'!BO35="○",1,0)</f>
        <v>0</v>
      </c>
      <c r="BT26" s="64">
        <f>IF('在宅生活改善調査（利用者票）'!BP35="○",1,0)</f>
        <v>0</v>
      </c>
      <c r="BU26" s="64">
        <f>IF('在宅生活改善調査（利用者票）'!BQ35="○",1,0)</f>
        <v>0</v>
      </c>
      <c r="BV26" s="64">
        <f>IF('在宅生活改善調査（利用者票）'!BR35="○",1,0)</f>
        <v>0</v>
      </c>
      <c r="BW26" s="64">
        <f>IF('在宅生活改善調査（利用者票）'!BS35="○",1,0)</f>
        <v>0</v>
      </c>
      <c r="BX26" s="64">
        <f>IF('在宅生活改善調査（利用者票）'!BT35="○",1,0)</f>
        <v>0</v>
      </c>
      <c r="BY26" s="64">
        <f>IF('在宅生活改善調査（利用者票）'!BU35="○",1,0)</f>
        <v>0</v>
      </c>
      <c r="BZ26" s="64">
        <f>IF('在宅生活改善調査（利用者票）'!BV35="○",1,0)</f>
        <v>0</v>
      </c>
      <c r="CA26" s="64">
        <f>IF('在宅生活改善調査（利用者票）'!BW35="○",1,0)</f>
        <v>0</v>
      </c>
      <c r="CB26" s="64">
        <f>IF('在宅生活改善調査（利用者票）'!BX35="○",1,0)</f>
        <v>0</v>
      </c>
      <c r="CC26" s="64">
        <f>IF('在宅生活改善調査（利用者票）'!BY35="○",1,0)</f>
        <v>0</v>
      </c>
      <c r="CD26" s="64">
        <f>IF('在宅生活改善調査（利用者票）'!BZ35="○",1,0)</f>
        <v>0</v>
      </c>
      <c r="CE26" s="64">
        <f>IF('在宅生活改善調査（利用者票）'!CA35="○",1,0)</f>
        <v>0</v>
      </c>
      <c r="CF26" s="110">
        <f t="shared" si="13"/>
        <v>0</v>
      </c>
      <c r="CG26" s="110">
        <f t="shared" si="14"/>
        <v>0</v>
      </c>
      <c r="CH26" s="110">
        <f t="shared" si="15"/>
        <v>0</v>
      </c>
      <c r="CI26" s="64">
        <f>'在宅生活改善調査（利用者票）'!CB35</f>
        <v>0</v>
      </c>
      <c r="CJ26" s="64">
        <f>'在宅生活改善調査（利用者票）'!CC35</f>
        <v>0</v>
      </c>
      <c r="CK26" s="64">
        <f>'在宅生活改善調査（利用者票）'!CD35</f>
        <v>0</v>
      </c>
    </row>
    <row r="27" spans="1:89">
      <c r="A27" s="64">
        <f>'在宅生活改善調査（利用者票）'!B36</f>
        <v>0</v>
      </c>
      <c r="B27" s="64">
        <f>'在宅生活改善調査（利用者票）'!C36</f>
        <v>0</v>
      </c>
      <c r="C27" s="64">
        <f>'在宅生活改善調査（利用者票）'!D36</f>
        <v>0</v>
      </c>
      <c r="D27" s="64">
        <f>'在宅生活改善調査（利用者票）'!E36</f>
        <v>0</v>
      </c>
      <c r="E27" s="64">
        <f>'在宅生活改善調査（利用者票）'!F36</f>
        <v>0</v>
      </c>
      <c r="F27" s="64">
        <f>'在宅生活改善調査（利用者票）'!G36</f>
        <v>0</v>
      </c>
      <c r="G27" s="64">
        <f>'在宅生活改善調査（利用者票）'!H36</f>
        <v>0</v>
      </c>
      <c r="H27" s="64">
        <f>'在宅生活改善調査（利用者票）'!I36</f>
        <v>0</v>
      </c>
      <c r="I27" s="64">
        <f>IF('在宅生活改善調査（利用者票）'!J36="○",1,0)</f>
        <v>0</v>
      </c>
      <c r="J27" s="64">
        <f>IF('在宅生活改善調査（利用者票）'!K36="○",1,0)</f>
        <v>0</v>
      </c>
      <c r="K27" s="64">
        <f>IF('在宅生活改善調査（利用者票）'!L36="○",1,0)</f>
        <v>0</v>
      </c>
      <c r="L27" s="64">
        <f>IF('在宅生活改善調査（利用者票）'!M36="○",1,0)</f>
        <v>0</v>
      </c>
      <c r="M27" s="64">
        <f>IF('在宅生活改善調査（利用者票）'!N36="○",1,0)</f>
        <v>0</v>
      </c>
      <c r="N27" s="64">
        <f>IF('在宅生活改善調査（利用者票）'!O36="○",1,0)</f>
        <v>0</v>
      </c>
      <c r="O27" s="64">
        <f>IF('在宅生活改善調査（利用者票）'!P36="○",1,0)</f>
        <v>0</v>
      </c>
      <c r="P27" s="64">
        <f>IF('在宅生活改善調査（利用者票）'!Q36="○",1,0)</f>
        <v>0</v>
      </c>
      <c r="Q27" s="64">
        <f>IF('在宅生活改善調査（利用者票）'!R36="○",1,0)</f>
        <v>0</v>
      </c>
      <c r="R27" s="64">
        <f>IF('在宅生活改善調査（利用者票）'!S36="○",1,0)</f>
        <v>0</v>
      </c>
      <c r="S27" s="64">
        <f>IF('在宅生活改善調査（利用者票）'!T36="○",1,0)</f>
        <v>0</v>
      </c>
      <c r="T27" s="64">
        <f>IF('在宅生活改善調査（利用者票）'!U36="○",1,0)</f>
        <v>0</v>
      </c>
      <c r="U27" s="64">
        <f>IF('在宅生活改善調査（利用者票）'!V36="○",1,0)</f>
        <v>0</v>
      </c>
      <c r="V27" s="64">
        <f>IF('在宅生活改善調査（利用者票）'!W36="○",1,0)</f>
        <v>0</v>
      </c>
      <c r="W27" s="64">
        <f>IF('在宅生活改善調査（利用者票）'!X36="○",1,0)</f>
        <v>0</v>
      </c>
      <c r="X27" s="64">
        <f>IF('在宅生活改善調査（利用者票）'!Y36="○",1,0)</f>
        <v>0</v>
      </c>
      <c r="Y27" s="64">
        <f>IF('在宅生活改善調査（利用者票）'!Z36="○",1,0)</f>
        <v>0</v>
      </c>
      <c r="Z27" s="110">
        <f t="shared" si="8"/>
        <v>0</v>
      </c>
      <c r="AA27" s="64">
        <f>IF('在宅生活改善調査（利用者票）'!AA36="○",1,0)</f>
        <v>0</v>
      </c>
      <c r="AB27" s="64">
        <f>IF('在宅生活改善調査（利用者票）'!AB36="○",1,0)</f>
        <v>0</v>
      </c>
      <c r="AC27" s="64">
        <f>IF('在宅生活改善調査（利用者票）'!AC36="○",1,0)</f>
        <v>0</v>
      </c>
      <c r="AD27" s="64">
        <f>IF('在宅生活改善調査（利用者票）'!AD36="○",1,0)</f>
        <v>0</v>
      </c>
      <c r="AE27" s="64">
        <f>IF('在宅生活改善調査（利用者票）'!AE36="○",1,0)</f>
        <v>0</v>
      </c>
      <c r="AF27" s="64">
        <f>IF('在宅生活改善調査（利用者票）'!AF36="○",1,0)</f>
        <v>0</v>
      </c>
      <c r="AG27" s="64">
        <f>IF('在宅生活改善調査（利用者票）'!AG36="○",1,0)</f>
        <v>0</v>
      </c>
      <c r="AH27" s="110">
        <f t="shared" si="9"/>
        <v>0</v>
      </c>
      <c r="AI27" s="64">
        <f>IF('在宅生活改善調査（利用者票）'!AH36="○",1,0)</f>
        <v>0</v>
      </c>
      <c r="AJ27" s="64">
        <f>IF('在宅生活改善調査（利用者票）'!AI36="○",1,0)</f>
        <v>0</v>
      </c>
      <c r="AK27" s="64">
        <f>IF('在宅生活改善調査（利用者票）'!AJ36="○",1,0)</f>
        <v>0</v>
      </c>
      <c r="AL27" s="64">
        <f>IF('在宅生活改善調査（利用者票）'!AK36="○",1,0)</f>
        <v>0</v>
      </c>
      <c r="AM27" s="64">
        <f>IF('在宅生活改善調査（利用者票）'!AL36="○",1,0)</f>
        <v>0</v>
      </c>
      <c r="AN27" s="64">
        <f>IF('在宅生活改善調査（利用者票）'!AM36="○",1,0)</f>
        <v>0</v>
      </c>
      <c r="AO27" s="64">
        <f>IF('在宅生活改善調査（利用者票）'!AN36="○",1,0)</f>
        <v>0</v>
      </c>
      <c r="AP27" s="110">
        <f t="shared" si="10"/>
        <v>0</v>
      </c>
      <c r="AQ27" s="64">
        <f>IF('在宅生活改善調査（利用者票）'!AO36="○",1,0)</f>
        <v>0</v>
      </c>
      <c r="AR27" s="64">
        <f>IF('在宅生活改善調査（利用者票）'!AP36="○",1,0)</f>
        <v>0</v>
      </c>
      <c r="AS27" s="64">
        <f>IF('在宅生活改善調査（利用者票）'!AQ36="○",1,0)</f>
        <v>0</v>
      </c>
      <c r="AT27" s="64">
        <f>IF('在宅生活改善調査（利用者票）'!AR36="○",1,0)</f>
        <v>0</v>
      </c>
      <c r="AU27" s="64">
        <f>IF('在宅生活改善調査（利用者票）'!AS36="○",1,0)</f>
        <v>0</v>
      </c>
      <c r="AV27" s="64">
        <f>IF('在宅生活改善調査（利用者票）'!AT36="○",1,0)</f>
        <v>0</v>
      </c>
      <c r="AW27" s="64">
        <f>IF('在宅生活改善調査（利用者票）'!AU36="○",1,0)</f>
        <v>0</v>
      </c>
      <c r="AX27" s="64">
        <f>IF('在宅生活改善調査（利用者票）'!AV36="○",1,0)</f>
        <v>0</v>
      </c>
      <c r="AY27" s="110">
        <f t="shared" si="11"/>
        <v>0</v>
      </c>
      <c r="AZ27" s="64">
        <f>IF('在宅生活改善調査（利用者票）'!AW36="○",1,0)</f>
        <v>0</v>
      </c>
      <c r="BA27" s="64">
        <f>IF('在宅生活改善調査（利用者票）'!AX36="○",1,0)</f>
        <v>0</v>
      </c>
      <c r="BB27" s="64">
        <f>IF('在宅生活改善調査（利用者票）'!AY36="○",1,0)</f>
        <v>0</v>
      </c>
      <c r="BC27" s="64">
        <f>IF('在宅生活改善調査（利用者票）'!AZ36="○",1,0)</f>
        <v>0</v>
      </c>
      <c r="BD27" s="64">
        <f>IF('在宅生活改善調査（利用者票）'!BA36="○",1,0)</f>
        <v>0</v>
      </c>
      <c r="BE27" s="64">
        <f>IF('在宅生活改善調査（利用者票）'!BB36="○",1,0)</f>
        <v>0</v>
      </c>
      <c r="BF27" s="64">
        <f>IF('在宅生活改善調査（利用者票）'!BC36="○",1,0)</f>
        <v>0</v>
      </c>
      <c r="BG27" s="64">
        <f>IF('在宅生活改善調査（利用者票）'!BD36="○",1,0)</f>
        <v>0</v>
      </c>
      <c r="BH27" s="64">
        <f>IF('在宅生活改善調査（利用者票）'!BE36="○",1,0)</f>
        <v>0</v>
      </c>
      <c r="BI27" s="64">
        <f>IF('在宅生活改善調査（利用者票）'!BF36="○",1,0)</f>
        <v>0</v>
      </c>
      <c r="BJ27" s="64">
        <f>IF('在宅生活改善調査（利用者票）'!BG36="○",1,0)</f>
        <v>0</v>
      </c>
      <c r="BK27" s="110">
        <f t="shared" si="12"/>
        <v>0</v>
      </c>
      <c r="BL27" s="64">
        <f>IF('在宅生活改善調査（利用者票）'!BH36="○",1,0)</f>
        <v>0</v>
      </c>
      <c r="BM27" s="64">
        <f>IF('在宅生活改善調査（利用者票）'!BI36="○",1,0)</f>
        <v>0</v>
      </c>
      <c r="BN27" s="64">
        <f>IF('在宅生活改善調査（利用者票）'!BJ36="○",1,0)</f>
        <v>0</v>
      </c>
      <c r="BO27" s="64">
        <f>IF('在宅生活改善調査（利用者票）'!BK36="○",1,0)</f>
        <v>0</v>
      </c>
      <c r="BP27" s="64">
        <f>IF('在宅生活改善調査（利用者票）'!BL36="○",1,0)</f>
        <v>0</v>
      </c>
      <c r="BQ27" s="64">
        <f>IF('在宅生活改善調査（利用者票）'!BM36="○",1,0)</f>
        <v>0</v>
      </c>
      <c r="BR27" s="64">
        <f>IF('在宅生活改善調査（利用者票）'!BN36="○",1,0)</f>
        <v>0</v>
      </c>
      <c r="BS27" s="64">
        <f>IF('在宅生活改善調査（利用者票）'!BO36="○",1,0)</f>
        <v>0</v>
      </c>
      <c r="BT27" s="64">
        <f>IF('在宅生活改善調査（利用者票）'!BP36="○",1,0)</f>
        <v>0</v>
      </c>
      <c r="BU27" s="64">
        <f>IF('在宅生活改善調査（利用者票）'!BQ36="○",1,0)</f>
        <v>0</v>
      </c>
      <c r="BV27" s="64">
        <f>IF('在宅生活改善調査（利用者票）'!BR36="○",1,0)</f>
        <v>0</v>
      </c>
      <c r="BW27" s="64">
        <f>IF('在宅生活改善調査（利用者票）'!BS36="○",1,0)</f>
        <v>0</v>
      </c>
      <c r="BX27" s="64">
        <f>IF('在宅生活改善調査（利用者票）'!BT36="○",1,0)</f>
        <v>0</v>
      </c>
      <c r="BY27" s="64">
        <f>IF('在宅生活改善調査（利用者票）'!BU36="○",1,0)</f>
        <v>0</v>
      </c>
      <c r="BZ27" s="64">
        <f>IF('在宅生活改善調査（利用者票）'!BV36="○",1,0)</f>
        <v>0</v>
      </c>
      <c r="CA27" s="64">
        <f>IF('在宅生活改善調査（利用者票）'!BW36="○",1,0)</f>
        <v>0</v>
      </c>
      <c r="CB27" s="64">
        <f>IF('在宅生活改善調査（利用者票）'!BX36="○",1,0)</f>
        <v>0</v>
      </c>
      <c r="CC27" s="64">
        <f>IF('在宅生活改善調査（利用者票）'!BY36="○",1,0)</f>
        <v>0</v>
      </c>
      <c r="CD27" s="64">
        <f>IF('在宅生活改善調査（利用者票）'!BZ36="○",1,0)</f>
        <v>0</v>
      </c>
      <c r="CE27" s="64">
        <f>IF('在宅生活改善調査（利用者票）'!CA36="○",1,0)</f>
        <v>0</v>
      </c>
      <c r="CF27" s="110">
        <f t="shared" si="13"/>
        <v>0</v>
      </c>
      <c r="CG27" s="110">
        <f t="shared" si="14"/>
        <v>0</v>
      </c>
      <c r="CH27" s="110">
        <f t="shared" si="15"/>
        <v>0</v>
      </c>
      <c r="CI27" s="64">
        <f>'在宅生活改善調査（利用者票）'!CB36</f>
        <v>0</v>
      </c>
      <c r="CJ27" s="64">
        <f>'在宅生活改善調査（利用者票）'!CC36</f>
        <v>0</v>
      </c>
      <c r="CK27" s="64">
        <f>'在宅生活改善調査（利用者票）'!CD36</f>
        <v>0</v>
      </c>
    </row>
    <row r="28" spans="1:89">
      <c r="A28" s="64">
        <f>'在宅生活改善調査（利用者票）'!B37</f>
        <v>0</v>
      </c>
      <c r="B28" s="64">
        <f>'在宅生活改善調査（利用者票）'!C37</f>
        <v>0</v>
      </c>
      <c r="C28" s="64">
        <f>'在宅生活改善調査（利用者票）'!D37</f>
        <v>0</v>
      </c>
      <c r="D28" s="64">
        <f>'在宅生活改善調査（利用者票）'!E37</f>
        <v>0</v>
      </c>
      <c r="E28" s="64">
        <f>'在宅生活改善調査（利用者票）'!F37</f>
        <v>0</v>
      </c>
      <c r="F28" s="64">
        <f>'在宅生活改善調査（利用者票）'!G37</f>
        <v>0</v>
      </c>
      <c r="G28" s="64">
        <f>'在宅生活改善調査（利用者票）'!H37</f>
        <v>0</v>
      </c>
      <c r="H28" s="64">
        <f>'在宅生活改善調査（利用者票）'!I37</f>
        <v>0</v>
      </c>
      <c r="I28" s="64">
        <f>IF('在宅生活改善調査（利用者票）'!J37="○",1,0)</f>
        <v>0</v>
      </c>
      <c r="J28" s="64">
        <f>IF('在宅生活改善調査（利用者票）'!K37="○",1,0)</f>
        <v>0</v>
      </c>
      <c r="K28" s="64">
        <f>IF('在宅生活改善調査（利用者票）'!L37="○",1,0)</f>
        <v>0</v>
      </c>
      <c r="L28" s="64">
        <f>IF('在宅生活改善調査（利用者票）'!M37="○",1,0)</f>
        <v>0</v>
      </c>
      <c r="M28" s="64">
        <f>IF('在宅生活改善調査（利用者票）'!N37="○",1,0)</f>
        <v>0</v>
      </c>
      <c r="N28" s="64">
        <f>IF('在宅生活改善調査（利用者票）'!O37="○",1,0)</f>
        <v>0</v>
      </c>
      <c r="O28" s="64">
        <f>IF('在宅生活改善調査（利用者票）'!P37="○",1,0)</f>
        <v>0</v>
      </c>
      <c r="P28" s="64">
        <f>IF('在宅生活改善調査（利用者票）'!Q37="○",1,0)</f>
        <v>0</v>
      </c>
      <c r="Q28" s="64">
        <f>IF('在宅生活改善調査（利用者票）'!R37="○",1,0)</f>
        <v>0</v>
      </c>
      <c r="R28" s="64">
        <f>IF('在宅生活改善調査（利用者票）'!S37="○",1,0)</f>
        <v>0</v>
      </c>
      <c r="S28" s="64">
        <f>IF('在宅生活改善調査（利用者票）'!T37="○",1,0)</f>
        <v>0</v>
      </c>
      <c r="T28" s="64">
        <f>IF('在宅生活改善調査（利用者票）'!U37="○",1,0)</f>
        <v>0</v>
      </c>
      <c r="U28" s="64">
        <f>IF('在宅生活改善調査（利用者票）'!V37="○",1,0)</f>
        <v>0</v>
      </c>
      <c r="V28" s="64">
        <f>IF('在宅生活改善調査（利用者票）'!W37="○",1,0)</f>
        <v>0</v>
      </c>
      <c r="W28" s="64">
        <f>IF('在宅生活改善調査（利用者票）'!X37="○",1,0)</f>
        <v>0</v>
      </c>
      <c r="X28" s="64">
        <f>IF('在宅生活改善調査（利用者票）'!Y37="○",1,0)</f>
        <v>0</v>
      </c>
      <c r="Y28" s="64">
        <f>IF('在宅生活改善調査（利用者票）'!Z37="○",1,0)</f>
        <v>0</v>
      </c>
      <c r="Z28" s="110">
        <f t="shared" si="8"/>
        <v>0</v>
      </c>
      <c r="AA28" s="64">
        <f>IF('在宅生活改善調査（利用者票）'!AA37="○",1,0)</f>
        <v>0</v>
      </c>
      <c r="AB28" s="64">
        <f>IF('在宅生活改善調査（利用者票）'!AB37="○",1,0)</f>
        <v>0</v>
      </c>
      <c r="AC28" s="64">
        <f>IF('在宅生活改善調査（利用者票）'!AC37="○",1,0)</f>
        <v>0</v>
      </c>
      <c r="AD28" s="64">
        <f>IF('在宅生活改善調査（利用者票）'!AD37="○",1,0)</f>
        <v>0</v>
      </c>
      <c r="AE28" s="64">
        <f>IF('在宅生活改善調査（利用者票）'!AE37="○",1,0)</f>
        <v>0</v>
      </c>
      <c r="AF28" s="64">
        <f>IF('在宅生活改善調査（利用者票）'!AF37="○",1,0)</f>
        <v>0</v>
      </c>
      <c r="AG28" s="64">
        <f>IF('在宅生活改善調査（利用者票）'!AG37="○",1,0)</f>
        <v>0</v>
      </c>
      <c r="AH28" s="110">
        <f t="shared" si="9"/>
        <v>0</v>
      </c>
      <c r="AI28" s="64">
        <f>IF('在宅生活改善調査（利用者票）'!AH37="○",1,0)</f>
        <v>0</v>
      </c>
      <c r="AJ28" s="64">
        <f>IF('在宅生活改善調査（利用者票）'!AI37="○",1,0)</f>
        <v>0</v>
      </c>
      <c r="AK28" s="64">
        <f>IF('在宅生活改善調査（利用者票）'!AJ37="○",1,0)</f>
        <v>0</v>
      </c>
      <c r="AL28" s="64">
        <f>IF('在宅生活改善調査（利用者票）'!AK37="○",1,0)</f>
        <v>0</v>
      </c>
      <c r="AM28" s="64">
        <f>IF('在宅生活改善調査（利用者票）'!AL37="○",1,0)</f>
        <v>0</v>
      </c>
      <c r="AN28" s="64">
        <f>IF('在宅生活改善調査（利用者票）'!AM37="○",1,0)</f>
        <v>0</v>
      </c>
      <c r="AO28" s="64">
        <f>IF('在宅生活改善調査（利用者票）'!AN37="○",1,0)</f>
        <v>0</v>
      </c>
      <c r="AP28" s="110">
        <f t="shared" si="10"/>
        <v>0</v>
      </c>
      <c r="AQ28" s="64">
        <f>IF('在宅生活改善調査（利用者票）'!AO37="○",1,0)</f>
        <v>0</v>
      </c>
      <c r="AR28" s="64">
        <f>IF('在宅生活改善調査（利用者票）'!AP37="○",1,0)</f>
        <v>0</v>
      </c>
      <c r="AS28" s="64">
        <f>IF('在宅生活改善調査（利用者票）'!AQ37="○",1,0)</f>
        <v>0</v>
      </c>
      <c r="AT28" s="64">
        <f>IF('在宅生活改善調査（利用者票）'!AR37="○",1,0)</f>
        <v>0</v>
      </c>
      <c r="AU28" s="64">
        <f>IF('在宅生活改善調査（利用者票）'!AS37="○",1,0)</f>
        <v>0</v>
      </c>
      <c r="AV28" s="64">
        <f>IF('在宅生活改善調査（利用者票）'!AT37="○",1,0)</f>
        <v>0</v>
      </c>
      <c r="AW28" s="64">
        <f>IF('在宅生活改善調査（利用者票）'!AU37="○",1,0)</f>
        <v>0</v>
      </c>
      <c r="AX28" s="64">
        <f>IF('在宅生活改善調査（利用者票）'!AV37="○",1,0)</f>
        <v>0</v>
      </c>
      <c r="AY28" s="110">
        <f t="shared" si="11"/>
        <v>0</v>
      </c>
      <c r="AZ28" s="64">
        <f>IF('在宅生活改善調査（利用者票）'!AW37="○",1,0)</f>
        <v>0</v>
      </c>
      <c r="BA28" s="64">
        <f>IF('在宅生活改善調査（利用者票）'!AX37="○",1,0)</f>
        <v>0</v>
      </c>
      <c r="BB28" s="64">
        <f>IF('在宅生活改善調査（利用者票）'!AY37="○",1,0)</f>
        <v>0</v>
      </c>
      <c r="BC28" s="64">
        <f>IF('在宅生活改善調査（利用者票）'!AZ37="○",1,0)</f>
        <v>0</v>
      </c>
      <c r="BD28" s="64">
        <f>IF('在宅生活改善調査（利用者票）'!BA37="○",1,0)</f>
        <v>0</v>
      </c>
      <c r="BE28" s="64">
        <f>IF('在宅生活改善調査（利用者票）'!BB37="○",1,0)</f>
        <v>0</v>
      </c>
      <c r="BF28" s="64">
        <f>IF('在宅生活改善調査（利用者票）'!BC37="○",1,0)</f>
        <v>0</v>
      </c>
      <c r="BG28" s="64">
        <f>IF('在宅生活改善調査（利用者票）'!BD37="○",1,0)</f>
        <v>0</v>
      </c>
      <c r="BH28" s="64">
        <f>IF('在宅生活改善調査（利用者票）'!BE37="○",1,0)</f>
        <v>0</v>
      </c>
      <c r="BI28" s="64">
        <f>IF('在宅生活改善調査（利用者票）'!BF37="○",1,0)</f>
        <v>0</v>
      </c>
      <c r="BJ28" s="64">
        <f>IF('在宅生活改善調査（利用者票）'!BG37="○",1,0)</f>
        <v>0</v>
      </c>
      <c r="BK28" s="110">
        <f t="shared" si="12"/>
        <v>0</v>
      </c>
      <c r="BL28" s="64">
        <f>IF('在宅生活改善調査（利用者票）'!BH37="○",1,0)</f>
        <v>0</v>
      </c>
      <c r="BM28" s="64">
        <f>IF('在宅生活改善調査（利用者票）'!BI37="○",1,0)</f>
        <v>0</v>
      </c>
      <c r="BN28" s="64">
        <f>IF('在宅生活改善調査（利用者票）'!BJ37="○",1,0)</f>
        <v>0</v>
      </c>
      <c r="BO28" s="64">
        <f>IF('在宅生活改善調査（利用者票）'!BK37="○",1,0)</f>
        <v>0</v>
      </c>
      <c r="BP28" s="64">
        <f>IF('在宅生活改善調査（利用者票）'!BL37="○",1,0)</f>
        <v>0</v>
      </c>
      <c r="BQ28" s="64">
        <f>IF('在宅生活改善調査（利用者票）'!BM37="○",1,0)</f>
        <v>0</v>
      </c>
      <c r="BR28" s="64">
        <f>IF('在宅生活改善調査（利用者票）'!BN37="○",1,0)</f>
        <v>0</v>
      </c>
      <c r="BS28" s="64">
        <f>IF('在宅生活改善調査（利用者票）'!BO37="○",1,0)</f>
        <v>0</v>
      </c>
      <c r="BT28" s="64">
        <f>IF('在宅生活改善調査（利用者票）'!BP37="○",1,0)</f>
        <v>0</v>
      </c>
      <c r="BU28" s="64">
        <f>IF('在宅生活改善調査（利用者票）'!BQ37="○",1,0)</f>
        <v>0</v>
      </c>
      <c r="BV28" s="64">
        <f>IF('在宅生活改善調査（利用者票）'!BR37="○",1,0)</f>
        <v>0</v>
      </c>
      <c r="BW28" s="64">
        <f>IF('在宅生活改善調査（利用者票）'!BS37="○",1,0)</f>
        <v>0</v>
      </c>
      <c r="BX28" s="64">
        <f>IF('在宅生活改善調査（利用者票）'!BT37="○",1,0)</f>
        <v>0</v>
      </c>
      <c r="BY28" s="64">
        <f>IF('在宅生活改善調査（利用者票）'!BU37="○",1,0)</f>
        <v>0</v>
      </c>
      <c r="BZ28" s="64">
        <f>IF('在宅生活改善調査（利用者票）'!BV37="○",1,0)</f>
        <v>0</v>
      </c>
      <c r="CA28" s="64">
        <f>IF('在宅生活改善調査（利用者票）'!BW37="○",1,0)</f>
        <v>0</v>
      </c>
      <c r="CB28" s="64">
        <f>IF('在宅生活改善調査（利用者票）'!BX37="○",1,0)</f>
        <v>0</v>
      </c>
      <c r="CC28" s="64">
        <f>IF('在宅生活改善調査（利用者票）'!BY37="○",1,0)</f>
        <v>0</v>
      </c>
      <c r="CD28" s="64">
        <f>IF('在宅生活改善調査（利用者票）'!BZ37="○",1,0)</f>
        <v>0</v>
      </c>
      <c r="CE28" s="64">
        <f>IF('在宅生活改善調査（利用者票）'!CA37="○",1,0)</f>
        <v>0</v>
      </c>
      <c r="CF28" s="110">
        <f t="shared" si="13"/>
        <v>0</v>
      </c>
      <c r="CG28" s="110">
        <f t="shared" si="14"/>
        <v>0</v>
      </c>
      <c r="CH28" s="110">
        <f t="shared" si="15"/>
        <v>0</v>
      </c>
      <c r="CI28" s="64">
        <f>'在宅生活改善調査（利用者票）'!CB37</f>
        <v>0</v>
      </c>
      <c r="CJ28" s="64">
        <f>'在宅生活改善調査（利用者票）'!CC37</f>
        <v>0</v>
      </c>
      <c r="CK28" s="64">
        <f>'在宅生活改善調査（利用者票）'!CD37</f>
        <v>0</v>
      </c>
    </row>
    <row r="29" spans="1:89">
      <c r="A29" s="64">
        <f>'在宅生活改善調査（利用者票）'!B38</f>
        <v>0</v>
      </c>
      <c r="B29" s="64">
        <f>'在宅生活改善調査（利用者票）'!C38</f>
        <v>0</v>
      </c>
      <c r="C29" s="64">
        <f>'在宅生活改善調査（利用者票）'!D38</f>
        <v>0</v>
      </c>
      <c r="D29" s="64">
        <f>'在宅生活改善調査（利用者票）'!E38</f>
        <v>0</v>
      </c>
      <c r="E29" s="64">
        <f>'在宅生活改善調査（利用者票）'!F38</f>
        <v>0</v>
      </c>
      <c r="F29" s="64">
        <f>'在宅生活改善調査（利用者票）'!G38</f>
        <v>0</v>
      </c>
      <c r="G29" s="64">
        <f>'在宅生活改善調査（利用者票）'!H38</f>
        <v>0</v>
      </c>
      <c r="H29" s="64">
        <f>'在宅生活改善調査（利用者票）'!I38</f>
        <v>0</v>
      </c>
      <c r="I29" s="64">
        <f>IF('在宅生活改善調査（利用者票）'!J38="○",1,0)</f>
        <v>0</v>
      </c>
      <c r="J29" s="64">
        <f>IF('在宅生活改善調査（利用者票）'!K38="○",1,0)</f>
        <v>0</v>
      </c>
      <c r="K29" s="64">
        <f>IF('在宅生活改善調査（利用者票）'!L38="○",1,0)</f>
        <v>0</v>
      </c>
      <c r="L29" s="64">
        <f>IF('在宅生活改善調査（利用者票）'!M38="○",1,0)</f>
        <v>0</v>
      </c>
      <c r="M29" s="64">
        <f>IF('在宅生活改善調査（利用者票）'!N38="○",1,0)</f>
        <v>0</v>
      </c>
      <c r="N29" s="64">
        <f>IF('在宅生活改善調査（利用者票）'!O38="○",1,0)</f>
        <v>0</v>
      </c>
      <c r="O29" s="64">
        <f>IF('在宅生活改善調査（利用者票）'!P38="○",1,0)</f>
        <v>0</v>
      </c>
      <c r="P29" s="64">
        <f>IF('在宅生活改善調査（利用者票）'!Q38="○",1,0)</f>
        <v>0</v>
      </c>
      <c r="Q29" s="64">
        <f>IF('在宅生活改善調査（利用者票）'!R38="○",1,0)</f>
        <v>0</v>
      </c>
      <c r="R29" s="64">
        <f>IF('在宅生活改善調査（利用者票）'!S38="○",1,0)</f>
        <v>0</v>
      </c>
      <c r="S29" s="64">
        <f>IF('在宅生活改善調査（利用者票）'!T38="○",1,0)</f>
        <v>0</v>
      </c>
      <c r="T29" s="64">
        <f>IF('在宅生活改善調査（利用者票）'!U38="○",1,0)</f>
        <v>0</v>
      </c>
      <c r="U29" s="64">
        <f>IF('在宅生活改善調査（利用者票）'!V38="○",1,0)</f>
        <v>0</v>
      </c>
      <c r="V29" s="64">
        <f>IF('在宅生活改善調査（利用者票）'!W38="○",1,0)</f>
        <v>0</v>
      </c>
      <c r="W29" s="64">
        <f>IF('在宅生活改善調査（利用者票）'!X38="○",1,0)</f>
        <v>0</v>
      </c>
      <c r="X29" s="64">
        <f>IF('在宅生活改善調査（利用者票）'!Y38="○",1,0)</f>
        <v>0</v>
      </c>
      <c r="Y29" s="64">
        <f>IF('在宅生活改善調査（利用者票）'!Z38="○",1,0)</f>
        <v>0</v>
      </c>
      <c r="Z29" s="110">
        <f t="shared" si="8"/>
        <v>0</v>
      </c>
      <c r="AA29" s="64">
        <f>IF('在宅生活改善調査（利用者票）'!AA38="○",1,0)</f>
        <v>0</v>
      </c>
      <c r="AB29" s="64">
        <f>IF('在宅生活改善調査（利用者票）'!AB38="○",1,0)</f>
        <v>0</v>
      </c>
      <c r="AC29" s="64">
        <f>IF('在宅生活改善調査（利用者票）'!AC38="○",1,0)</f>
        <v>0</v>
      </c>
      <c r="AD29" s="64">
        <f>IF('在宅生活改善調査（利用者票）'!AD38="○",1,0)</f>
        <v>0</v>
      </c>
      <c r="AE29" s="64">
        <f>IF('在宅生活改善調査（利用者票）'!AE38="○",1,0)</f>
        <v>0</v>
      </c>
      <c r="AF29" s="64">
        <f>IF('在宅生活改善調査（利用者票）'!AF38="○",1,0)</f>
        <v>0</v>
      </c>
      <c r="AG29" s="64">
        <f>IF('在宅生活改善調査（利用者票）'!AG38="○",1,0)</f>
        <v>0</v>
      </c>
      <c r="AH29" s="110">
        <f t="shared" si="9"/>
        <v>0</v>
      </c>
      <c r="AI29" s="64">
        <f>IF('在宅生活改善調査（利用者票）'!AH38="○",1,0)</f>
        <v>0</v>
      </c>
      <c r="AJ29" s="64">
        <f>IF('在宅生活改善調査（利用者票）'!AI38="○",1,0)</f>
        <v>0</v>
      </c>
      <c r="AK29" s="64">
        <f>IF('在宅生活改善調査（利用者票）'!AJ38="○",1,0)</f>
        <v>0</v>
      </c>
      <c r="AL29" s="64">
        <f>IF('在宅生活改善調査（利用者票）'!AK38="○",1,0)</f>
        <v>0</v>
      </c>
      <c r="AM29" s="64">
        <f>IF('在宅生活改善調査（利用者票）'!AL38="○",1,0)</f>
        <v>0</v>
      </c>
      <c r="AN29" s="64">
        <f>IF('在宅生活改善調査（利用者票）'!AM38="○",1,0)</f>
        <v>0</v>
      </c>
      <c r="AO29" s="64">
        <f>IF('在宅生活改善調査（利用者票）'!AN38="○",1,0)</f>
        <v>0</v>
      </c>
      <c r="AP29" s="110">
        <f t="shared" si="10"/>
        <v>0</v>
      </c>
      <c r="AQ29" s="64">
        <f>IF('在宅生活改善調査（利用者票）'!AO38="○",1,0)</f>
        <v>0</v>
      </c>
      <c r="AR29" s="64">
        <f>IF('在宅生活改善調査（利用者票）'!AP38="○",1,0)</f>
        <v>0</v>
      </c>
      <c r="AS29" s="64">
        <f>IF('在宅生活改善調査（利用者票）'!AQ38="○",1,0)</f>
        <v>0</v>
      </c>
      <c r="AT29" s="64">
        <f>IF('在宅生活改善調査（利用者票）'!AR38="○",1,0)</f>
        <v>0</v>
      </c>
      <c r="AU29" s="64">
        <f>IF('在宅生活改善調査（利用者票）'!AS38="○",1,0)</f>
        <v>0</v>
      </c>
      <c r="AV29" s="64">
        <f>IF('在宅生活改善調査（利用者票）'!AT38="○",1,0)</f>
        <v>0</v>
      </c>
      <c r="AW29" s="64">
        <f>IF('在宅生活改善調査（利用者票）'!AU38="○",1,0)</f>
        <v>0</v>
      </c>
      <c r="AX29" s="64">
        <f>IF('在宅生活改善調査（利用者票）'!AV38="○",1,0)</f>
        <v>0</v>
      </c>
      <c r="AY29" s="110">
        <f t="shared" si="11"/>
        <v>0</v>
      </c>
      <c r="AZ29" s="64">
        <f>IF('在宅生活改善調査（利用者票）'!AW38="○",1,0)</f>
        <v>0</v>
      </c>
      <c r="BA29" s="64">
        <f>IF('在宅生活改善調査（利用者票）'!AX38="○",1,0)</f>
        <v>0</v>
      </c>
      <c r="BB29" s="64">
        <f>IF('在宅生活改善調査（利用者票）'!AY38="○",1,0)</f>
        <v>0</v>
      </c>
      <c r="BC29" s="64">
        <f>IF('在宅生活改善調査（利用者票）'!AZ38="○",1,0)</f>
        <v>0</v>
      </c>
      <c r="BD29" s="64">
        <f>IF('在宅生活改善調査（利用者票）'!BA38="○",1,0)</f>
        <v>0</v>
      </c>
      <c r="BE29" s="64">
        <f>IF('在宅生活改善調査（利用者票）'!BB38="○",1,0)</f>
        <v>0</v>
      </c>
      <c r="BF29" s="64">
        <f>IF('在宅生活改善調査（利用者票）'!BC38="○",1,0)</f>
        <v>0</v>
      </c>
      <c r="BG29" s="64">
        <f>IF('在宅生活改善調査（利用者票）'!BD38="○",1,0)</f>
        <v>0</v>
      </c>
      <c r="BH29" s="64">
        <f>IF('在宅生活改善調査（利用者票）'!BE38="○",1,0)</f>
        <v>0</v>
      </c>
      <c r="BI29" s="64">
        <f>IF('在宅生活改善調査（利用者票）'!BF38="○",1,0)</f>
        <v>0</v>
      </c>
      <c r="BJ29" s="64">
        <f>IF('在宅生活改善調査（利用者票）'!BG38="○",1,0)</f>
        <v>0</v>
      </c>
      <c r="BK29" s="110">
        <f t="shared" si="12"/>
        <v>0</v>
      </c>
      <c r="BL29" s="64">
        <f>IF('在宅生活改善調査（利用者票）'!BH38="○",1,0)</f>
        <v>0</v>
      </c>
      <c r="BM29" s="64">
        <f>IF('在宅生活改善調査（利用者票）'!BI38="○",1,0)</f>
        <v>0</v>
      </c>
      <c r="BN29" s="64">
        <f>IF('在宅生活改善調査（利用者票）'!BJ38="○",1,0)</f>
        <v>0</v>
      </c>
      <c r="BO29" s="64">
        <f>IF('在宅生活改善調査（利用者票）'!BK38="○",1,0)</f>
        <v>0</v>
      </c>
      <c r="BP29" s="64">
        <f>IF('在宅生活改善調査（利用者票）'!BL38="○",1,0)</f>
        <v>0</v>
      </c>
      <c r="BQ29" s="64">
        <f>IF('在宅生活改善調査（利用者票）'!BM38="○",1,0)</f>
        <v>0</v>
      </c>
      <c r="BR29" s="64">
        <f>IF('在宅生活改善調査（利用者票）'!BN38="○",1,0)</f>
        <v>0</v>
      </c>
      <c r="BS29" s="64">
        <f>IF('在宅生活改善調査（利用者票）'!BO38="○",1,0)</f>
        <v>0</v>
      </c>
      <c r="BT29" s="64">
        <f>IF('在宅生活改善調査（利用者票）'!BP38="○",1,0)</f>
        <v>0</v>
      </c>
      <c r="BU29" s="64">
        <f>IF('在宅生活改善調査（利用者票）'!BQ38="○",1,0)</f>
        <v>0</v>
      </c>
      <c r="BV29" s="64">
        <f>IF('在宅生活改善調査（利用者票）'!BR38="○",1,0)</f>
        <v>0</v>
      </c>
      <c r="BW29" s="64">
        <f>IF('在宅生活改善調査（利用者票）'!BS38="○",1,0)</f>
        <v>0</v>
      </c>
      <c r="BX29" s="64">
        <f>IF('在宅生活改善調査（利用者票）'!BT38="○",1,0)</f>
        <v>0</v>
      </c>
      <c r="BY29" s="64">
        <f>IF('在宅生活改善調査（利用者票）'!BU38="○",1,0)</f>
        <v>0</v>
      </c>
      <c r="BZ29" s="64">
        <f>IF('在宅生活改善調査（利用者票）'!BV38="○",1,0)</f>
        <v>0</v>
      </c>
      <c r="CA29" s="64">
        <f>IF('在宅生活改善調査（利用者票）'!BW38="○",1,0)</f>
        <v>0</v>
      </c>
      <c r="CB29" s="64">
        <f>IF('在宅生活改善調査（利用者票）'!BX38="○",1,0)</f>
        <v>0</v>
      </c>
      <c r="CC29" s="64">
        <f>IF('在宅生活改善調査（利用者票）'!BY38="○",1,0)</f>
        <v>0</v>
      </c>
      <c r="CD29" s="64">
        <f>IF('在宅生活改善調査（利用者票）'!BZ38="○",1,0)</f>
        <v>0</v>
      </c>
      <c r="CE29" s="64">
        <f>IF('在宅生活改善調査（利用者票）'!CA38="○",1,0)</f>
        <v>0</v>
      </c>
      <c r="CF29" s="110">
        <f t="shared" si="13"/>
        <v>0</v>
      </c>
      <c r="CG29" s="110">
        <f t="shared" si="14"/>
        <v>0</v>
      </c>
      <c r="CH29" s="110">
        <f t="shared" si="15"/>
        <v>0</v>
      </c>
      <c r="CI29" s="64">
        <f>'在宅生活改善調査（利用者票）'!CB38</f>
        <v>0</v>
      </c>
      <c r="CJ29" s="64">
        <f>'在宅生活改善調査（利用者票）'!CC38</f>
        <v>0</v>
      </c>
      <c r="CK29" s="64">
        <f>'在宅生活改善調査（利用者票）'!CD38</f>
        <v>0</v>
      </c>
    </row>
    <row r="30" spans="1:89">
      <c r="A30" s="64">
        <f>'在宅生活改善調査（利用者票）'!B39</f>
        <v>0</v>
      </c>
      <c r="B30" s="64">
        <f>'在宅生活改善調査（利用者票）'!C39</f>
        <v>0</v>
      </c>
      <c r="C30" s="64">
        <f>'在宅生活改善調査（利用者票）'!D39</f>
        <v>0</v>
      </c>
      <c r="D30" s="64">
        <f>'在宅生活改善調査（利用者票）'!E39</f>
        <v>0</v>
      </c>
      <c r="E30" s="64">
        <f>'在宅生活改善調査（利用者票）'!F39</f>
        <v>0</v>
      </c>
      <c r="F30" s="64">
        <f>'在宅生活改善調査（利用者票）'!G39</f>
        <v>0</v>
      </c>
      <c r="G30" s="64">
        <f>'在宅生活改善調査（利用者票）'!H39</f>
        <v>0</v>
      </c>
      <c r="H30" s="64">
        <f>'在宅生活改善調査（利用者票）'!I39</f>
        <v>0</v>
      </c>
      <c r="I30" s="64">
        <f>IF('在宅生活改善調査（利用者票）'!J39="○",1,0)</f>
        <v>0</v>
      </c>
      <c r="J30" s="64">
        <f>IF('在宅生活改善調査（利用者票）'!K39="○",1,0)</f>
        <v>0</v>
      </c>
      <c r="K30" s="64">
        <f>IF('在宅生活改善調査（利用者票）'!L39="○",1,0)</f>
        <v>0</v>
      </c>
      <c r="L30" s="64">
        <f>IF('在宅生活改善調査（利用者票）'!M39="○",1,0)</f>
        <v>0</v>
      </c>
      <c r="M30" s="64">
        <f>IF('在宅生活改善調査（利用者票）'!N39="○",1,0)</f>
        <v>0</v>
      </c>
      <c r="N30" s="64">
        <f>IF('在宅生活改善調査（利用者票）'!O39="○",1,0)</f>
        <v>0</v>
      </c>
      <c r="O30" s="64">
        <f>IF('在宅生活改善調査（利用者票）'!P39="○",1,0)</f>
        <v>0</v>
      </c>
      <c r="P30" s="64">
        <f>IF('在宅生活改善調査（利用者票）'!Q39="○",1,0)</f>
        <v>0</v>
      </c>
      <c r="Q30" s="64">
        <f>IF('在宅生活改善調査（利用者票）'!R39="○",1,0)</f>
        <v>0</v>
      </c>
      <c r="R30" s="64">
        <f>IF('在宅生活改善調査（利用者票）'!S39="○",1,0)</f>
        <v>0</v>
      </c>
      <c r="S30" s="64">
        <f>IF('在宅生活改善調査（利用者票）'!T39="○",1,0)</f>
        <v>0</v>
      </c>
      <c r="T30" s="64">
        <f>IF('在宅生活改善調査（利用者票）'!U39="○",1,0)</f>
        <v>0</v>
      </c>
      <c r="U30" s="64">
        <f>IF('在宅生活改善調査（利用者票）'!V39="○",1,0)</f>
        <v>0</v>
      </c>
      <c r="V30" s="64">
        <f>IF('在宅生活改善調査（利用者票）'!W39="○",1,0)</f>
        <v>0</v>
      </c>
      <c r="W30" s="64">
        <f>IF('在宅生活改善調査（利用者票）'!X39="○",1,0)</f>
        <v>0</v>
      </c>
      <c r="X30" s="64">
        <f>IF('在宅生活改善調査（利用者票）'!Y39="○",1,0)</f>
        <v>0</v>
      </c>
      <c r="Y30" s="64">
        <f>IF('在宅生活改善調査（利用者票）'!Z39="○",1,0)</f>
        <v>0</v>
      </c>
      <c r="Z30" s="110">
        <f t="shared" si="8"/>
        <v>0</v>
      </c>
      <c r="AA30" s="64">
        <f>IF('在宅生活改善調査（利用者票）'!AA39="○",1,0)</f>
        <v>0</v>
      </c>
      <c r="AB30" s="64">
        <f>IF('在宅生活改善調査（利用者票）'!AB39="○",1,0)</f>
        <v>0</v>
      </c>
      <c r="AC30" s="64">
        <f>IF('在宅生活改善調査（利用者票）'!AC39="○",1,0)</f>
        <v>0</v>
      </c>
      <c r="AD30" s="64">
        <f>IF('在宅生活改善調査（利用者票）'!AD39="○",1,0)</f>
        <v>0</v>
      </c>
      <c r="AE30" s="64">
        <f>IF('在宅生活改善調査（利用者票）'!AE39="○",1,0)</f>
        <v>0</v>
      </c>
      <c r="AF30" s="64">
        <f>IF('在宅生活改善調査（利用者票）'!AF39="○",1,0)</f>
        <v>0</v>
      </c>
      <c r="AG30" s="64">
        <f>IF('在宅生活改善調査（利用者票）'!AG39="○",1,0)</f>
        <v>0</v>
      </c>
      <c r="AH30" s="110">
        <f t="shared" si="9"/>
        <v>0</v>
      </c>
      <c r="AI30" s="64">
        <f>IF('在宅生活改善調査（利用者票）'!AH39="○",1,0)</f>
        <v>0</v>
      </c>
      <c r="AJ30" s="64">
        <f>IF('在宅生活改善調査（利用者票）'!AI39="○",1,0)</f>
        <v>0</v>
      </c>
      <c r="AK30" s="64">
        <f>IF('在宅生活改善調査（利用者票）'!AJ39="○",1,0)</f>
        <v>0</v>
      </c>
      <c r="AL30" s="64">
        <f>IF('在宅生活改善調査（利用者票）'!AK39="○",1,0)</f>
        <v>0</v>
      </c>
      <c r="AM30" s="64">
        <f>IF('在宅生活改善調査（利用者票）'!AL39="○",1,0)</f>
        <v>0</v>
      </c>
      <c r="AN30" s="64">
        <f>IF('在宅生活改善調査（利用者票）'!AM39="○",1,0)</f>
        <v>0</v>
      </c>
      <c r="AO30" s="64">
        <f>IF('在宅生活改善調査（利用者票）'!AN39="○",1,0)</f>
        <v>0</v>
      </c>
      <c r="AP30" s="110">
        <f t="shared" si="10"/>
        <v>0</v>
      </c>
      <c r="AQ30" s="64">
        <f>IF('在宅生活改善調査（利用者票）'!AO39="○",1,0)</f>
        <v>0</v>
      </c>
      <c r="AR30" s="64">
        <f>IF('在宅生活改善調査（利用者票）'!AP39="○",1,0)</f>
        <v>0</v>
      </c>
      <c r="AS30" s="64">
        <f>IF('在宅生活改善調査（利用者票）'!AQ39="○",1,0)</f>
        <v>0</v>
      </c>
      <c r="AT30" s="64">
        <f>IF('在宅生活改善調査（利用者票）'!AR39="○",1,0)</f>
        <v>0</v>
      </c>
      <c r="AU30" s="64">
        <f>IF('在宅生活改善調査（利用者票）'!AS39="○",1,0)</f>
        <v>0</v>
      </c>
      <c r="AV30" s="64">
        <f>IF('在宅生活改善調査（利用者票）'!AT39="○",1,0)</f>
        <v>0</v>
      </c>
      <c r="AW30" s="64">
        <f>IF('在宅生活改善調査（利用者票）'!AU39="○",1,0)</f>
        <v>0</v>
      </c>
      <c r="AX30" s="64">
        <f>IF('在宅生活改善調査（利用者票）'!AV39="○",1,0)</f>
        <v>0</v>
      </c>
      <c r="AY30" s="110">
        <f t="shared" si="11"/>
        <v>0</v>
      </c>
      <c r="AZ30" s="64">
        <f>IF('在宅生活改善調査（利用者票）'!AW39="○",1,0)</f>
        <v>0</v>
      </c>
      <c r="BA30" s="64">
        <f>IF('在宅生活改善調査（利用者票）'!AX39="○",1,0)</f>
        <v>0</v>
      </c>
      <c r="BB30" s="64">
        <f>IF('在宅生活改善調査（利用者票）'!AY39="○",1,0)</f>
        <v>0</v>
      </c>
      <c r="BC30" s="64">
        <f>IF('在宅生活改善調査（利用者票）'!AZ39="○",1,0)</f>
        <v>0</v>
      </c>
      <c r="BD30" s="64">
        <f>IF('在宅生活改善調査（利用者票）'!BA39="○",1,0)</f>
        <v>0</v>
      </c>
      <c r="BE30" s="64">
        <f>IF('在宅生活改善調査（利用者票）'!BB39="○",1,0)</f>
        <v>0</v>
      </c>
      <c r="BF30" s="64">
        <f>IF('在宅生活改善調査（利用者票）'!BC39="○",1,0)</f>
        <v>0</v>
      </c>
      <c r="BG30" s="64">
        <f>IF('在宅生活改善調査（利用者票）'!BD39="○",1,0)</f>
        <v>0</v>
      </c>
      <c r="BH30" s="64">
        <f>IF('在宅生活改善調査（利用者票）'!BE39="○",1,0)</f>
        <v>0</v>
      </c>
      <c r="BI30" s="64">
        <f>IF('在宅生活改善調査（利用者票）'!BF39="○",1,0)</f>
        <v>0</v>
      </c>
      <c r="BJ30" s="64">
        <f>IF('在宅生活改善調査（利用者票）'!BG39="○",1,0)</f>
        <v>0</v>
      </c>
      <c r="BK30" s="110">
        <f t="shared" si="12"/>
        <v>0</v>
      </c>
      <c r="BL30" s="64">
        <f>IF('在宅生活改善調査（利用者票）'!BH39="○",1,0)</f>
        <v>0</v>
      </c>
      <c r="BM30" s="64">
        <f>IF('在宅生活改善調査（利用者票）'!BI39="○",1,0)</f>
        <v>0</v>
      </c>
      <c r="BN30" s="64">
        <f>IF('在宅生活改善調査（利用者票）'!BJ39="○",1,0)</f>
        <v>0</v>
      </c>
      <c r="BO30" s="64">
        <f>IF('在宅生活改善調査（利用者票）'!BK39="○",1,0)</f>
        <v>0</v>
      </c>
      <c r="BP30" s="64">
        <f>IF('在宅生活改善調査（利用者票）'!BL39="○",1,0)</f>
        <v>0</v>
      </c>
      <c r="BQ30" s="64">
        <f>IF('在宅生活改善調査（利用者票）'!BM39="○",1,0)</f>
        <v>0</v>
      </c>
      <c r="BR30" s="64">
        <f>IF('在宅生活改善調査（利用者票）'!BN39="○",1,0)</f>
        <v>0</v>
      </c>
      <c r="BS30" s="64">
        <f>IF('在宅生活改善調査（利用者票）'!BO39="○",1,0)</f>
        <v>0</v>
      </c>
      <c r="BT30" s="64">
        <f>IF('在宅生活改善調査（利用者票）'!BP39="○",1,0)</f>
        <v>0</v>
      </c>
      <c r="BU30" s="64">
        <f>IF('在宅生活改善調査（利用者票）'!BQ39="○",1,0)</f>
        <v>0</v>
      </c>
      <c r="BV30" s="64">
        <f>IF('在宅生活改善調査（利用者票）'!BR39="○",1,0)</f>
        <v>0</v>
      </c>
      <c r="BW30" s="64">
        <f>IF('在宅生活改善調査（利用者票）'!BS39="○",1,0)</f>
        <v>0</v>
      </c>
      <c r="BX30" s="64">
        <f>IF('在宅生活改善調査（利用者票）'!BT39="○",1,0)</f>
        <v>0</v>
      </c>
      <c r="BY30" s="64">
        <f>IF('在宅生活改善調査（利用者票）'!BU39="○",1,0)</f>
        <v>0</v>
      </c>
      <c r="BZ30" s="64">
        <f>IF('在宅生活改善調査（利用者票）'!BV39="○",1,0)</f>
        <v>0</v>
      </c>
      <c r="CA30" s="64">
        <f>IF('在宅生活改善調査（利用者票）'!BW39="○",1,0)</f>
        <v>0</v>
      </c>
      <c r="CB30" s="64">
        <f>IF('在宅生活改善調査（利用者票）'!BX39="○",1,0)</f>
        <v>0</v>
      </c>
      <c r="CC30" s="64">
        <f>IF('在宅生活改善調査（利用者票）'!BY39="○",1,0)</f>
        <v>0</v>
      </c>
      <c r="CD30" s="64">
        <f>IF('在宅生活改善調査（利用者票）'!BZ39="○",1,0)</f>
        <v>0</v>
      </c>
      <c r="CE30" s="64">
        <f>IF('在宅生活改善調査（利用者票）'!CA39="○",1,0)</f>
        <v>0</v>
      </c>
      <c r="CF30" s="110">
        <f t="shared" si="13"/>
        <v>0</v>
      </c>
      <c r="CG30" s="110">
        <f t="shared" si="14"/>
        <v>0</v>
      </c>
      <c r="CH30" s="110">
        <f t="shared" si="15"/>
        <v>0</v>
      </c>
      <c r="CI30" s="64">
        <f>'在宅生活改善調査（利用者票）'!CB39</f>
        <v>0</v>
      </c>
      <c r="CJ30" s="64">
        <f>'在宅生活改善調査（利用者票）'!CC39</f>
        <v>0</v>
      </c>
      <c r="CK30" s="64">
        <f>'在宅生活改善調査（利用者票）'!CD39</f>
        <v>0</v>
      </c>
    </row>
    <row r="31" spans="1:89">
      <c r="A31" s="64">
        <f>'在宅生活改善調査（利用者票）'!B40</f>
        <v>0</v>
      </c>
      <c r="B31" s="64">
        <f>'在宅生活改善調査（利用者票）'!C40</f>
        <v>0</v>
      </c>
      <c r="C31" s="64">
        <f>'在宅生活改善調査（利用者票）'!D40</f>
        <v>0</v>
      </c>
      <c r="D31" s="64">
        <f>'在宅生活改善調査（利用者票）'!E40</f>
        <v>0</v>
      </c>
      <c r="E31" s="64">
        <f>'在宅生活改善調査（利用者票）'!F40</f>
        <v>0</v>
      </c>
      <c r="F31" s="64">
        <f>'在宅生活改善調査（利用者票）'!G40</f>
        <v>0</v>
      </c>
      <c r="G31" s="64">
        <f>'在宅生活改善調査（利用者票）'!H40</f>
        <v>0</v>
      </c>
      <c r="H31" s="64">
        <f>'在宅生活改善調査（利用者票）'!I40</f>
        <v>0</v>
      </c>
      <c r="I31" s="64">
        <f>IF('在宅生活改善調査（利用者票）'!J40="○",1,0)</f>
        <v>0</v>
      </c>
      <c r="J31" s="64">
        <f>IF('在宅生活改善調査（利用者票）'!K40="○",1,0)</f>
        <v>0</v>
      </c>
      <c r="K31" s="64">
        <f>IF('在宅生活改善調査（利用者票）'!L40="○",1,0)</f>
        <v>0</v>
      </c>
      <c r="L31" s="64">
        <f>IF('在宅生活改善調査（利用者票）'!M40="○",1,0)</f>
        <v>0</v>
      </c>
      <c r="M31" s="64">
        <f>IF('在宅生活改善調査（利用者票）'!N40="○",1,0)</f>
        <v>0</v>
      </c>
      <c r="N31" s="64">
        <f>IF('在宅生活改善調査（利用者票）'!O40="○",1,0)</f>
        <v>0</v>
      </c>
      <c r="O31" s="64">
        <f>IF('在宅生活改善調査（利用者票）'!P40="○",1,0)</f>
        <v>0</v>
      </c>
      <c r="P31" s="64">
        <f>IF('在宅生活改善調査（利用者票）'!Q40="○",1,0)</f>
        <v>0</v>
      </c>
      <c r="Q31" s="64">
        <f>IF('在宅生活改善調査（利用者票）'!R40="○",1,0)</f>
        <v>0</v>
      </c>
      <c r="R31" s="64">
        <f>IF('在宅生活改善調査（利用者票）'!S40="○",1,0)</f>
        <v>0</v>
      </c>
      <c r="S31" s="64">
        <f>IF('在宅生活改善調査（利用者票）'!T40="○",1,0)</f>
        <v>0</v>
      </c>
      <c r="T31" s="64">
        <f>IF('在宅生活改善調査（利用者票）'!U40="○",1,0)</f>
        <v>0</v>
      </c>
      <c r="U31" s="64">
        <f>IF('在宅生活改善調査（利用者票）'!V40="○",1,0)</f>
        <v>0</v>
      </c>
      <c r="V31" s="64">
        <f>IF('在宅生活改善調査（利用者票）'!W40="○",1,0)</f>
        <v>0</v>
      </c>
      <c r="W31" s="64">
        <f>IF('在宅生活改善調査（利用者票）'!X40="○",1,0)</f>
        <v>0</v>
      </c>
      <c r="X31" s="64">
        <f>IF('在宅生活改善調査（利用者票）'!Y40="○",1,0)</f>
        <v>0</v>
      </c>
      <c r="Y31" s="64">
        <f>IF('在宅生活改善調査（利用者票）'!Z40="○",1,0)</f>
        <v>0</v>
      </c>
      <c r="Z31" s="110">
        <f t="shared" si="8"/>
        <v>0</v>
      </c>
      <c r="AA31" s="64">
        <f>IF('在宅生活改善調査（利用者票）'!AA40="○",1,0)</f>
        <v>0</v>
      </c>
      <c r="AB31" s="64">
        <f>IF('在宅生活改善調査（利用者票）'!AB40="○",1,0)</f>
        <v>0</v>
      </c>
      <c r="AC31" s="64">
        <f>IF('在宅生活改善調査（利用者票）'!AC40="○",1,0)</f>
        <v>0</v>
      </c>
      <c r="AD31" s="64">
        <f>IF('在宅生活改善調査（利用者票）'!AD40="○",1,0)</f>
        <v>0</v>
      </c>
      <c r="AE31" s="64">
        <f>IF('在宅生活改善調査（利用者票）'!AE40="○",1,0)</f>
        <v>0</v>
      </c>
      <c r="AF31" s="64">
        <f>IF('在宅生活改善調査（利用者票）'!AF40="○",1,0)</f>
        <v>0</v>
      </c>
      <c r="AG31" s="64">
        <f>IF('在宅生活改善調査（利用者票）'!AG40="○",1,0)</f>
        <v>0</v>
      </c>
      <c r="AH31" s="110">
        <f t="shared" si="9"/>
        <v>0</v>
      </c>
      <c r="AI31" s="64">
        <f>IF('在宅生活改善調査（利用者票）'!AH40="○",1,0)</f>
        <v>0</v>
      </c>
      <c r="AJ31" s="64">
        <f>IF('在宅生活改善調査（利用者票）'!AI40="○",1,0)</f>
        <v>0</v>
      </c>
      <c r="AK31" s="64">
        <f>IF('在宅生活改善調査（利用者票）'!AJ40="○",1,0)</f>
        <v>0</v>
      </c>
      <c r="AL31" s="64">
        <f>IF('在宅生活改善調査（利用者票）'!AK40="○",1,0)</f>
        <v>0</v>
      </c>
      <c r="AM31" s="64">
        <f>IF('在宅生活改善調査（利用者票）'!AL40="○",1,0)</f>
        <v>0</v>
      </c>
      <c r="AN31" s="64">
        <f>IF('在宅生活改善調査（利用者票）'!AM40="○",1,0)</f>
        <v>0</v>
      </c>
      <c r="AO31" s="64">
        <f>IF('在宅生活改善調査（利用者票）'!AN40="○",1,0)</f>
        <v>0</v>
      </c>
      <c r="AP31" s="110">
        <f t="shared" si="10"/>
        <v>0</v>
      </c>
      <c r="AQ31" s="64">
        <f>IF('在宅生活改善調査（利用者票）'!AO40="○",1,0)</f>
        <v>0</v>
      </c>
      <c r="AR31" s="64">
        <f>IF('在宅生活改善調査（利用者票）'!AP40="○",1,0)</f>
        <v>0</v>
      </c>
      <c r="AS31" s="64">
        <f>IF('在宅生活改善調査（利用者票）'!AQ40="○",1,0)</f>
        <v>0</v>
      </c>
      <c r="AT31" s="64">
        <f>IF('在宅生活改善調査（利用者票）'!AR40="○",1,0)</f>
        <v>0</v>
      </c>
      <c r="AU31" s="64">
        <f>IF('在宅生活改善調査（利用者票）'!AS40="○",1,0)</f>
        <v>0</v>
      </c>
      <c r="AV31" s="64">
        <f>IF('在宅生活改善調査（利用者票）'!AT40="○",1,0)</f>
        <v>0</v>
      </c>
      <c r="AW31" s="64">
        <f>IF('在宅生活改善調査（利用者票）'!AU40="○",1,0)</f>
        <v>0</v>
      </c>
      <c r="AX31" s="64">
        <f>IF('在宅生活改善調査（利用者票）'!AV40="○",1,0)</f>
        <v>0</v>
      </c>
      <c r="AY31" s="110">
        <f t="shared" si="11"/>
        <v>0</v>
      </c>
      <c r="AZ31" s="64">
        <f>IF('在宅生活改善調査（利用者票）'!AW40="○",1,0)</f>
        <v>0</v>
      </c>
      <c r="BA31" s="64">
        <f>IF('在宅生活改善調査（利用者票）'!AX40="○",1,0)</f>
        <v>0</v>
      </c>
      <c r="BB31" s="64">
        <f>IF('在宅生活改善調査（利用者票）'!AY40="○",1,0)</f>
        <v>0</v>
      </c>
      <c r="BC31" s="64">
        <f>IF('在宅生活改善調査（利用者票）'!AZ40="○",1,0)</f>
        <v>0</v>
      </c>
      <c r="BD31" s="64">
        <f>IF('在宅生活改善調査（利用者票）'!BA40="○",1,0)</f>
        <v>0</v>
      </c>
      <c r="BE31" s="64">
        <f>IF('在宅生活改善調査（利用者票）'!BB40="○",1,0)</f>
        <v>0</v>
      </c>
      <c r="BF31" s="64">
        <f>IF('在宅生活改善調査（利用者票）'!BC40="○",1,0)</f>
        <v>0</v>
      </c>
      <c r="BG31" s="64">
        <f>IF('在宅生活改善調査（利用者票）'!BD40="○",1,0)</f>
        <v>0</v>
      </c>
      <c r="BH31" s="64">
        <f>IF('在宅生活改善調査（利用者票）'!BE40="○",1,0)</f>
        <v>0</v>
      </c>
      <c r="BI31" s="64">
        <f>IF('在宅生活改善調査（利用者票）'!BF40="○",1,0)</f>
        <v>0</v>
      </c>
      <c r="BJ31" s="64">
        <f>IF('在宅生活改善調査（利用者票）'!BG40="○",1,0)</f>
        <v>0</v>
      </c>
      <c r="BK31" s="110">
        <f t="shared" si="12"/>
        <v>0</v>
      </c>
      <c r="BL31" s="64">
        <f>IF('在宅生活改善調査（利用者票）'!BH40="○",1,0)</f>
        <v>0</v>
      </c>
      <c r="BM31" s="64">
        <f>IF('在宅生活改善調査（利用者票）'!BI40="○",1,0)</f>
        <v>0</v>
      </c>
      <c r="BN31" s="64">
        <f>IF('在宅生活改善調査（利用者票）'!BJ40="○",1,0)</f>
        <v>0</v>
      </c>
      <c r="BO31" s="64">
        <f>IF('在宅生活改善調査（利用者票）'!BK40="○",1,0)</f>
        <v>0</v>
      </c>
      <c r="BP31" s="64">
        <f>IF('在宅生活改善調査（利用者票）'!BL40="○",1,0)</f>
        <v>0</v>
      </c>
      <c r="BQ31" s="64">
        <f>IF('在宅生活改善調査（利用者票）'!BM40="○",1,0)</f>
        <v>0</v>
      </c>
      <c r="BR31" s="64">
        <f>IF('在宅生活改善調査（利用者票）'!BN40="○",1,0)</f>
        <v>0</v>
      </c>
      <c r="BS31" s="64">
        <f>IF('在宅生活改善調査（利用者票）'!BO40="○",1,0)</f>
        <v>0</v>
      </c>
      <c r="BT31" s="64">
        <f>IF('在宅生活改善調査（利用者票）'!BP40="○",1,0)</f>
        <v>0</v>
      </c>
      <c r="BU31" s="64">
        <f>IF('在宅生活改善調査（利用者票）'!BQ40="○",1,0)</f>
        <v>0</v>
      </c>
      <c r="BV31" s="64">
        <f>IF('在宅生活改善調査（利用者票）'!BR40="○",1,0)</f>
        <v>0</v>
      </c>
      <c r="BW31" s="64">
        <f>IF('在宅生活改善調査（利用者票）'!BS40="○",1,0)</f>
        <v>0</v>
      </c>
      <c r="BX31" s="64">
        <f>IF('在宅生活改善調査（利用者票）'!BT40="○",1,0)</f>
        <v>0</v>
      </c>
      <c r="BY31" s="64">
        <f>IF('在宅生活改善調査（利用者票）'!BU40="○",1,0)</f>
        <v>0</v>
      </c>
      <c r="BZ31" s="64">
        <f>IF('在宅生活改善調査（利用者票）'!BV40="○",1,0)</f>
        <v>0</v>
      </c>
      <c r="CA31" s="64">
        <f>IF('在宅生活改善調査（利用者票）'!BW40="○",1,0)</f>
        <v>0</v>
      </c>
      <c r="CB31" s="64">
        <f>IF('在宅生活改善調査（利用者票）'!BX40="○",1,0)</f>
        <v>0</v>
      </c>
      <c r="CC31" s="64">
        <f>IF('在宅生活改善調査（利用者票）'!BY40="○",1,0)</f>
        <v>0</v>
      </c>
      <c r="CD31" s="64">
        <f>IF('在宅生活改善調査（利用者票）'!BZ40="○",1,0)</f>
        <v>0</v>
      </c>
      <c r="CE31" s="64">
        <f>IF('在宅生活改善調査（利用者票）'!CA40="○",1,0)</f>
        <v>0</v>
      </c>
      <c r="CF31" s="110">
        <f t="shared" si="13"/>
        <v>0</v>
      </c>
      <c r="CG31" s="110">
        <f t="shared" si="14"/>
        <v>0</v>
      </c>
      <c r="CH31" s="110">
        <f t="shared" si="15"/>
        <v>0</v>
      </c>
      <c r="CI31" s="64">
        <f>'在宅生活改善調査（利用者票）'!CB40</f>
        <v>0</v>
      </c>
      <c r="CJ31" s="64">
        <f>'在宅生活改善調査（利用者票）'!CC40</f>
        <v>0</v>
      </c>
      <c r="CK31" s="64">
        <f>'在宅生活改善調査（利用者票）'!CD40</f>
        <v>0</v>
      </c>
    </row>
    <row r="32" spans="1:89">
      <c r="A32" s="64">
        <f>'在宅生活改善調査（利用者票）'!B41</f>
        <v>0</v>
      </c>
      <c r="B32" s="64">
        <f>'在宅生活改善調査（利用者票）'!C41</f>
        <v>0</v>
      </c>
      <c r="C32" s="64">
        <f>'在宅生活改善調査（利用者票）'!D41</f>
        <v>0</v>
      </c>
      <c r="D32" s="64">
        <f>'在宅生活改善調査（利用者票）'!E41</f>
        <v>0</v>
      </c>
      <c r="E32" s="64">
        <f>'在宅生活改善調査（利用者票）'!F41</f>
        <v>0</v>
      </c>
      <c r="F32" s="64">
        <f>'在宅生活改善調査（利用者票）'!G41</f>
        <v>0</v>
      </c>
      <c r="G32" s="64">
        <f>'在宅生活改善調査（利用者票）'!H41</f>
        <v>0</v>
      </c>
      <c r="H32" s="64">
        <f>'在宅生活改善調査（利用者票）'!I41</f>
        <v>0</v>
      </c>
      <c r="I32" s="64">
        <f>IF('在宅生活改善調査（利用者票）'!J41="○",1,0)</f>
        <v>0</v>
      </c>
      <c r="J32" s="64">
        <f>IF('在宅生活改善調査（利用者票）'!K41="○",1,0)</f>
        <v>0</v>
      </c>
      <c r="K32" s="64">
        <f>IF('在宅生活改善調査（利用者票）'!L41="○",1,0)</f>
        <v>0</v>
      </c>
      <c r="L32" s="64">
        <f>IF('在宅生活改善調査（利用者票）'!M41="○",1,0)</f>
        <v>0</v>
      </c>
      <c r="M32" s="64">
        <f>IF('在宅生活改善調査（利用者票）'!N41="○",1,0)</f>
        <v>0</v>
      </c>
      <c r="N32" s="64">
        <f>IF('在宅生活改善調査（利用者票）'!O41="○",1,0)</f>
        <v>0</v>
      </c>
      <c r="O32" s="64">
        <f>IF('在宅生活改善調査（利用者票）'!P41="○",1,0)</f>
        <v>0</v>
      </c>
      <c r="P32" s="64">
        <f>IF('在宅生活改善調査（利用者票）'!Q41="○",1,0)</f>
        <v>0</v>
      </c>
      <c r="Q32" s="64">
        <f>IF('在宅生活改善調査（利用者票）'!R41="○",1,0)</f>
        <v>0</v>
      </c>
      <c r="R32" s="64">
        <f>IF('在宅生活改善調査（利用者票）'!S41="○",1,0)</f>
        <v>0</v>
      </c>
      <c r="S32" s="64">
        <f>IF('在宅生活改善調査（利用者票）'!T41="○",1,0)</f>
        <v>0</v>
      </c>
      <c r="T32" s="64">
        <f>IF('在宅生活改善調査（利用者票）'!U41="○",1,0)</f>
        <v>0</v>
      </c>
      <c r="U32" s="64">
        <f>IF('在宅生活改善調査（利用者票）'!V41="○",1,0)</f>
        <v>0</v>
      </c>
      <c r="V32" s="64">
        <f>IF('在宅生活改善調査（利用者票）'!W41="○",1,0)</f>
        <v>0</v>
      </c>
      <c r="W32" s="64">
        <f>IF('在宅生活改善調査（利用者票）'!X41="○",1,0)</f>
        <v>0</v>
      </c>
      <c r="X32" s="64">
        <f>IF('在宅生活改善調査（利用者票）'!Y41="○",1,0)</f>
        <v>0</v>
      </c>
      <c r="Y32" s="64">
        <f>IF('在宅生活改善調査（利用者票）'!Z41="○",1,0)</f>
        <v>0</v>
      </c>
      <c r="Z32" s="110">
        <f t="shared" si="8"/>
        <v>0</v>
      </c>
      <c r="AA32" s="64">
        <f>IF('在宅生活改善調査（利用者票）'!AA41="○",1,0)</f>
        <v>0</v>
      </c>
      <c r="AB32" s="64">
        <f>IF('在宅生活改善調査（利用者票）'!AB41="○",1,0)</f>
        <v>0</v>
      </c>
      <c r="AC32" s="64">
        <f>IF('在宅生活改善調査（利用者票）'!AC41="○",1,0)</f>
        <v>0</v>
      </c>
      <c r="AD32" s="64">
        <f>IF('在宅生活改善調査（利用者票）'!AD41="○",1,0)</f>
        <v>0</v>
      </c>
      <c r="AE32" s="64">
        <f>IF('在宅生活改善調査（利用者票）'!AE41="○",1,0)</f>
        <v>0</v>
      </c>
      <c r="AF32" s="64">
        <f>IF('在宅生活改善調査（利用者票）'!AF41="○",1,0)</f>
        <v>0</v>
      </c>
      <c r="AG32" s="64">
        <f>IF('在宅生活改善調査（利用者票）'!AG41="○",1,0)</f>
        <v>0</v>
      </c>
      <c r="AH32" s="110">
        <f t="shared" si="9"/>
        <v>0</v>
      </c>
      <c r="AI32" s="64">
        <f>IF('在宅生活改善調査（利用者票）'!AH41="○",1,0)</f>
        <v>0</v>
      </c>
      <c r="AJ32" s="64">
        <f>IF('在宅生活改善調査（利用者票）'!AI41="○",1,0)</f>
        <v>0</v>
      </c>
      <c r="AK32" s="64">
        <f>IF('在宅生活改善調査（利用者票）'!AJ41="○",1,0)</f>
        <v>0</v>
      </c>
      <c r="AL32" s="64">
        <f>IF('在宅生活改善調査（利用者票）'!AK41="○",1,0)</f>
        <v>0</v>
      </c>
      <c r="AM32" s="64">
        <f>IF('在宅生活改善調査（利用者票）'!AL41="○",1,0)</f>
        <v>0</v>
      </c>
      <c r="AN32" s="64">
        <f>IF('在宅生活改善調査（利用者票）'!AM41="○",1,0)</f>
        <v>0</v>
      </c>
      <c r="AO32" s="64">
        <f>IF('在宅生活改善調査（利用者票）'!AN41="○",1,0)</f>
        <v>0</v>
      </c>
      <c r="AP32" s="110">
        <f t="shared" si="10"/>
        <v>0</v>
      </c>
      <c r="AQ32" s="64">
        <f>IF('在宅生活改善調査（利用者票）'!AO41="○",1,0)</f>
        <v>0</v>
      </c>
      <c r="AR32" s="64">
        <f>IF('在宅生活改善調査（利用者票）'!AP41="○",1,0)</f>
        <v>0</v>
      </c>
      <c r="AS32" s="64">
        <f>IF('在宅生活改善調査（利用者票）'!AQ41="○",1,0)</f>
        <v>0</v>
      </c>
      <c r="AT32" s="64">
        <f>IF('在宅生活改善調査（利用者票）'!AR41="○",1,0)</f>
        <v>0</v>
      </c>
      <c r="AU32" s="64">
        <f>IF('在宅生活改善調査（利用者票）'!AS41="○",1,0)</f>
        <v>0</v>
      </c>
      <c r="AV32" s="64">
        <f>IF('在宅生活改善調査（利用者票）'!AT41="○",1,0)</f>
        <v>0</v>
      </c>
      <c r="AW32" s="64">
        <f>IF('在宅生活改善調査（利用者票）'!AU41="○",1,0)</f>
        <v>0</v>
      </c>
      <c r="AX32" s="64">
        <f>IF('在宅生活改善調査（利用者票）'!AV41="○",1,0)</f>
        <v>0</v>
      </c>
      <c r="AY32" s="110">
        <f t="shared" si="11"/>
        <v>0</v>
      </c>
      <c r="AZ32" s="64">
        <f>IF('在宅生活改善調査（利用者票）'!AW41="○",1,0)</f>
        <v>0</v>
      </c>
      <c r="BA32" s="64">
        <f>IF('在宅生活改善調査（利用者票）'!AX41="○",1,0)</f>
        <v>0</v>
      </c>
      <c r="BB32" s="64">
        <f>IF('在宅生活改善調査（利用者票）'!AY41="○",1,0)</f>
        <v>0</v>
      </c>
      <c r="BC32" s="64">
        <f>IF('在宅生活改善調査（利用者票）'!AZ41="○",1,0)</f>
        <v>0</v>
      </c>
      <c r="BD32" s="64">
        <f>IF('在宅生活改善調査（利用者票）'!BA41="○",1,0)</f>
        <v>0</v>
      </c>
      <c r="BE32" s="64">
        <f>IF('在宅生活改善調査（利用者票）'!BB41="○",1,0)</f>
        <v>0</v>
      </c>
      <c r="BF32" s="64">
        <f>IF('在宅生活改善調査（利用者票）'!BC41="○",1,0)</f>
        <v>0</v>
      </c>
      <c r="BG32" s="64">
        <f>IF('在宅生活改善調査（利用者票）'!BD41="○",1,0)</f>
        <v>0</v>
      </c>
      <c r="BH32" s="64">
        <f>IF('在宅生活改善調査（利用者票）'!BE41="○",1,0)</f>
        <v>0</v>
      </c>
      <c r="BI32" s="64">
        <f>IF('在宅生活改善調査（利用者票）'!BF41="○",1,0)</f>
        <v>0</v>
      </c>
      <c r="BJ32" s="64">
        <f>IF('在宅生活改善調査（利用者票）'!BG41="○",1,0)</f>
        <v>0</v>
      </c>
      <c r="BK32" s="110">
        <f t="shared" si="12"/>
        <v>0</v>
      </c>
      <c r="BL32" s="64">
        <f>IF('在宅生活改善調査（利用者票）'!BH41="○",1,0)</f>
        <v>0</v>
      </c>
      <c r="BM32" s="64">
        <f>IF('在宅生活改善調査（利用者票）'!BI41="○",1,0)</f>
        <v>0</v>
      </c>
      <c r="BN32" s="64">
        <f>IF('在宅生活改善調査（利用者票）'!BJ41="○",1,0)</f>
        <v>0</v>
      </c>
      <c r="BO32" s="64">
        <f>IF('在宅生活改善調査（利用者票）'!BK41="○",1,0)</f>
        <v>0</v>
      </c>
      <c r="BP32" s="64">
        <f>IF('在宅生活改善調査（利用者票）'!BL41="○",1,0)</f>
        <v>0</v>
      </c>
      <c r="BQ32" s="64">
        <f>IF('在宅生活改善調査（利用者票）'!BM41="○",1,0)</f>
        <v>0</v>
      </c>
      <c r="BR32" s="64">
        <f>IF('在宅生活改善調査（利用者票）'!BN41="○",1,0)</f>
        <v>0</v>
      </c>
      <c r="BS32" s="64">
        <f>IF('在宅生活改善調査（利用者票）'!BO41="○",1,0)</f>
        <v>0</v>
      </c>
      <c r="BT32" s="64">
        <f>IF('在宅生活改善調査（利用者票）'!BP41="○",1,0)</f>
        <v>0</v>
      </c>
      <c r="BU32" s="64">
        <f>IF('在宅生活改善調査（利用者票）'!BQ41="○",1,0)</f>
        <v>0</v>
      </c>
      <c r="BV32" s="64">
        <f>IF('在宅生活改善調査（利用者票）'!BR41="○",1,0)</f>
        <v>0</v>
      </c>
      <c r="BW32" s="64">
        <f>IF('在宅生活改善調査（利用者票）'!BS41="○",1,0)</f>
        <v>0</v>
      </c>
      <c r="BX32" s="64">
        <f>IF('在宅生活改善調査（利用者票）'!BT41="○",1,0)</f>
        <v>0</v>
      </c>
      <c r="BY32" s="64">
        <f>IF('在宅生活改善調査（利用者票）'!BU41="○",1,0)</f>
        <v>0</v>
      </c>
      <c r="BZ32" s="64">
        <f>IF('在宅生活改善調査（利用者票）'!BV41="○",1,0)</f>
        <v>0</v>
      </c>
      <c r="CA32" s="64">
        <f>IF('在宅生活改善調査（利用者票）'!BW41="○",1,0)</f>
        <v>0</v>
      </c>
      <c r="CB32" s="64">
        <f>IF('在宅生活改善調査（利用者票）'!BX41="○",1,0)</f>
        <v>0</v>
      </c>
      <c r="CC32" s="64">
        <f>IF('在宅生活改善調査（利用者票）'!BY41="○",1,0)</f>
        <v>0</v>
      </c>
      <c r="CD32" s="64">
        <f>IF('在宅生活改善調査（利用者票）'!BZ41="○",1,0)</f>
        <v>0</v>
      </c>
      <c r="CE32" s="64">
        <f>IF('在宅生活改善調査（利用者票）'!CA41="○",1,0)</f>
        <v>0</v>
      </c>
      <c r="CF32" s="110">
        <f t="shared" si="13"/>
        <v>0</v>
      </c>
      <c r="CG32" s="110">
        <f t="shared" si="14"/>
        <v>0</v>
      </c>
      <c r="CH32" s="110">
        <f t="shared" si="15"/>
        <v>0</v>
      </c>
      <c r="CI32" s="64">
        <f>'在宅生活改善調査（利用者票）'!CB41</f>
        <v>0</v>
      </c>
      <c r="CJ32" s="64">
        <f>'在宅生活改善調査（利用者票）'!CC41</f>
        <v>0</v>
      </c>
      <c r="CK32" s="64">
        <f>'在宅生活改善調査（利用者票）'!CD41</f>
        <v>0</v>
      </c>
    </row>
    <row r="33" spans="1:89">
      <c r="A33" s="64">
        <f>'在宅生活改善調査（利用者票）'!B42</f>
        <v>0</v>
      </c>
      <c r="B33" s="64">
        <f>'在宅生活改善調査（利用者票）'!C42</f>
        <v>0</v>
      </c>
      <c r="C33" s="64">
        <f>'在宅生活改善調査（利用者票）'!D42</f>
        <v>0</v>
      </c>
      <c r="D33" s="64">
        <f>'在宅生活改善調査（利用者票）'!E42</f>
        <v>0</v>
      </c>
      <c r="E33" s="64">
        <f>'在宅生活改善調査（利用者票）'!F42</f>
        <v>0</v>
      </c>
      <c r="F33" s="64">
        <f>'在宅生活改善調査（利用者票）'!G42</f>
        <v>0</v>
      </c>
      <c r="G33" s="64">
        <f>'在宅生活改善調査（利用者票）'!H42</f>
        <v>0</v>
      </c>
      <c r="H33" s="64">
        <f>'在宅生活改善調査（利用者票）'!I42</f>
        <v>0</v>
      </c>
      <c r="I33" s="64">
        <f>IF('在宅生活改善調査（利用者票）'!J42="○",1,0)</f>
        <v>0</v>
      </c>
      <c r="J33" s="64">
        <f>IF('在宅生活改善調査（利用者票）'!K42="○",1,0)</f>
        <v>0</v>
      </c>
      <c r="K33" s="64">
        <f>IF('在宅生活改善調査（利用者票）'!L42="○",1,0)</f>
        <v>0</v>
      </c>
      <c r="L33" s="64">
        <f>IF('在宅生活改善調査（利用者票）'!M42="○",1,0)</f>
        <v>0</v>
      </c>
      <c r="M33" s="64">
        <f>IF('在宅生活改善調査（利用者票）'!N42="○",1,0)</f>
        <v>0</v>
      </c>
      <c r="N33" s="64">
        <f>IF('在宅生活改善調査（利用者票）'!O42="○",1,0)</f>
        <v>0</v>
      </c>
      <c r="O33" s="64">
        <f>IF('在宅生活改善調査（利用者票）'!P42="○",1,0)</f>
        <v>0</v>
      </c>
      <c r="P33" s="64">
        <f>IF('在宅生活改善調査（利用者票）'!Q42="○",1,0)</f>
        <v>0</v>
      </c>
      <c r="Q33" s="64">
        <f>IF('在宅生活改善調査（利用者票）'!R42="○",1,0)</f>
        <v>0</v>
      </c>
      <c r="R33" s="64">
        <f>IF('在宅生活改善調査（利用者票）'!S42="○",1,0)</f>
        <v>0</v>
      </c>
      <c r="S33" s="64">
        <f>IF('在宅生活改善調査（利用者票）'!T42="○",1,0)</f>
        <v>0</v>
      </c>
      <c r="T33" s="64">
        <f>IF('在宅生活改善調査（利用者票）'!U42="○",1,0)</f>
        <v>0</v>
      </c>
      <c r="U33" s="64">
        <f>IF('在宅生活改善調査（利用者票）'!V42="○",1,0)</f>
        <v>0</v>
      </c>
      <c r="V33" s="64">
        <f>IF('在宅生活改善調査（利用者票）'!W42="○",1,0)</f>
        <v>0</v>
      </c>
      <c r="W33" s="64">
        <f>IF('在宅生活改善調査（利用者票）'!X42="○",1,0)</f>
        <v>0</v>
      </c>
      <c r="X33" s="64">
        <f>IF('在宅生活改善調査（利用者票）'!Y42="○",1,0)</f>
        <v>0</v>
      </c>
      <c r="Y33" s="64">
        <f>IF('在宅生活改善調査（利用者票）'!Z42="○",1,0)</f>
        <v>0</v>
      </c>
      <c r="Z33" s="110">
        <f t="shared" si="8"/>
        <v>0</v>
      </c>
      <c r="AA33" s="64">
        <f>IF('在宅生活改善調査（利用者票）'!AA42="○",1,0)</f>
        <v>0</v>
      </c>
      <c r="AB33" s="64">
        <f>IF('在宅生活改善調査（利用者票）'!AB42="○",1,0)</f>
        <v>0</v>
      </c>
      <c r="AC33" s="64">
        <f>IF('在宅生活改善調査（利用者票）'!AC42="○",1,0)</f>
        <v>0</v>
      </c>
      <c r="AD33" s="64">
        <f>IF('在宅生活改善調査（利用者票）'!AD42="○",1,0)</f>
        <v>0</v>
      </c>
      <c r="AE33" s="64">
        <f>IF('在宅生活改善調査（利用者票）'!AE42="○",1,0)</f>
        <v>0</v>
      </c>
      <c r="AF33" s="64">
        <f>IF('在宅生活改善調査（利用者票）'!AF42="○",1,0)</f>
        <v>0</v>
      </c>
      <c r="AG33" s="64">
        <f>IF('在宅生活改善調査（利用者票）'!AG42="○",1,0)</f>
        <v>0</v>
      </c>
      <c r="AH33" s="110">
        <f t="shared" si="9"/>
        <v>0</v>
      </c>
      <c r="AI33" s="64">
        <f>IF('在宅生活改善調査（利用者票）'!AH42="○",1,0)</f>
        <v>0</v>
      </c>
      <c r="AJ33" s="64">
        <f>IF('在宅生活改善調査（利用者票）'!AI42="○",1,0)</f>
        <v>0</v>
      </c>
      <c r="AK33" s="64">
        <f>IF('在宅生活改善調査（利用者票）'!AJ42="○",1,0)</f>
        <v>0</v>
      </c>
      <c r="AL33" s="64">
        <f>IF('在宅生活改善調査（利用者票）'!AK42="○",1,0)</f>
        <v>0</v>
      </c>
      <c r="AM33" s="64">
        <f>IF('在宅生活改善調査（利用者票）'!AL42="○",1,0)</f>
        <v>0</v>
      </c>
      <c r="AN33" s="64">
        <f>IF('在宅生活改善調査（利用者票）'!AM42="○",1,0)</f>
        <v>0</v>
      </c>
      <c r="AO33" s="64">
        <f>IF('在宅生活改善調査（利用者票）'!AN42="○",1,0)</f>
        <v>0</v>
      </c>
      <c r="AP33" s="110">
        <f t="shared" si="10"/>
        <v>0</v>
      </c>
      <c r="AQ33" s="64">
        <f>IF('在宅生活改善調査（利用者票）'!AO42="○",1,0)</f>
        <v>0</v>
      </c>
      <c r="AR33" s="64">
        <f>IF('在宅生活改善調査（利用者票）'!AP42="○",1,0)</f>
        <v>0</v>
      </c>
      <c r="AS33" s="64">
        <f>IF('在宅生活改善調査（利用者票）'!AQ42="○",1,0)</f>
        <v>0</v>
      </c>
      <c r="AT33" s="64">
        <f>IF('在宅生活改善調査（利用者票）'!AR42="○",1,0)</f>
        <v>0</v>
      </c>
      <c r="AU33" s="64">
        <f>IF('在宅生活改善調査（利用者票）'!AS42="○",1,0)</f>
        <v>0</v>
      </c>
      <c r="AV33" s="64">
        <f>IF('在宅生活改善調査（利用者票）'!AT42="○",1,0)</f>
        <v>0</v>
      </c>
      <c r="AW33" s="64">
        <f>IF('在宅生活改善調査（利用者票）'!AU42="○",1,0)</f>
        <v>0</v>
      </c>
      <c r="AX33" s="64">
        <f>IF('在宅生活改善調査（利用者票）'!AV42="○",1,0)</f>
        <v>0</v>
      </c>
      <c r="AY33" s="110">
        <f t="shared" si="11"/>
        <v>0</v>
      </c>
      <c r="AZ33" s="64">
        <f>IF('在宅生活改善調査（利用者票）'!AW42="○",1,0)</f>
        <v>0</v>
      </c>
      <c r="BA33" s="64">
        <f>IF('在宅生活改善調査（利用者票）'!AX42="○",1,0)</f>
        <v>0</v>
      </c>
      <c r="BB33" s="64">
        <f>IF('在宅生活改善調査（利用者票）'!AY42="○",1,0)</f>
        <v>0</v>
      </c>
      <c r="BC33" s="64">
        <f>IF('在宅生活改善調査（利用者票）'!AZ42="○",1,0)</f>
        <v>0</v>
      </c>
      <c r="BD33" s="64">
        <f>IF('在宅生活改善調査（利用者票）'!BA42="○",1,0)</f>
        <v>0</v>
      </c>
      <c r="BE33" s="64">
        <f>IF('在宅生活改善調査（利用者票）'!BB42="○",1,0)</f>
        <v>0</v>
      </c>
      <c r="BF33" s="64">
        <f>IF('在宅生活改善調査（利用者票）'!BC42="○",1,0)</f>
        <v>0</v>
      </c>
      <c r="BG33" s="64">
        <f>IF('在宅生活改善調査（利用者票）'!BD42="○",1,0)</f>
        <v>0</v>
      </c>
      <c r="BH33" s="64">
        <f>IF('在宅生活改善調査（利用者票）'!BE42="○",1,0)</f>
        <v>0</v>
      </c>
      <c r="BI33" s="64">
        <f>IF('在宅生活改善調査（利用者票）'!BF42="○",1,0)</f>
        <v>0</v>
      </c>
      <c r="BJ33" s="64">
        <f>IF('在宅生活改善調査（利用者票）'!BG42="○",1,0)</f>
        <v>0</v>
      </c>
      <c r="BK33" s="110">
        <f t="shared" si="12"/>
        <v>0</v>
      </c>
      <c r="BL33" s="64">
        <f>IF('在宅生活改善調査（利用者票）'!BH42="○",1,0)</f>
        <v>0</v>
      </c>
      <c r="BM33" s="64">
        <f>IF('在宅生活改善調査（利用者票）'!BI42="○",1,0)</f>
        <v>0</v>
      </c>
      <c r="BN33" s="64">
        <f>IF('在宅生活改善調査（利用者票）'!BJ42="○",1,0)</f>
        <v>0</v>
      </c>
      <c r="BO33" s="64">
        <f>IF('在宅生活改善調査（利用者票）'!BK42="○",1,0)</f>
        <v>0</v>
      </c>
      <c r="BP33" s="64">
        <f>IF('在宅生活改善調査（利用者票）'!BL42="○",1,0)</f>
        <v>0</v>
      </c>
      <c r="BQ33" s="64">
        <f>IF('在宅生活改善調査（利用者票）'!BM42="○",1,0)</f>
        <v>0</v>
      </c>
      <c r="BR33" s="64">
        <f>IF('在宅生活改善調査（利用者票）'!BN42="○",1,0)</f>
        <v>0</v>
      </c>
      <c r="BS33" s="64">
        <f>IF('在宅生活改善調査（利用者票）'!BO42="○",1,0)</f>
        <v>0</v>
      </c>
      <c r="BT33" s="64">
        <f>IF('在宅生活改善調査（利用者票）'!BP42="○",1,0)</f>
        <v>0</v>
      </c>
      <c r="BU33" s="64">
        <f>IF('在宅生活改善調査（利用者票）'!BQ42="○",1,0)</f>
        <v>0</v>
      </c>
      <c r="BV33" s="64">
        <f>IF('在宅生活改善調査（利用者票）'!BR42="○",1,0)</f>
        <v>0</v>
      </c>
      <c r="BW33" s="64">
        <f>IF('在宅生活改善調査（利用者票）'!BS42="○",1,0)</f>
        <v>0</v>
      </c>
      <c r="BX33" s="64">
        <f>IF('在宅生活改善調査（利用者票）'!BT42="○",1,0)</f>
        <v>0</v>
      </c>
      <c r="BY33" s="64">
        <f>IF('在宅生活改善調査（利用者票）'!BU42="○",1,0)</f>
        <v>0</v>
      </c>
      <c r="BZ33" s="64">
        <f>IF('在宅生活改善調査（利用者票）'!BV42="○",1,0)</f>
        <v>0</v>
      </c>
      <c r="CA33" s="64">
        <f>IF('在宅生活改善調査（利用者票）'!BW42="○",1,0)</f>
        <v>0</v>
      </c>
      <c r="CB33" s="64">
        <f>IF('在宅生活改善調査（利用者票）'!BX42="○",1,0)</f>
        <v>0</v>
      </c>
      <c r="CC33" s="64">
        <f>IF('在宅生活改善調査（利用者票）'!BY42="○",1,0)</f>
        <v>0</v>
      </c>
      <c r="CD33" s="64">
        <f>IF('在宅生活改善調査（利用者票）'!BZ42="○",1,0)</f>
        <v>0</v>
      </c>
      <c r="CE33" s="64">
        <f>IF('在宅生活改善調査（利用者票）'!CA42="○",1,0)</f>
        <v>0</v>
      </c>
      <c r="CF33" s="110">
        <f t="shared" si="13"/>
        <v>0</v>
      </c>
      <c r="CG33" s="110">
        <f t="shared" si="14"/>
        <v>0</v>
      </c>
      <c r="CH33" s="110">
        <f t="shared" si="15"/>
        <v>0</v>
      </c>
      <c r="CI33" s="64">
        <f>'在宅生活改善調査（利用者票）'!CB42</f>
        <v>0</v>
      </c>
      <c r="CJ33" s="64">
        <f>'在宅生活改善調査（利用者票）'!CC42</f>
        <v>0</v>
      </c>
      <c r="CK33" s="64">
        <f>'在宅生活改善調査（利用者票）'!CD42</f>
        <v>0</v>
      </c>
    </row>
    <row r="34" spans="1:89">
      <c r="A34" s="64">
        <f>'在宅生活改善調査（利用者票）'!B43</f>
        <v>0</v>
      </c>
      <c r="B34" s="64">
        <f>'在宅生活改善調査（利用者票）'!C43</f>
        <v>0</v>
      </c>
      <c r="C34" s="64">
        <f>'在宅生活改善調査（利用者票）'!D43</f>
        <v>0</v>
      </c>
      <c r="D34" s="64">
        <f>'在宅生活改善調査（利用者票）'!E43</f>
        <v>0</v>
      </c>
      <c r="E34" s="64">
        <f>'在宅生活改善調査（利用者票）'!F43</f>
        <v>0</v>
      </c>
      <c r="F34" s="64">
        <f>'在宅生活改善調査（利用者票）'!G43</f>
        <v>0</v>
      </c>
      <c r="G34" s="64">
        <f>'在宅生活改善調査（利用者票）'!H43</f>
        <v>0</v>
      </c>
      <c r="H34" s="64">
        <f>'在宅生活改善調査（利用者票）'!I43</f>
        <v>0</v>
      </c>
      <c r="I34" s="64">
        <f>IF('在宅生活改善調査（利用者票）'!J43="○",1,0)</f>
        <v>0</v>
      </c>
      <c r="J34" s="64">
        <f>IF('在宅生活改善調査（利用者票）'!K43="○",1,0)</f>
        <v>0</v>
      </c>
      <c r="K34" s="64">
        <f>IF('在宅生活改善調査（利用者票）'!L43="○",1,0)</f>
        <v>0</v>
      </c>
      <c r="L34" s="64">
        <f>IF('在宅生活改善調査（利用者票）'!M43="○",1,0)</f>
        <v>0</v>
      </c>
      <c r="M34" s="64">
        <f>IF('在宅生活改善調査（利用者票）'!N43="○",1,0)</f>
        <v>0</v>
      </c>
      <c r="N34" s="64">
        <f>IF('在宅生活改善調査（利用者票）'!O43="○",1,0)</f>
        <v>0</v>
      </c>
      <c r="O34" s="64">
        <f>IF('在宅生活改善調査（利用者票）'!P43="○",1,0)</f>
        <v>0</v>
      </c>
      <c r="P34" s="64">
        <f>IF('在宅生活改善調査（利用者票）'!Q43="○",1,0)</f>
        <v>0</v>
      </c>
      <c r="Q34" s="64">
        <f>IF('在宅生活改善調査（利用者票）'!R43="○",1,0)</f>
        <v>0</v>
      </c>
      <c r="R34" s="64">
        <f>IF('在宅生活改善調査（利用者票）'!S43="○",1,0)</f>
        <v>0</v>
      </c>
      <c r="S34" s="64">
        <f>IF('在宅生活改善調査（利用者票）'!T43="○",1,0)</f>
        <v>0</v>
      </c>
      <c r="T34" s="64">
        <f>IF('在宅生活改善調査（利用者票）'!U43="○",1,0)</f>
        <v>0</v>
      </c>
      <c r="U34" s="64">
        <f>IF('在宅生活改善調査（利用者票）'!V43="○",1,0)</f>
        <v>0</v>
      </c>
      <c r="V34" s="64">
        <f>IF('在宅生活改善調査（利用者票）'!W43="○",1,0)</f>
        <v>0</v>
      </c>
      <c r="W34" s="64">
        <f>IF('在宅生活改善調査（利用者票）'!X43="○",1,0)</f>
        <v>0</v>
      </c>
      <c r="X34" s="64">
        <f>IF('在宅生活改善調査（利用者票）'!Y43="○",1,0)</f>
        <v>0</v>
      </c>
      <c r="Y34" s="64">
        <f>IF('在宅生活改善調査（利用者票）'!Z43="○",1,0)</f>
        <v>0</v>
      </c>
      <c r="Z34" s="110">
        <f t="shared" si="8"/>
        <v>0</v>
      </c>
      <c r="AA34" s="64">
        <f>IF('在宅生活改善調査（利用者票）'!AA43="○",1,0)</f>
        <v>0</v>
      </c>
      <c r="AB34" s="64">
        <f>IF('在宅生活改善調査（利用者票）'!AB43="○",1,0)</f>
        <v>0</v>
      </c>
      <c r="AC34" s="64">
        <f>IF('在宅生活改善調査（利用者票）'!AC43="○",1,0)</f>
        <v>0</v>
      </c>
      <c r="AD34" s="64">
        <f>IF('在宅生活改善調査（利用者票）'!AD43="○",1,0)</f>
        <v>0</v>
      </c>
      <c r="AE34" s="64">
        <f>IF('在宅生活改善調査（利用者票）'!AE43="○",1,0)</f>
        <v>0</v>
      </c>
      <c r="AF34" s="64">
        <f>IF('在宅生活改善調査（利用者票）'!AF43="○",1,0)</f>
        <v>0</v>
      </c>
      <c r="AG34" s="64">
        <f>IF('在宅生活改善調査（利用者票）'!AG43="○",1,0)</f>
        <v>0</v>
      </c>
      <c r="AH34" s="110">
        <f t="shared" si="9"/>
        <v>0</v>
      </c>
      <c r="AI34" s="64">
        <f>IF('在宅生活改善調査（利用者票）'!AH43="○",1,0)</f>
        <v>0</v>
      </c>
      <c r="AJ34" s="64">
        <f>IF('在宅生活改善調査（利用者票）'!AI43="○",1,0)</f>
        <v>0</v>
      </c>
      <c r="AK34" s="64">
        <f>IF('在宅生活改善調査（利用者票）'!AJ43="○",1,0)</f>
        <v>0</v>
      </c>
      <c r="AL34" s="64">
        <f>IF('在宅生活改善調査（利用者票）'!AK43="○",1,0)</f>
        <v>0</v>
      </c>
      <c r="AM34" s="64">
        <f>IF('在宅生活改善調査（利用者票）'!AL43="○",1,0)</f>
        <v>0</v>
      </c>
      <c r="AN34" s="64">
        <f>IF('在宅生活改善調査（利用者票）'!AM43="○",1,0)</f>
        <v>0</v>
      </c>
      <c r="AO34" s="64">
        <f>IF('在宅生活改善調査（利用者票）'!AN43="○",1,0)</f>
        <v>0</v>
      </c>
      <c r="AP34" s="110">
        <f t="shared" si="10"/>
        <v>0</v>
      </c>
      <c r="AQ34" s="64">
        <f>IF('在宅生活改善調査（利用者票）'!AO43="○",1,0)</f>
        <v>0</v>
      </c>
      <c r="AR34" s="64">
        <f>IF('在宅生活改善調査（利用者票）'!AP43="○",1,0)</f>
        <v>0</v>
      </c>
      <c r="AS34" s="64">
        <f>IF('在宅生活改善調査（利用者票）'!AQ43="○",1,0)</f>
        <v>0</v>
      </c>
      <c r="AT34" s="64">
        <f>IF('在宅生活改善調査（利用者票）'!AR43="○",1,0)</f>
        <v>0</v>
      </c>
      <c r="AU34" s="64">
        <f>IF('在宅生活改善調査（利用者票）'!AS43="○",1,0)</f>
        <v>0</v>
      </c>
      <c r="AV34" s="64">
        <f>IF('在宅生活改善調査（利用者票）'!AT43="○",1,0)</f>
        <v>0</v>
      </c>
      <c r="AW34" s="64">
        <f>IF('在宅生活改善調査（利用者票）'!AU43="○",1,0)</f>
        <v>0</v>
      </c>
      <c r="AX34" s="64">
        <f>IF('在宅生活改善調査（利用者票）'!AV43="○",1,0)</f>
        <v>0</v>
      </c>
      <c r="AY34" s="110">
        <f t="shared" si="11"/>
        <v>0</v>
      </c>
      <c r="AZ34" s="64">
        <f>IF('在宅生活改善調査（利用者票）'!AW43="○",1,0)</f>
        <v>0</v>
      </c>
      <c r="BA34" s="64">
        <f>IF('在宅生活改善調査（利用者票）'!AX43="○",1,0)</f>
        <v>0</v>
      </c>
      <c r="BB34" s="64">
        <f>IF('在宅生活改善調査（利用者票）'!AY43="○",1,0)</f>
        <v>0</v>
      </c>
      <c r="BC34" s="64">
        <f>IF('在宅生活改善調査（利用者票）'!AZ43="○",1,0)</f>
        <v>0</v>
      </c>
      <c r="BD34" s="64">
        <f>IF('在宅生活改善調査（利用者票）'!BA43="○",1,0)</f>
        <v>0</v>
      </c>
      <c r="BE34" s="64">
        <f>IF('在宅生活改善調査（利用者票）'!BB43="○",1,0)</f>
        <v>0</v>
      </c>
      <c r="BF34" s="64">
        <f>IF('在宅生活改善調査（利用者票）'!BC43="○",1,0)</f>
        <v>0</v>
      </c>
      <c r="BG34" s="64">
        <f>IF('在宅生活改善調査（利用者票）'!BD43="○",1,0)</f>
        <v>0</v>
      </c>
      <c r="BH34" s="64">
        <f>IF('在宅生活改善調査（利用者票）'!BE43="○",1,0)</f>
        <v>0</v>
      </c>
      <c r="BI34" s="64">
        <f>IF('在宅生活改善調査（利用者票）'!BF43="○",1,0)</f>
        <v>0</v>
      </c>
      <c r="BJ34" s="64">
        <f>IF('在宅生活改善調査（利用者票）'!BG43="○",1,0)</f>
        <v>0</v>
      </c>
      <c r="BK34" s="110">
        <f t="shared" si="12"/>
        <v>0</v>
      </c>
      <c r="BL34" s="64">
        <f>IF('在宅生活改善調査（利用者票）'!BH43="○",1,0)</f>
        <v>0</v>
      </c>
      <c r="BM34" s="64">
        <f>IF('在宅生活改善調査（利用者票）'!BI43="○",1,0)</f>
        <v>0</v>
      </c>
      <c r="BN34" s="64">
        <f>IF('在宅生活改善調査（利用者票）'!BJ43="○",1,0)</f>
        <v>0</v>
      </c>
      <c r="BO34" s="64">
        <f>IF('在宅生活改善調査（利用者票）'!BK43="○",1,0)</f>
        <v>0</v>
      </c>
      <c r="BP34" s="64">
        <f>IF('在宅生活改善調査（利用者票）'!BL43="○",1,0)</f>
        <v>0</v>
      </c>
      <c r="BQ34" s="64">
        <f>IF('在宅生活改善調査（利用者票）'!BM43="○",1,0)</f>
        <v>0</v>
      </c>
      <c r="BR34" s="64">
        <f>IF('在宅生活改善調査（利用者票）'!BN43="○",1,0)</f>
        <v>0</v>
      </c>
      <c r="BS34" s="64">
        <f>IF('在宅生活改善調査（利用者票）'!BO43="○",1,0)</f>
        <v>0</v>
      </c>
      <c r="BT34" s="64">
        <f>IF('在宅生活改善調査（利用者票）'!BP43="○",1,0)</f>
        <v>0</v>
      </c>
      <c r="BU34" s="64">
        <f>IF('在宅生活改善調査（利用者票）'!BQ43="○",1,0)</f>
        <v>0</v>
      </c>
      <c r="BV34" s="64">
        <f>IF('在宅生活改善調査（利用者票）'!BR43="○",1,0)</f>
        <v>0</v>
      </c>
      <c r="BW34" s="64">
        <f>IF('在宅生活改善調査（利用者票）'!BS43="○",1,0)</f>
        <v>0</v>
      </c>
      <c r="BX34" s="64">
        <f>IF('在宅生活改善調査（利用者票）'!BT43="○",1,0)</f>
        <v>0</v>
      </c>
      <c r="BY34" s="64">
        <f>IF('在宅生活改善調査（利用者票）'!BU43="○",1,0)</f>
        <v>0</v>
      </c>
      <c r="BZ34" s="64">
        <f>IF('在宅生活改善調査（利用者票）'!BV43="○",1,0)</f>
        <v>0</v>
      </c>
      <c r="CA34" s="64">
        <f>IF('在宅生活改善調査（利用者票）'!BW43="○",1,0)</f>
        <v>0</v>
      </c>
      <c r="CB34" s="64">
        <f>IF('在宅生活改善調査（利用者票）'!BX43="○",1,0)</f>
        <v>0</v>
      </c>
      <c r="CC34" s="64">
        <f>IF('在宅生活改善調査（利用者票）'!BY43="○",1,0)</f>
        <v>0</v>
      </c>
      <c r="CD34" s="64">
        <f>IF('在宅生活改善調査（利用者票）'!BZ43="○",1,0)</f>
        <v>0</v>
      </c>
      <c r="CE34" s="64">
        <f>IF('在宅生活改善調査（利用者票）'!CA43="○",1,0)</f>
        <v>0</v>
      </c>
      <c r="CF34" s="110">
        <f t="shared" si="13"/>
        <v>0</v>
      </c>
      <c r="CG34" s="110">
        <f t="shared" si="14"/>
        <v>0</v>
      </c>
      <c r="CH34" s="110">
        <f t="shared" si="15"/>
        <v>0</v>
      </c>
      <c r="CI34" s="64">
        <f>'在宅生活改善調査（利用者票）'!CB43</f>
        <v>0</v>
      </c>
      <c r="CJ34" s="64">
        <f>'在宅生活改善調査（利用者票）'!CC43</f>
        <v>0</v>
      </c>
      <c r="CK34" s="64">
        <f>'在宅生活改善調査（利用者票）'!CD43</f>
        <v>0</v>
      </c>
    </row>
  </sheetData>
  <sheetProtection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在宅生活改善調査（利用者票）</vt:lpstr>
      <vt:lpstr>集計（調査票から転記）</vt:lpstr>
      <vt:lpstr>転記作業用</vt:lpstr>
      <vt:lpstr>'在宅生活改善調査（利用者票）'!Print_Area</vt:lpstr>
      <vt:lpstr>'在宅生活改善調査（利用者票）'!Print_Titles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【新版】在宅生活改善調査_利用者票（メール用）</dc:title>
  <dc:creator/>
  <cp:lastModifiedBy/>
  <dcterms:created xsi:type="dcterms:W3CDTF">2024-04-22T02:45:12Z</dcterms:created>
  <dcterms:modified xsi:type="dcterms:W3CDTF">2025-07-08T03:13:38Z</dcterms:modified>
</cp:coreProperties>
</file>