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26_県道田川直方線人見橋橋梁下部工（Ａ１）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6-1 " sheetId="53" r:id="rId9"/>
    <sheet name="様式6-2" sheetId="26" r:id="rId10"/>
    <sheet name="様式7 " sheetId="54" r:id="rId11"/>
    <sheet name="様式「技術評価点の通知について」" sheetId="42" r:id="rId12"/>
    <sheet name="様式1-2（記入例）" sheetId="38" r:id="rId13"/>
    <sheet name="様式1-3（記入例）" sheetId="17" r:id="rId14"/>
    <sheet name="様式7(記入例) " sheetId="55" r:id="rId15"/>
    <sheet name="様式7(記入例)  (2)" sheetId="56" r:id="rId16"/>
  </sheets>
  <externalReferences>
    <externalReference r:id="rId17"/>
    <externalReference r:id="rId18"/>
  </externalReferences>
  <definedNames>
    <definedName name="_xlnm._FilterDatabase" localSheetId="1" hidden="1">'様式1-2'!$A$70:$M$86</definedName>
    <definedName name="_xlnm._FilterDatabase" localSheetId="12" hidden="1">'様式1-2（記入例）'!$A$76:$M$98</definedName>
    <definedName name="_xlnm.Print_Area" localSheetId="11">様式「技術評価点の通知について」!$A$1:$F$23</definedName>
    <definedName name="_xlnm.Print_Area" localSheetId="0">'様式1-1'!$A$1:$I$21</definedName>
    <definedName name="_xlnm.Print_Area" localSheetId="1">'様式1-2'!$A$1:$M$105</definedName>
    <definedName name="_xlnm.Print_Area" localSheetId="12">'様式1-2（記入例）'!$A$1:$M$115</definedName>
    <definedName name="_xlnm.Print_Area" localSheetId="2">様式1‐3!$A$1:$W$52</definedName>
    <definedName name="_xlnm.Print_Area" localSheetId="13">'様式1-3（記入例）'!$A$1:$U$37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'様式6-1 '!$A$1:$F$22</definedName>
    <definedName name="_xlnm.Print_Area" localSheetId="9">'様式6-2'!$A$1:$C$8</definedName>
    <definedName name="_xlnm.Print_Area" localSheetId="10">'様式7 '!$A$1:$F$13</definedName>
    <definedName name="_xlnm.Print_Area" localSheetId="14">'様式7(記入例) '!$A$1:$F$13</definedName>
    <definedName name="_xlnm.Print_Area" localSheetId="15">'様式7(記入例)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20" i="20" l="1"/>
  <c r="D18" i="20"/>
  <c r="D16" i="20"/>
  <c r="C5" i="57" s="1"/>
  <c r="D6" i="54" l="1"/>
  <c r="D5" i="54"/>
  <c r="D4" i="54"/>
  <c r="A3" i="53" l="1"/>
  <c r="C8" i="53" l="1"/>
  <c r="C9" i="53" s="1"/>
  <c r="C6" i="53"/>
  <c r="H2" i="53" l="1"/>
  <c r="A3" i="8" l="1"/>
  <c r="E7" i="42" l="1"/>
  <c r="E6" i="42"/>
  <c r="E5" i="42"/>
  <c r="A1" i="42"/>
  <c r="A3" i="32"/>
  <c r="A3" i="14"/>
  <c r="A3" i="26"/>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7"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5"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<sst xmlns="http://schemas.openxmlformats.org/spreadsheetml/2006/main" count="954" uniqueCount="527">
  <si>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</si>
  <si>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</si>
  <si>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</si>
  <si>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</si>
  <si>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</si>
  <si>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</si>
  <si>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</si>
  <si>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</si>
  <si>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</si>
  <si>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</si>
  <si>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</si>
  <si>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</si>
  <si>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</si>
  <si>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</si>
  <si>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</si>
  <si>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</si>
  <si>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</si>
  <si>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</si>
  <si>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</si>
  <si>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</si>
  <si>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</si>
  <si>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</si>
  <si>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</si>
  <si>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</si>
  <si>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</si>
  <si>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</si>
  <si>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</si>
  <si>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</si>
  <si>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</si>
  <si>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</si>
  <si>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</si>
  <si>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</si>
  <si>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</si>
  <si>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</si>
  <si>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</si>
  <si>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</si>
  <si>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</si>
  <si>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</si>
  <si>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</si>
  <si>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</si>
  <si>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</si>
  <si>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</si>
  <si>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</si>
  <si>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</si>
  <si>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</si>
  <si>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</si>
  <si>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</si>
  <si>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</si>
  <si>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</si>
  <si>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</si>
  <si>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</si>
  <si>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</si>
  <si>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</si>
  <si>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</si>
  <si>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</si>
  <si>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</si>
  <si>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</si>
  <si>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</si>
  <si>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</si>
  <si>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</si>
  <si>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</si>
  <si>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</si>
  <si>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</si>
  <si>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</si>
  <si>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</si>
  <si>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</si>
  <si>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</si>
  <si>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</si>
  <si>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</si>
  <si>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</si>
  <si>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</si>
  <si>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</si>
  <si>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</si>
  <si>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</si>
  <si>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</si>
  <si>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</si>
  <si>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</si>
  <si>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</si>
  <si>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</si>
  <si>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</si>
  <si>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</si>
  <si>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</si>
  <si>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</si>
  <si>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</si>
  <si>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</si>
  <si>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</si>
  <si>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</si>
  <si>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</si>
  <si>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</si>
  <si>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</si>
  <si>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</si>
  <si>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</si>
  <si>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</si>
  <si>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</si>
  <si>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</si>
  <si>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</si>
  <si>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</si>
  <si>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</si>
  <si>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</si>
  <si>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</si>
  <si>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</si>
  <si>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</si>
  <si>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</si>
  <si>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</si>
  <si>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</si>
  <si>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</si>
  <si>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</si>
  <si>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</si>
  <si>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</si>
  <si>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</si>
  <si>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</si>
  <si>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</si>
  <si>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</si>
  <si>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</si>
  <si>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</si>
  <si>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</si>
  <si>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</si>
  <si>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</si>
  <si>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</si>
  <si>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</si>
  <si>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</si>
  <si>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</si>
  <si>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</si>
  <si>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</si>
  <si>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</si>
  <si>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</si>
  <si>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</si>
  <si>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</si>
  <si>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</si>
  <si>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</si>
  <si>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</si>
  <si>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</si>
  <si>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</si>
  <si>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</si>
  <si>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</si>
  <si>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</si>
  <si>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</si>
  <si>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</si>
  <si>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</si>
  <si>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</si>
  <si>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</si>
  <si>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</si>
  <si>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</si>
  <si>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</si>
  <si>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</si>
  <si>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</si>
  <si>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</si>
  <si>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</si>
  <si>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</si>
  <si>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</si>
  <si>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</si>
  <si>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</si>
  <si>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</si>
  <si>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</si>
  <si>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</si>
  <si>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</si>
  <si>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</si>
  <si>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</si>
  <si>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</si>
  <si>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</si>
  <si>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</si>
  <si>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</si>
  <si>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</si>
  <si>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</si>
  <si>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</si>
  <si>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</si>
  <si>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</si>
  <si>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</si>
  <si>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</si>
  <si>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</si>
  <si>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</si>
  <si>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</si>
  <si>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</si>
  <si>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</si>
  <si>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</si>
  <si>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</si>
  <si>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</si>
  <si>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</si>
  <si>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</si>
  <si>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</si>
  <si>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</si>
  <si>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</si>
  <si>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</si>
  <si>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</si>
  <si>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</si>
  <si>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</si>
  <si>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</si>
  <si>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</si>
  <si>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</si>
  <si>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</si>
  <si>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</si>
  <si>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</si>
  <si>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</si>
  <si>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</si>
  <si>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</si>
  <si>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</si>
  <si>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</si>
  <si>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</si>
  <si>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</si>
  <si>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</si>
  <si>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</si>
  <si>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</si>
  <si>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</si>
  <si>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</si>
  <si>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</si>
  <si>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</si>
  <si>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</si>
  <si>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</si>
  <si>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</si>
  <si>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</si>
  <si>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</si>
  <si>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</si>
  <si>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</si>
  <si>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</si>
  <si>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</si>
  <si>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</si>
  <si>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</si>
  <si>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</si>
  <si>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</si>
  <si>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</si>
  <si>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</si>
  <si>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</si>
  <si>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</si>
  <si>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</si>
  <si>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</si>
  <si>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</si>
  <si>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</si>
  <si>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</si>
  <si>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</si>
  <si>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</si>
  <si>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</si>
  <si>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</si>
  <si>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</si>
  <si>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</si>
  <si>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</si>
  <si>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</si>
  <si>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</si>
  <si>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</si>
  <si>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</si>
  <si>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</si>
  <si>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</si>
  <si>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</si>
  <si>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</si>
  <si>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</si>
  <si>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</si>
  <si>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</si>
  <si>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</si>
  <si>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</si>
  <si>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</si>
  <si>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</si>
  <si>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</si>
  <si>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</si>
  <si>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</si>
  <si>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</si>
  <si>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</si>
  <si>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</si>
  <si>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</si>
  <si>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</si>
  <si>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</si>
  <si>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</si>
  <si>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</si>
  <si>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</si>
  <si>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</si>
  <si>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</si>
  <si>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</si>
  <si>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</si>
  <si>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</si>
  <si>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</si>
  <si>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</si>
  <si>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</si>
  <si>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</si>
  <si>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</si>
  <si>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</si>
  <si>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</si>
  <si>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</si>
  <si>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</si>
  <si>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</si>
  <si>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</si>
  <si>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</si>
  <si>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</si>
  <si>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</si>
  <si>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</si>
  <si>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</si>
  <si>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</si>
  <si>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</si>
  <si>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</si>
  <si>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</si>
  <si>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</si>
  <si>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</si>
  <si>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</si>
  <si>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</si>
  <si>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</si>
  <si>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</si>
  <si>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</si>
  <si>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</si>
  <si>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</si>
  <si>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</si>
  <si>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</si>
  <si>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</si>
  <si>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</si>
  <si>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</si>
  <si>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</si>
  <si>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</si>
  <si>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</si>
  <si>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</si>
  <si>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</si>
  <si>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</si>
  <si>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</si>
  <si>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</si>
  <si>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</si>
  <si>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</si>
  <si>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</si>
  <si>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</si>
  <si>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</si>
  <si>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</si>
  <si>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</si>
  <si>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</si>
  <si>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</si>
  <si>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</si>
  <si>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</si>
  <si>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</si>
  <si>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</si>
  <si>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</si>
  <si>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</si>
  <si>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</si>
  <si>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</si>
  <si>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</si>
  <si>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</si>
  <si>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</si>
  <si>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</si>
  <si>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</si>
  <si>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</si>
  <si>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</si>
  <si>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</si>
  <si>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</si>
  <si>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</si>
  <si>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</si>
  <si>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</si>
  <si>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</si>
  <si>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</si>
  <si>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</si>
  <si>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</si>
  <si>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</si>
  <si>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</si>
  <si>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</si>
  <si>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</si>
  <si>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</si>
  <si>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</si>
  <si>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</si>
  <si>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</si>
  <si>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</si>
  <si>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</si>
  <si>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</si>
  <si>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</si>
  <si>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</si>
  <si>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</si>
  <si>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</si>
  <si>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</si>
  <si>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</si>
  <si>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</si>
  <si>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</si>
  <si>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</si>
  <si>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</si>
  <si>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</si>
  <si>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</si>
  <si>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</si>
  <si>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</si>
  <si>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</si>
  <si>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</si>
  <si>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</si>
  <si>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</si>
  <si>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</si>
  <si>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</si>
  <si>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</si>
  <si>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</si>
  <si>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</si>
  <si>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</si>
  <si>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</si>
  <si>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</si>
  <si>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</si>
  <si>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</si>
  <si>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</si>
  <si>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</si>
  <si>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</si>
  <si>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</si>
  <si>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</si>
  <si>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</si>
  <si>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</si>
  <si>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</si>
  <si>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</si>
  <si>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</si>
  <si>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</si>
  <si>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</si>
  <si>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</si>
  <si>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</si>
  <si>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</si>
  <si>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</si>
  <si>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</si>
  <si>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</si>
  <si>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</si>
  <si>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</si>
  <si>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</si>
  <si>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</si>
  <si>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</si>
  <si>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</si>
  <si>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</si>
  <si>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</si>
  <si>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</si>
  <si>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</si>
  <si>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</si>
  <si>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</si>
  <si>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</si>
  <si>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</si>
  <si>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</si>
  <si>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</si>
  <si>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</si>
  <si>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</si>
  <si>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</si>
  <si>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</si>
  <si>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</si>
  <si>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</si>
  <si>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</si>
  <si>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</si>
  <si>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</si>
  <si>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</si>
  <si>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</si>
  <si>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</si>
  <si>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</si>
  <si>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</si>
  <si>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</si>
  <si>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</si>
  <si>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</si>
  <si>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</si>
  <si>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</si>
  <si>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</si>
  <si>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</si>
  <si>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</si>
  <si>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</si>
  <si>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</si>
  <si>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</si>
  <si>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</si>
  <si>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</si>
  <si>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</si>
  <si>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</si>
  <si>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</si>
  <si>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</si>
  <si>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</si>
  <si>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</si>
  <si>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</si>
  <si>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</si>
  <si>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</si>
  <si>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</si>
  <si>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</si>
  <si>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</si>
  <si>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</si>
  <si>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</si>
  <si>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</si>
  <si>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</si>
  <si>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</si>
  <si>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</si>
  <si>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</si>
  <si>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</si>
  <si>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</si>
  <si>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</si>
  <si>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</si>
  <si>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</si>
  <si>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</si>
  <si>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</si>
  <si>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</si>
  <si>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</si>
  <si>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</si>
  <si>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</si>
  <si>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</si>
  <si>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</si>
  <si>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</si>
  <si>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</si>
  <si>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</si>
  <si>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</si>
  <si>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</si>
  <si>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</si>
  <si>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</si>
  <si>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</si>
  <si>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</si>
  <si>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</si>
  <si>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</si>
  <si>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コンクリート構造物の品質確保について</t>
  </si>
  <si>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</si>
  <si>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</si>
  <si>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</si>
  <si>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</si>
  <si>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</si>
  <si>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</si>
  <si>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</si>
  <si>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</si>
  <si>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</si>
  <si>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</si>
  <si>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</si>
  <si>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</si>
  <si>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</si>
  <si>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</si>
  <si>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主たる営業所の有無（田川県土整備事務所管内）</t>
  </si>
  <si>
    <r>
      <t>同種工事の施工実績</t>
    </r>
    <r>
      <rPr>
        <sz val="9"/>
        <color rgb="FFFF0000"/>
        <rFont val="ＭＳ Ｐ明朝"/>
        <family val="1"/>
        <charset val="128"/>
      </rPr>
      <t>（注５）</t>
    </r>
    <rPh sb="10" eb="11">
      <t>チュウ</t>
    </rPh>
    <phoneticPr fontId="4"/>
  </si>
  <si>
    <t>鉄筋コンクリート構造の橋梁下部工新設工事の施工実績の有無</t>
  </si>
  <si>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</si>
  <si>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</si>
  <si>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</si>
  <si>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</si>
  <si>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</si>
  <si>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</si>
  <si>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</si>
  <si>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</si>
  <si>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</si>
  <si>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</si>
  <si>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</si>
  <si>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</si>
  <si>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</si>
  <si>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</si>
  <si>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</si>
  <si>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</si>
  <si>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</si>
  <si>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</si>
  <si>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</si>
  <si>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</si>
  <si>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</si>
  <si>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</si>
  <si>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令和６年７</t>
    </r>
    <r>
      <rPr>
        <b/>
        <sz val="11"/>
        <color indexed="10"/>
        <rFont val="ＭＳ Ｐ明朝"/>
        <family val="1"/>
        <charset val="128"/>
      </rPr>
      <t>月１８日から令和７年７月１７日まで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</si>
  <si>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鉄筋コンクリート構造の橋梁下部工新設</t>
    </r>
    <r>
      <rPr>
        <sz val="9"/>
        <color indexed="10"/>
        <rFont val="ＭＳ Ｐ明朝"/>
        <family val="1"/>
        <charset val="128"/>
      </rPr>
      <t>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9" eb="741">
      <t>テッキン</t>
    </rPh>
    <rPh sb="747" eb="749">
      <t>コウゾウ</t>
    </rPh>
    <rPh sb="750" eb="755">
      <t>キョウリョウカブコウ</t>
    </rPh>
    <rPh sb="755" eb="757">
      <t>シンセツ</t>
    </rPh>
    <rPh sb="764" eb="766">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</si>
</sst>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0.00_ "/>
    <numFmt numFmtId="184" formatCode="[$-411]ge\.m\.d;@"/>
    <numFmt numFmtId="185"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53">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3"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4" fontId="68" fillId="0" borderId="0" xfId="0" applyNumberFormat="1" applyFont="1">
      <alignment vertical="center"/>
    </xf>
    <xf numFmtId="185"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7"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88" xfId="0" applyFont="1" applyBorder="1" applyAlignment="1">
      <alignment horizontal="center" vertical="center"/>
    </xf>
    <xf numFmtId="0" fontId="7" fillId="0" borderId="89"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41" fontId="7" fillId="0" borderId="0" xfId="0" applyNumberFormat="1" applyFont="1" applyFill="1">
      <alignment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0" xfId="0" applyNumberFormat="1" applyFont="1" applyFill="1" applyBorder="1" applyAlignment="1">
      <alignment horizontal="left" vertical="center" shrinkToFit="1"/>
    </xf>
    <xf numFmtId="49" fontId="6" fillId="0" borderId="52" xfId="0" applyNumberFormat="1" applyFont="1" applyFill="1" applyBorder="1" applyAlignment="1">
      <alignment horizontal="center" vertical="center" shrinkToFit="1"/>
    </xf>
    <xf numFmtId="49" fontId="6" fillId="0" borderId="10" xfId="0" applyNumberFormat="1" applyFont="1" applyFill="1" applyBorder="1" applyAlignment="1">
      <alignment horizontal="center" vertical="center" shrinkToFit="1"/>
    </xf>
    <xf numFmtId="49" fontId="6" fillId="0" borderId="43" xfId="0" applyNumberFormat="1" applyFont="1" applyFill="1" applyBorder="1" applyAlignment="1">
      <alignment horizontal="center" vertical="center" shrinkToFit="1"/>
    </xf>
    <xf numFmtId="0" fontId="29" fillId="0" borderId="27" xfId="0" applyNumberFormat="1" applyFont="1" applyFill="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6"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21" xfId="50" applyFont="1" applyFill="1" applyBorder="1" applyAlignment="1">
      <alignment horizontal="justify" vertical="center" wrapText="1"/>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179" fontId="8" fillId="0" borderId="21" xfId="50" applyNumberFormat="1" applyFont="1" applyBorder="1" applyAlignment="1">
      <alignment horizontal="right" vertical="top"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7" fillId="0" borderId="12" xfId="50" applyFont="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3" xfId="42" applyNumberFormat="1" applyFont="1" applyBorder="1" applyAlignment="1">
      <alignment horizontal="center" vertical="center"/>
    </xf>
    <xf numFmtId="178" fontId="7" fillId="0" borderId="84"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5"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08585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52</xdr:row>
      <xdr:rowOff>0</xdr:rowOff>
    </xdr:from>
    <xdr:to>
      <xdr:col>20</xdr:col>
      <xdr:colOff>200025</xdr:colOff>
      <xdr:row>52</xdr:row>
      <xdr:rowOff>0</xdr:rowOff>
    </xdr:to>
    <xdr:sp macro="" textlink="">
      <xdr:nvSpPr>
        <xdr:cNvPr id="3" name="Text Box 135"/>
        <xdr:cNvSpPr txBox="1">
          <a:spLocks noChangeArrowheads="1"/>
        </xdr:cNvSpPr>
      </xdr:nvSpPr>
      <xdr:spPr bwMode="auto">
        <a:xfrm>
          <a:off x="390525" y="108585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2&#30476;&#22303;&#25972;&#20633;&#20225;&#30011;&#35506;&#25216;&#34899;&#35519;&#26619;&#23460;&#22865;&#32004;&#29677;/R7&#26696;&#20214;&#19968;&#3523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List"/>
      <sheetName val="110719"/>
      <sheetName val="Sheet2"/>
    </sheetNames>
    <sheetDataSet>
      <sheetData sheetId="0">
        <row r="4">
          <cell r="A4" t="str">
            <v>M2</v>
          </cell>
          <cell r="B4" t="str">
            <v>苅田港務所</v>
          </cell>
          <cell r="C4" t="str">
            <v>港湾課港湾係</v>
          </cell>
          <cell r="D4" t="str">
            <v>苅田港新松山地区埠頭用地２期造成（敷網）工事（Ｒ７－１工区）</v>
          </cell>
          <cell r="E4">
            <v>356</v>
          </cell>
          <cell r="F4">
            <v>45624</v>
          </cell>
          <cell r="G4">
            <v>45638</v>
          </cell>
          <cell r="H4" t="str">
            <v>-</v>
          </cell>
          <cell r="I4" t="str">
            <v>-</v>
          </cell>
          <cell r="J4">
            <v>45649</v>
          </cell>
          <cell r="K4">
            <v>45671</v>
          </cell>
          <cell r="L4">
            <v>45643</v>
          </cell>
          <cell r="M4">
            <v>45678</v>
          </cell>
          <cell r="N4" t="str">
            <v>-</v>
          </cell>
          <cell r="O4" t="str">
            <v>-</v>
          </cell>
          <cell r="P4" t="str">
            <v>-</v>
          </cell>
          <cell r="Q4" t="str">
            <v>-</v>
          </cell>
          <cell r="R4" t="str">
            <v>-</v>
          </cell>
          <cell r="S4" t="str">
            <v>-</v>
          </cell>
          <cell r="T4" t="str">
            <v>-</v>
          </cell>
          <cell r="U4">
            <v>45769</v>
          </cell>
          <cell r="V4" t="str">
            <v>見積公告(M137)</v>
          </cell>
          <cell r="W4" t="str">
            <v>黨</v>
          </cell>
          <cell r="X4" t="str">
            <v>古賀</v>
          </cell>
        </row>
        <row r="5">
          <cell r="A5" t="str">
            <v>M3</v>
          </cell>
          <cell r="B5" t="str">
            <v>苅田港務所</v>
          </cell>
          <cell r="C5" t="str">
            <v>港湾課港湾係</v>
          </cell>
          <cell r="D5" t="str">
            <v>苅田港新松山地区埠頭用地２期造成（敷網）工事（Ｒ７－２工区）</v>
          </cell>
          <cell r="E5">
            <v>364</v>
          </cell>
          <cell r="F5">
            <v>45624</v>
          </cell>
          <cell r="G5">
            <v>45638</v>
          </cell>
          <cell r="H5" t="str">
            <v>-</v>
          </cell>
          <cell r="I5" t="str">
            <v>-</v>
          </cell>
          <cell r="J5">
            <v>45649</v>
          </cell>
          <cell r="K5">
            <v>45671</v>
          </cell>
          <cell r="L5">
            <v>45643</v>
          </cell>
          <cell r="M5">
            <v>45678</v>
          </cell>
          <cell r="N5" t="str">
            <v>-</v>
          </cell>
          <cell r="O5" t="str">
            <v>-</v>
          </cell>
          <cell r="P5" t="str">
            <v>-</v>
          </cell>
          <cell r="Q5" t="str">
            <v>-</v>
          </cell>
          <cell r="R5" t="str">
            <v>-</v>
          </cell>
          <cell r="S5" t="str">
            <v>-</v>
          </cell>
          <cell r="T5" t="str">
            <v>-</v>
          </cell>
          <cell r="U5">
            <v>45769</v>
          </cell>
          <cell r="V5" t="str">
            <v>見積公告(M138)</v>
          </cell>
          <cell r="W5" t="str">
            <v>黨</v>
          </cell>
          <cell r="X5" t="str">
            <v>古賀</v>
          </cell>
        </row>
        <row r="6">
          <cell r="A6" t="str">
            <v>M4</v>
          </cell>
          <cell r="B6" t="str">
            <v>苅田港務所</v>
          </cell>
          <cell r="C6" t="str">
            <v>港湾課港湾係</v>
          </cell>
          <cell r="D6" t="str">
            <v>苅田港新松山地区埠頭用地２期造成（敷網）工事（Ｒ７－３工区）</v>
          </cell>
          <cell r="E6">
            <v>349</v>
          </cell>
          <cell r="F6">
            <v>45624</v>
          </cell>
          <cell r="G6">
            <v>45638</v>
          </cell>
          <cell r="H6" t="str">
            <v>-</v>
          </cell>
          <cell r="I6" t="str">
            <v>-</v>
          </cell>
          <cell r="J6">
            <v>45649</v>
          </cell>
          <cell r="K6">
            <v>45671</v>
          </cell>
          <cell r="L6">
            <v>45643</v>
          </cell>
          <cell r="M6">
            <v>45678</v>
          </cell>
          <cell r="N6" t="str">
            <v>-</v>
          </cell>
          <cell r="O6" t="str">
            <v>-</v>
          </cell>
          <cell r="P6" t="str">
            <v>-</v>
          </cell>
          <cell r="Q6" t="str">
            <v>-</v>
          </cell>
          <cell r="R6" t="str">
            <v>-</v>
          </cell>
          <cell r="S6" t="str">
            <v>-</v>
          </cell>
          <cell r="T6" t="str">
            <v>-</v>
          </cell>
          <cell r="U6">
            <v>45769</v>
          </cell>
          <cell r="V6" t="str">
            <v>見積公告(M139)</v>
          </cell>
          <cell r="W6" t="str">
            <v>黨</v>
          </cell>
          <cell r="X6" t="str">
            <v>古賀</v>
          </cell>
        </row>
        <row r="7">
          <cell r="A7" t="str">
            <v>M5</v>
          </cell>
          <cell r="B7" t="str">
            <v>苅田港務所</v>
          </cell>
          <cell r="C7" t="str">
            <v>港湾課港湾係</v>
          </cell>
          <cell r="D7" t="str">
            <v>苅田港新松山地区埠頭用地２期造成（敷網）工事（Ｒ７－４工区）</v>
          </cell>
          <cell r="E7">
            <v>358</v>
          </cell>
          <cell r="F7">
            <v>45624</v>
          </cell>
          <cell r="G7">
            <v>45638</v>
          </cell>
          <cell r="H7" t="str">
            <v>-</v>
          </cell>
          <cell r="I7" t="str">
            <v>-</v>
          </cell>
          <cell r="J7">
            <v>45649</v>
          </cell>
          <cell r="K7">
            <v>45671</v>
          </cell>
          <cell r="L7">
            <v>45643</v>
          </cell>
          <cell r="M7">
            <v>45678</v>
          </cell>
          <cell r="N7" t="str">
            <v>-</v>
          </cell>
          <cell r="O7" t="str">
            <v>-</v>
          </cell>
          <cell r="P7" t="str">
            <v>-</v>
          </cell>
          <cell r="Q7" t="str">
            <v>-</v>
          </cell>
          <cell r="R7" t="str">
            <v>-</v>
          </cell>
          <cell r="S7" t="str">
            <v>-</v>
          </cell>
          <cell r="T7" t="str">
            <v>-</v>
          </cell>
          <cell r="U7">
            <v>45769</v>
          </cell>
          <cell r="V7" t="str">
            <v>見積公告(M140)</v>
          </cell>
          <cell r="W7" t="str">
            <v>黨</v>
          </cell>
          <cell r="X7" t="str">
            <v>古賀</v>
          </cell>
        </row>
        <row r="8">
          <cell r="A8" t="str">
            <v>M6</v>
          </cell>
          <cell r="B8" t="str">
            <v>苅田港務所</v>
          </cell>
          <cell r="C8" t="str">
            <v>港湾課港湾係</v>
          </cell>
          <cell r="D8" t="str">
            <v>苅田港新松山地区埠頭用地２期造成（敷網）工事（Ｒ７－５工区）</v>
          </cell>
          <cell r="E8">
            <v>359</v>
          </cell>
          <cell r="F8">
            <v>45624</v>
          </cell>
          <cell r="G8">
            <v>45638</v>
          </cell>
          <cell r="H8" t="str">
            <v>-</v>
          </cell>
          <cell r="I8" t="str">
            <v>-</v>
          </cell>
          <cell r="J8">
            <v>45649</v>
          </cell>
          <cell r="K8">
            <v>45671</v>
          </cell>
          <cell r="L8">
            <v>45643</v>
          </cell>
          <cell r="M8">
            <v>45678</v>
          </cell>
          <cell r="N8" t="str">
            <v>-</v>
          </cell>
          <cell r="O8" t="str">
            <v>-</v>
          </cell>
          <cell r="P8" t="str">
            <v>-</v>
          </cell>
          <cell r="Q8" t="str">
            <v>-</v>
          </cell>
          <cell r="R8" t="str">
            <v>-</v>
          </cell>
          <cell r="S8" t="str">
            <v>-</v>
          </cell>
          <cell r="T8" t="str">
            <v>-</v>
          </cell>
          <cell r="U8">
            <v>45769</v>
          </cell>
          <cell r="V8" t="str">
            <v>見積公告(M141)</v>
          </cell>
          <cell r="W8" t="str">
            <v>黨</v>
          </cell>
          <cell r="X8" t="str">
            <v>古賀</v>
          </cell>
        </row>
        <row r="9">
          <cell r="A9" t="str">
            <v>M7</v>
          </cell>
          <cell r="B9" t="str">
            <v>苅田港務所</v>
          </cell>
          <cell r="C9" t="str">
            <v>港湾課港湾係</v>
          </cell>
          <cell r="D9" t="str">
            <v>苅田港新松山地区埠頭用地２期造成（敷網）工事（Ｒ７－６工区）</v>
          </cell>
          <cell r="E9">
            <v>369</v>
          </cell>
          <cell r="F9">
            <v>45624</v>
          </cell>
          <cell r="G9">
            <v>45638</v>
          </cell>
          <cell r="H9" t="str">
            <v>-</v>
          </cell>
          <cell r="I9" t="str">
            <v>-</v>
          </cell>
          <cell r="J9">
            <v>45649</v>
          </cell>
          <cell r="K9">
            <v>45671</v>
          </cell>
          <cell r="L9">
            <v>45643</v>
          </cell>
          <cell r="M9">
            <v>45678</v>
          </cell>
          <cell r="N9" t="str">
            <v>-</v>
          </cell>
          <cell r="O9" t="str">
            <v>-</v>
          </cell>
          <cell r="P9" t="str">
            <v>-</v>
          </cell>
          <cell r="Q9" t="str">
            <v>-</v>
          </cell>
          <cell r="R9" t="str">
            <v>-</v>
          </cell>
          <cell r="S9" t="str">
            <v>-</v>
          </cell>
          <cell r="T9" t="str">
            <v>-</v>
          </cell>
          <cell r="U9">
            <v>45769</v>
          </cell>
          <cell r="V9" t="str">
            <v>見積公告(M142)</v>
          </cell>
          <cell r="W9" t="str">
            <v>黨</v>
          </cell>
          <cell r="X9" t="str">
            <v>古賀</v>
          </cell>
        </row>
        <row r="11">
          <cell r="A11" t="str">
            <v>M10</v>
          </cell>
          <cell r="B11" t="str">
            <v>久留米県土整備事務所</v>
          </cell>
          <cell r="C11" t="str">
            <v>河川整備課整備第二係</v>
          </cell>
          <cell r="D11" t="str">
            <v>池町川放水路流入施設築造工事（３工区）</v>
          </cell>
          <cell r="E11">
            <v>200</v>
          </cell>
          <cell r="F11">
            <v>45652</v>
          </cell>
          <cell r="G11">
            <v>45673</v>
          </cell>
          <cell r="H11" t="str">
            <v>－</v>
          </cell>
          <cell r="I11" t="str">
            <v>－</v>
          </cell>
          <cell r="J11">
            <v>45684</v>
          </cell>
          <cell r="K11">
            <v>45698</v>
          </cell>
          <cell r="L11">
            <v>45678</v>
          </cell>
          <cell r="M11">
            <v>45702</v>
          </cell>
          <cell r="N11" t="str">
            <v>－</v>
          </cell>
          <cell r="P11" t="str">
            <v>－</v>
          </cell>
          <cell r="Q11" t="str">
            <v>－</v>
          </cell>
          <cell r="S11" t="str">
            <v>－</v>
          </cell>
          <cell r="T11" t="str">
            <v>－</v>
          </cell>
          <cell r="U11">
            <v>45460</v>
          </cell>
          <cell r="V11" t="str">
            <v>見積公告)M144)</v>
          </cell>
          <cell r="W11" t="str">
            <v>黨</v>
          </cell>
          <cell r="X11" t="str">
            <v>古賀</v>
          </cell>
        </row>
        <row r="12">
          <cell r="A12" t="str">
            <v>M12</v>
          </cell>
          <cell r="B12" t="str">
            <v>北九州県土整備事務所</v>
          </cell>
          <cell r="C12" t="str">
            <v>港湾課港湾係</v>
          </cell>
          <cell r="D12" t="str">
            <v>芦屋港係留施設設置工事（３工区）</v>
          </cell>
          <cell r="E12">
            <v>230</v>
          </cell>
          <cell r="F12">
            <v>45652</v>
          </cell>
          <cell r="G12">
            <v>45673</v>
          </cell>
          <cell r="H12" t="str">
            <v>－</v>
          </cell>
          <cell r="I12" t="str">
            <v>－</v>
          </cell>
          <cell r="J12">
            <v>45684</v>
          </cell>
          <cell r="K12">
            <v>45698</v>
          </cell>
          <cell r="L12">
            <v>45678</v>
          </cell>
          <cell r="M12">
            <v>45702</v>
          </cell>
          <cell r="N12" t="str">
            <v>－</v>
          </cell>
          <cell r="P12" t="str">
            <v>－</v>
          </cell>
          <cell r="Q12" t="str">
            <v>－</v>
          </cell>
          <cell r="S12" t="str">
            <v>－</v>
          </cell>
          <cell r="T12" t="str">
            <v>－</v>
          </cell>
          <cell r="U12">
            <v>45811</v>
          </cell>
          <cell r="V12" t="str">
            <v>見積公告)M145)</v>
          </cell>
          <cell r="W12" t="str">
            <v>古賀</v>
          </cell>
          <cell r="X12" t="str">
            <v>黨</v>
          </cell>
        </row>
        <row r="13">
          <cell r="A13" t="str">
            <v>M15</v>
          </cell>
          <cell r="B13" t="str">
            <v>南筑後県土整備事務所</v>
          </cell>
          <cell r="C13" t="str">
            <v>道路建設課橋梁係</v>
          </cell>
          <cell r="D13" t="str">
            <v>県道富久瀬高線幸作橋旧橋撤去工事（３工区）</v>
          </cell>
          <cell r="E13">
            <v>210</v>
          </cell>
          <cell r="F13">
            <v>45687</v>
          </cell>
          <cell r="G13">
            <v>45701</v>
          </cell>
          <cell r="H13" t="str">
            <v>－</v>
          </cell>
          <cell r="I13" t="str">
            <v>－</v>
          </cell>
          <cell r="J13">
            <v>45709</v>
          </cell>
          <cell r="K13">
            <v>45726</v>
          </cell>
          <cell r="L13">
            <v>45706</v>
          </cell>
          <cell r="M13">
            <v>45729</v>
          </cell>
          <cell r="N13" t="str">
            <v>－</v>
          </cell>
          <cell r="O13" t="str">
            <v>－</v>
          </cell>
          <cell r="P13" t="str">
            <v>－</v>
          </cell>
          <cell r="Q13" t="str">
            <v>－</v>
          </cell>
          <cell r="R13" t="str">
            <v>－</v>
          </cell>
          <cell r="S13" t="str">
            <v>－</v>
          </cell>
          <cell r="T13" t="str">
            <v>－</v>
          </cell>
          <cell r="U13">
            <v>45839</v>
          </cell>
          <cell r="V13" t="str">
            <v>見積公告(M147)</v>
          </cell>
          <cell r="W13" t="str">
            <v>毛利</v>
          </cell>
          <cell r="X13" t="str">
            <v>黨</v>
          </cell>
          <cell r="AB13" t="str">
            <v>Ⅱ</v>
          </cell>
          <cell r="AC13" t="str">
            <v>やや難</v>
          </cell>
          <cell r="AD13" t="str">
            <v>簡易型</v>
          </cell>
          <cell r="AE13">
            <v>20</v>
          </cell>
          <cell r="AF13" t="str">
            <v>有（１）</v>
          </cell>
          <cell r="AH13">
            <v>46171</v>
          </cell>
          <cell r="AI13" t="str">
            <v>みやま市</v>
          </cell>
          <cell r="AJ13" t="str">
            <v>瀬高町本郷</v>
          </cell>
          <cell r="AL13" t="str">
            <v>道路メンテナンス事業（建設）</v>
          </cell>
        </row>
        <row r="14">
          <cell r="A14" t="str">
            <v>M17</v>
          </cell>
          <cell r="B14" t="str">
            <v>北九州県土整備事務所</v>
          </cell>
          <cell r="C14" t="str">
            <v>港湾課港湾係</v>
          </cell>
          <cell r="D14" t="str">
            <v>芦屋港係留施設設置工事（４工区）</v>
          </cell>
          <cell r="E14">
            <v>250</v>
          </cell>
          <cell r="F14">
            <v>45687</v>
          </cell>
          <cell r="G14">
            <v>45701</v>
          </cell>
          <cell r="H14" t="str">
            <v>－</v>
          </cell>
          <cell r="I14" t="str">
            <v>－</v>
          </cell>
          <cell r="J14">
            <v>45709</v>
          </cell>
          <cell r="K14">
            <v>45726</v>
          </cell>
          <cell r="L14">
            <v>45706</v>
          </cell>
          <cell r="M14">
            <v>45729</v>
          </cell>
          <cell r="N14" t="str">
            <v>－</v>
          </cell>
          <cell r="O14" t="str">
            <v>－</v>
          </cell>
          <cell r="P14" t="str">
            <v>－</v>
          </cell>
          <cell r="Q14" t="str">
            <v>－</v>
          </cell>
          <cell r="R14" t="str">
            <v>－</v>
          </cell>
          <cell r="S14" t="str">
            <v>－</v>
          </cell>
          <cell r="T14" t="str">
            <v>－</v>
          </cell>
          <cell r="U14">
            <v>45839</v>
          </cell>
          <cell r="V14" t="str">
            <v>見積公告(M149)</v>
          </cell>
          <cell r="W14" t="str">
            <v>古賀</v>
          </cell>
          <cell r="X14" t="str">
            <v>黨</v>
          </cell>
        </row>
        <row r="15">
          <cell r="A15">
            <v>1</v>
          </cell>
          <cell r="B15" t="str">
            <v>京築県土整備事務所</v>
          </cell>
          <cell r="C15" t="str">
            <v>河川整備課整備第一係</v>
          </cell>
          <cell r="D15" t="str">
            <v>江尻川蔵丸橋下部工（Ａ１）工事</v>
          </cell>
          <cell r="E15">
            <v>90</v>
          </cell>
          <cell r="F15">
            <v>45687</v>
          </cell>
          <cell r="G15">
            <v>45701</v>
          </cell>
          <cell r="H15">
            <v>45757</v>
          </cell>
          <cell r="I15">
            <v>45713</v>
          </cell>
          <cell r="J15">
            <v>45716</v>
          </cell>
          <cell r="K15">
            <v>45730</v>
          </cell>
          <cell r="L15">
            <v>45706</v>
          </cell>
          <cell r="M15">
            <v>45735</v>
          </cell>
          <cell r="N15">
            <v>45741</v>
          </cell>
          <cell r="P15">
            <v>45706</v>
          </cell>
          <cell r="Q15">
            <v>45762</v>
          </cell>
          <cell r="S15">
            <v>45709</v>
          </cell>
          <cell r="T15">
            <v>45765</v>
          </cell>
          <cell r="U15">
            <v>45770</v>
          </cell>
          <cell r="V15" t="str">
            <v>(143)</v>
          </cell>
          <cell r="W15" t="str">
            <v>古賀</v>
          </cell>
          <cell r="X15" t="str">
            <v>有澤</v>
          </cell>
        </row>
        <row r="16">
          <cell r="A16">
            <v>91</v>
          </cell>
          <cell r="B16" t="str">
            <v>飯塚県土整備事務所</v>
          </cell>
          <cell r="C16" t="str">
            <v>道路建設課地方道係</v>
          </cell>
          <cell r="D16" t="str">
            <v>県道小竹頴田線勢田工区道路新設工事（１工区）</v>
          </cell>
          <cell r="E16">
            <v>80</v>
          </cell>
          <cell r="F16">
            <v>45687</v>
          </cell>
          <cell r="G16">
            <v>45701</v>
          </cell>
          <cell r="H16">
            <v>45757</v>
          </cell>
          <cell r="I16">
            <v>45713</v>
          </cell>
          <cell r="J16">
            <v>45716</v>
          </cell>
          <cell r="K16">
            <v>45730</v>
          </cell>
          <cell r="L16">
            <v>45706</v>
          </cell>
          <cell r="M16">
            <v>45735</v>
          </cell>
          <cell r="N16">
            <v>45741</v>
          </cell>
          <cell r="P16">
            <v>45706</v>
          </cell>
          <cell r="Q16">
            <v>45762</v>
          </cell>
          <cell r="S16">
            <v>45709</v>
          </cell>
          <cell r="T16">
            <v>45765</v>
          </cell>
          <cell r="U16">
            <v>45770</v>
          </cell>
          <cell r="V16" t="str">
            <v>(162)</v>
          </cell>
          <cell r="W16" t="str">
            <v>古賀</v>
          </cell>
          <cell r="X16" t="str">
            <v>有澤</v>
          </cell>
        </row>
        <row r="17">
          <cell r="A17">
            <v>2</v>
          </cell>
          <cell r="B17" t="str">
            <v>苅田港務所</v>
          </cell>
          <cell r="C17" t="str">
            <v>港湾課港湾係</v>
          </cell>
          <cell r="D17" t="str">
            <v>苅田港新松山地区埠頭用地２期造成（敷網）工事（Ｒ７－１工区）</v>
          </cell>
          <cell r="E17">
            <v>356</v>
          </cell>
          <cell r="F17">
            <v>45687</v>
          </cell>
          <cell r="G17">
            <v>45701</v>
          </cell>
          <cell r="H17">
            <v>45757</v>
          </cell>
          <cell r="I17">
            <v>45713</v>
          </cell>
          <cell r="J17">
            <v>45716</v>
          </cell>
          <cell r="K17">
            <v>45730</v>
          </cell>
          <cell r="L17">
            <v>45706</v>
          </cell>
          <cell r="M17">
            <v>45735</v>
          </cell>
          <cell r="N17">
            <v>45741</v>
          </cell>
          <cell r="P17">
            <v>45706</v>
          </cell>
          <cell r="Q17">
            <v>45762</v>
          </cell>
          <cell r="S17">
            <v>45709</v>
          </cell>
          <cell r="T17">
            <v>45765</v>
          </cell>
          <cell r="U17">
            <v>45769</v>
          </cell>
          <cell r="V17" t="str">
            <v>(137)見積公告あり→M2</v>
          </cell>
          <cell r="W17" t="str">
            <v>黨</v>
          </cell>
          <cell r="X17" t="str">
            <v>酒井</v>
          </cell>
          <cell r="AB17" t="str">
            <v>Ⅱ</v>
          </cell>
          <cell r="AC17" t="str">
            <v>やや難</v>
          </cell>
          <cell r="AD17" t="str">
            <v>簡易型</v>
          </cell>
          <cell r="AE17">
            <v>20</v>
          </cell>
          <cell r="AF17" t="str">
            <v>有（２）</v>
          </cell>
          <cell r="AG17" t="str">
            <v>506-28879-061</v>
          </cell>
          <cell r="AH17">
            <v>45930</v>
          </cell>
          <cell r="AI17" t="str">
            <v>京都郡苅田町</v>
          </cell>
          <cell r="AJ17" t="str">
            <v>新松山４丁目地先</v>
          </cell>
          <cell r="AK17" t="str">
            <v>土木一式工事</v>
          </cell>
          <cell r="AL17" t="str">
            <v>苅田港新松山地区埠頭用地造成事業</v>
          </cell>
          <cell r="AP17" t="str">
            <v>労働安全対策について</v>
          </cell>
          <cell r="AQ17" t="str">
            <v>周辺環境の確保について</v>
          </cell>
        </row>
        <row r="18">
          <cell r="A18">
            <v>3</v>
          </cell>
          <cell r="B18" t="str">
            <v>苅田港務所</v>
          </cell>
          <cell r="C18" t="str">
            <v>港湾課港湾係</v>
          </cell>
          <cell r="D18" t="str">
            <v>苅田港新松山地区埠頭用地２期造成（敷網）工事（Ｒ７－２工区）</v>
          </cell>
          <cell r="E18">
            <v>364</v>
          </cell>
          <cell r="F18">
            <v>45687</v>
          </cell>
          <cell r="G18">
            <v>45701</v>
          </cell>
          <cell r="H18">
            <v>45757</v>
          </cell>
          <cell r="I18">
            <v>45713</v>
          </cell>
          <cell r="J18">
            <v>45716</v>
          </cell>
          <cell r="K18">
            <v>45730</v>
          </cell>
          <cell r="L18">
            <v>45706</v>
          </cell>
          <cell r="M18">
            <v>45735</v>
          </cell>
          <cell r="N18">
            <v>45741</v>
          </cell>
          <cell r="P18">
            <v>45706</v>
          </cell>
          <cell r="Q18">
            <v>45762</v>
          </cell>
          <cell r="S18">
            <v>45709</v>
          </cell>
          <cell r="T18">
            <v>45765</v>
          </cell>
          <cell r="U18">
            <v>45769</v>
          </cell>
          <cell r="V18" t="str">
            <v>(138)見積公告あり→M3</v>
          </cell>
          <cell r="W18" t="str">
            <v>黨</v>
          </cell>
          <cell r="X18" t="str">
            <v>酒井</v>
          </cell>
          <cell r="AB18" t="str">
            <v>Ⅱ</v>
          </cell>
          <cell r="AC18" t="str">
            <v>やや難</v>
          </cell>
          <cell r="AD18" t="str">
            <v>簡易型</v>
          </cell>
          <cell r="AE18">
            <v>20</v>
          </cell>
          <cell r="AF18" t="str">
            <v>有（２）</v>
          </cell>
          <cell r="AG18" t="str">
            <v>506-28879-062</v>
          </cell>
          <cell r="AH18">
            <v>45930</v>
          </cell>
          <cell r="AI18" t="str">
            <v>京都郡苅田町</v>
          </cell>
          <cell r="AJ18" t="str">
            <v>新松山４丁目地先</v>
          </cell>
          <cell r="AK18" t="str">
            <v>土木一式工事</v>
          </cell>
          <cell r="AL18" t="str">
            <v>苅田港新松山地区埠頭用地造成事業</v>
          </cell>
          <cell r="AP18" t="str">
            <v>労働安全対策について</v>
          </cell>
          <cell r="AQ18" t="str">
            <v>周辺環境の確保について</v>
          </cell>
        </row>
        <row r="19">
          <cell r="A19">
            <v>4</v>
          </cell>
          <cell r="B19" t="str">
            <v>苅田港務所</v>
          </cell>
          <cell r="C19" t="str">
            <v>港湾課港湾係</v>
          </cell>
          <cell r="D19" t="str">
            <v>苅田港新松山地区埠頭用地２期造成（敷網）工事（Ｒ７－３工区）</v>
          </cell>
          <cell r="E19">
            <v>349</v>
          </cell>
          <cell r="F19">
            <v>45687</v>
          </cell>
          <cell r="G19">
            <v>45701</v>
          </cell>
          <cell r="H19">
            <v>45757</v>
          </cell>
          <cell r="I19">
            <v>45713</v>
          </cell>
          <cell r="J19">
            <v>45716</v>
          </cell>
          <cell r="K19">
            <v>45730</v>
          </cell>
          <cell r="L19">
            <v>45706</v>
          </cell>
          <cell r="M19">
            <v>45735</v>
          </cell>
          <cell r="N19">
            <v>45741</v>
          </cell>
          <cell r="P19">
            <v>45706</v>
          </cell>
          <cell r="Q19">
            <v>45762</v>
          </cell>
          <cell r="S19">
            <v>45709</v>
          </cell>
          <cell r="T19">
            <v>45765</v>
          </cell>
          <cell r="U19">
            <v>45769</v>
          </cell>
          <cell r="V19" t="str">
            <v>(139)見積公告あり→M4</v>
          </cell>
          <cell r="W19" t="str">
            <v>黨</v>
          </cell>
          <cell r="X19" t="str">
            <v>酒井</v>
          </cell>
          <cell r="AB19" t="str">
            <v>Ⅱ</v>
          </cell>
          <cell r="AC19" t="str">
            <v>やや難</v>
          </cell>
          <cell r="AD19" t="str">
            <v>簡易型</v>
          </cell>
          <cell r="AE19">
            <v>20</v>
          </cell>
          <cell r="AF19" t="str">
            <v>有（２）</v>
          </cell>
          <cell r="AG19" t="str">
            <v>506-28879-063</v>
          </cell>
          <cell r="AH19">
            <v>45930</v>
          </cell>
          <cell r="AI19" t="str">
            <v>京都郡苅田町</v>
          </cell>
          <cell r="AJ19" t="str">
            <v>新松山４丁目地先</v>
          </cell>
          <cell r="AK19" t="str">
            <v>土木一式工事</v>
          </cell>
          <cell r="AL19" t="str">
            <v>苅田港新松山地区埠頭用地造成事業</v>
          </cell>
          <cell r="AP19" t="str">
            <v>労働安全対策について</v>
          </cell>
          <cell r="AQ19" t="str">
            <v>周辺環境の確保について</v>
          </cell>
        </row>
        <row r="20">
          <cell r="A20">
            <v>5</v>
          </cell>
          <cell r="B20" t="str">
            <v>苅田港務所</v>
          </cell>
          <cell r="C20" t="str">
            <v>港湾課港湾係</v>
          </cell>
          <cell r="D20" t="str">
            <v>苅田港新松山地区埠頭用地２期造成（敷網）工事（Ｒ７－４工区）</v>
          </cell>
          <cell r="E20">
            <v>358</v>
          </cell>
          <cell r="F20">
            <v>45687</v>
          </cell>
          <cell r="G20">
            <v>45701</v>
          </cell>
          <cell r="H20">
            <v>45757</v>
          </cell>
          <cell r="I20">
            <v>45713</v>
          </cell>
          <cell r="J20">
            <v>45716</v>
          </cell>
          <cell r="K20">
            <v>45730</v>
          </cell>
          <cell r="L20">
            <v>45706</v>
          </cell>
          <cell r="M20">
            <v>45735</v>
          </cell>
          <cell r="N20">
            <v>45741</v>
          </cell>
          <cell r="P20">
            <v>45706</v>
          </cell>
          <cell r="Q20">
            <v>45762</v>
          </cell>
          <cell r="S20">
            <v>45709</v>
          </cell>
          <cell r="T20">
            <v>45765</v>
          </cell>
          <cell r="U20">
            <v>45769</v>
          </cell>
          <cell r="V20" t="str">
            <v>(140)見積公告あり→M5</v>
          </cell>
          <cell r="W20" t="str">
            <v>黨</v>
          </cell>
          <cell r="X20" t="str">
            <v>酒井</v>
          </cell>
          <cell r="AB20" t="str">
            <v>Ⅱ</v>
          </cell>
          <cell r="AC20" t="str">
            <v>やや難</v>
          </cell>
          <cell r="AD20" t="str">
            <v>簡易型</v>
          </cell>
          <cell r="AE20">
            <v>20</v>
          </cell>
          <cell r="AF20" t="str">
            <v>有（２）</v>
          </cell>
          <cell r="AG20" t="str">
            <v>506-28879-064</v>
          </cell>
          <cell r="AH20">
            <v>45930</v>
          </cell>
          <cell r="AI20" t="str">
            <v>京都郡苅田町</v>
          </cell>
          <cell r="AJ20" t="str">
            <v>新松山４丁目地先</v>
          </cell>
          <cell r="AK20" t="str">
            <v>土木一式工事</v>
          </cell>
          <cell r="AL20" t="str">
            <v>苅田港新松山地区埠頭用地造成事業</v>
          </cell>
          <cell r="AP20" t="str">
            <v>労働安全対策について</v>
          </cell>
          <cell r="AQ20" t="str">
            <v>周辺環境の確保について</v>
          </cell>
        </row>
        <row r="21">
          <cell r="A21">
            <v>6</v>
          </cell>
          <cell r="B21" t="str">
            <v>苅田港務所</v>
          </cell>
          <cell r="C21" t="str">
            <v>港湾課港湾係</v>
          </cell>
          <cell r="D21" t="str">
            <v>苅田港新松山地区埠頭用地２期造成（敷網）工事（Ｒ７－５工区）</v>
          </cell>
          <cell r="E21">
            <v>359</v>
          </cell>
          <cell r="F21">
            <v>45687</v>
          </cell>
          <cell r="G21">
            <v>45701</v>
          </cell>
          <cell r="H21">
            <v>45757</v>
          </cell>
          <cell r="I21">
            <v>45713</v>
          </cell>
          <cell r="J21">
            <v>45716</v>
          </cell>
          <cell r="K21">
            <v>45730</v>
          </cell>
          <cell r="L21">
            <v>45706</v>
          </cell>
          <cell r="M21">
            <v>45735</v>
          </cell>
          <cell r="N21">
            <v>45741</v>
          </cell>
          <cell r="P21">
            <v>45706</v>
          </cell>
          <cell r="Q21">
            <v>45762</v>
          </cell>
          <cell r="S21">
            <v>45709</v>
          </cell>
          <cell r="T21">
            <v>45765</v>
          </cell>
          <cell r="U21">
            <v>45769</v>
          </cell>
          <cell r="V21" t="str">
            <v>(141)見積公告あり→M6</v>
          </cell>
          <cell r="W21" t="str">
            <v>黨</v>
          </cell>
          <cell r="X21" t="str">
            <v>酒井</v>
          </cell>
          <cell r="AB21" t="str">
            <v>Ⅱ</v>
          </cell>
          <cell r="AC21" t="str">
            <v>やや難</v>
          </cell>
          <cell r="AD21" t="str">
            <v>簡易型</v>
          </cell>
          <cell r="AE21">
            <v>20</v>
          </cell>
          <cell r="AF21" t="str">
            <v>有（２）</v>
          </cell>
          <cell r="AG21" t="str">
            <v>506-28879-065</v>
          </cell>
          <cell r="AH21">
            <v>45930</v>
          </cell>
          <cell r="AI21" t="str">
            <v>京都郡苅田町</v>
          </cell>
          <cell r="AJ21" t="str">
            <v>新松山４丁目地先</v>
          </cell>
          <cell r="AK21" t="str">
            <v>土木一式工事</v>
          </cell>
          <cell r="AL21" t="str">
            <v>苅田港新松山地区埠頭用地造成事業</v>
          </cell>
          <cell r="AP21" t="str">
            <v>労働安全対策について</v>
          </cell>
          <cell r="AQ21" t="str">
            <v>周辺環境の確保について</v>
          </cell>
        </row>
        <row r="22">
          <cell r="A22">
            <v>7</v>
          </cell>
          <cell r="B22" t="str">
            <v>苅田港務所</v>
          </cell>
          <cell r="C22" t="str">
            <v>港湾課港湾係</v>
          </cell>
          <cell r="D22" t="str">
            <v>苅田港新松山地区埠頭用地２期造成（敷網）工事（Ｒ７－６工区）</v>
          </cell>
          <cell r="E22">
            <v>369</v>
          </cell>
          <cell r="F22">
            <v>45687</v>
          </cell>
          <cell r="G22">
            <v>45701</v>
          </cell>
          <cell r="H22">
            <v>45757</v>
          </cell>
          <cell r="I22">
            <v>45713</v>
          </cell>
          <cell r="J22">
            <v>45716</v>
          </cell>
          <cell r="K22">
            <v>45730</v>
          </cell>
          <cell r="L22">
            <v>45706</v>
          </cell>
          <cell r="M22">
            <v>45735</v>
          </cell>
          <cell r="N22">
            <v>45741</v>
          </cell>
          <cell r="P22">
            <v>45706</v>
          </cell>
          <cell r="Q22">
            <v>45762</v>
          </cell>
          <cell r="S22">
            <v>45709</v>
          </cell>
          <cell r="T22">
            <v>45765</v>
          </cell>
          <cell r="U22">
            <v>45769</v>
          </cell>
          <cell r="V22" t="str">
            <v>(142)見積公告あり→M7</v>
          </cell>
          <cell r="W22" t="str">
            <v>黨</v>
          </cell>
          <cell r="X22" t="str">
            <v>酒井</v>
          </cell>
          <cell r="AB22" t="str">
            <v>Ⅱ</v>
          </cell>
          <cell r="AC22" t="str">
            <v>やや難</v>
          </cell>
          <cell r="AD22" t="str">
            <v>簡易型</v>
          </cell>
          <cell r="AE22">
            <v>20</v>
          </cell>
          <cell r="AF22" t="str">
            <v>有（２）</v>
          </cell>
          <cell r="AG22" t="str">
            <v>506-28879-066</v>
          </cell>
          <cell r="AH22">
            <v>45930</v>
          </cell>
          <cell r="AI22" t="str">
            <v>京都郡苅田町</v>
          </cell>
          <cell r="AJ22" t="str">
            <v>新松山４丁目地先</v>
          </cell>
          <cell r="AK22" t="str">
            <v>土木一式工事</v>
          </cell>
          <cell r="AL22" t="str">
            <v>苅田港新松山地区埠頭用地造成事業</v>
          </cell>
          <cell r="AP22" t="str">
            <v>労働安全対策について</v>
          </cell>
          <cell r="AQ22" t="str">
            <v>周辺環境の確保について</v>
          </cell>
        </row>
        <row r="23">
          <cell r="A23" t="str">
            <v>M19</v>
          </cell>
          <cell r="B23" t="str">
            <v>福岡県土整備事務所</v>
          </cell>
          <cell r="C23" t="str">
            <v>河川整備課整備第一係</v>
          </cell>
          <cell r="D23" t="str">
            <v>那珂川河床掘削工事（Ｒ７－１工区）</v>
          </cell>
          <cell r="E23">
            <v>250</v>
          </cell>
          <cell r="F23">
            <v>45701</v>
          </cell>
          <cell r="G23">
            <v>45715</v>
          </cell>
          <cell r="H23" t="str">
            <v>－</v>
          </cell>
          <cell r="I23" t="str">
            <v>－</v>
          </cell>
          <cell r="J23">
            <v>45726</v>
          </cell>
          <cell r="K23">
            <v>45740</v>
          </cell>
          <cell r="L23">
            <v>45720</v>
          </cell>
          <cell r="M23">
            <v>45743</v>
          </cell>
          <cell r="N23" t="str">
            <v>－</v>
          </cell>
          <cell r="O23" t="str">
            <v>－</v>
          </cell>
          <cell r="P23" t="str">
            <v>－</v>
          </cell>
          <cell r="Q23" t="str">
            <v>－</v>
          </cell>
          <cell r="R23" t="str">
            <v>－</v>
          </cell>
          <cell r="S23" t="str">
            <v>－</v>
          </cell>
          <cell r="T23" t="str">
            <v>－</v>
          </cell>
          <cell r="U23">
            <v>45853</v>
          </cell>
          <cell r="V23" t="str">
            <v>見積公告(M153)</v>
          </cell>
          <cell r="W23" t="str">
            <v>毛利</v>
          </cell>
          <cell r="X23" t="str">
            <v>古賀</v>
          </cell>
          <cell r="AB23" t="str">
            <v>Ⅱ</v>
          </cell>
          <cell r="AC23" t="str">
            <v>やや難</v>
          </cell>
          <cell r="AD23" t="str">
            <v>簡易型</v>
          </cell>
          <cell r="AE23">
            <v>20</v>
          </cell>
          <cell r="AF23" t="str">
            <v>有（１）</v>
          </cell>
          <cell r="AH23">
            <v>46108</v>
          </cell>
          <cell r="AI23" t="str">
            <v>福岡市中央区</v>
          </cell>
          <cell r="AJ23" t="str">
            <v>西中洲</v>
          </cell>
          <cell r="AK23" t="str">
            <v>土木一式工事</v>
          </cell>
          <cell r="AL23" t="str">
            <v>広域河川改修事業</v>
          </cell>
        </row>
        <row r="24">
          <cell r="A24" t="str">
            <v>M82</v>
          </cell>
          <cell r="B24" t="str">
            <v>北九州県土整備事務所</v>
          </cell>
          <cell r="C24" t="str">
            <v>河川整備課整備第一係</v>
          </cell>
          <cell r="D24" t="str">
            <v>戸切川岸元井堰上部工工事</v>
          </cell>
          <cell r="E24">
            <v>200</v>
          </cell>
          <cell r="F24">
            <v>45715</v>
          </cell>
          <cell r="G24">
            <v>45729</v>
          </cell>
          <cell r="H24" t="str">
            <v>－</v>
          </cell>
          <cell r="I24" t="str">
            <v>－</v>
          </cell>
          <cell r="J24">
            <v>45740</v>
          </cell>
          <cell r="K24">
            <v>45754</v>
          </cell>
          <cell r="L24">
            <v>45734</v>
          </cell>
          <cell r="M24">
            <v>45757</v>
          </cell>
          <cell r="N24" t="str">
            <v>－</v>
          </cell>
          <cell r="P24" t="str">
            <v>－</v>
          </cell>
          <cell r="Q24" t="str">
            <v>－</v>
          </cell>
          <cell r="R24" t="str">
            <v>－</v>
          </cell>
          <cell r="S24" t="str">
            <v>－</v>
          </cell>
          <cell r="T24" t="str">
            <v>－</v>
          </cell>
          <cell r="U24">
            <v>45853</v>
          </cell>
          <cell r="V24" t="str">
            <v>見積公告　見積不要に</v>
          </cell>
          <cell r="W24">
            <v>0</v>
          </cell>
          <cell r="X24">
            <v>0</v>
          </cell>
          <cell r="AB24" t="str">
            <v>Ⅳ</v>
          </cell>
          <cell r="AC24" t="str">
            <v>やや難</v>
          </cell>
          <cell r="AD24" t="str">
            <v>簡易型</v>
          </cell>
          <cell r="AG24" t="str">
            <v>506-40251-001</v>
          </cell>
          <cell r="AH24">
            <v>46387</v>
          </cell>
          <cell r="AI24" t="str">
            <v>遠賀郡岡垣町</v>
          </cell>
          <cell r="AJ24" t="str">
            <v>大字戸切</v>
          </cell>
          <cell r="AK24" t="str">
            <v>鋼構造物工事</v>
          </cell>
          <cell r="AL24" t="str">
            <v>河川総合流域防災事業（水の安心・安全）</v>
          </cell>
        </row>
        <row r="25">
          <cell r="A25">
            <v>87</v>
          </cell>
          <cell r="B25" t="str">
            <v>久留米県土整備事務所</v>
          </cell>
          <cell r="C25" t="str">
            <v>道路建設課橋梁係</v>
          </cell>
          <cell r="D25" t="str">
            <v>県道久留米柳川線（久留米市２工区）西鉄跨線橋橋梁下部工（Ｐ１）工事</v>
          </cell>
          <cell r="E25">
            <v>70</v>
          </cell>
          <cell r="F25">
            <v>45715</v>
          </cell>
          <cell r="G25">
            <v>45729</v>
          </cell>
          <cell r="H25">
            <v>45799</v>
          </cell>
          <cell r="I25">
            <v>45741</v>
          </cell>
          <cell r="J25">
            <v>45744</v>
          </cell>
          <cell r="K25">
            <v>45758</v>
          </cell>
          <cell r="L25">
            <v>45734</v>
          </cell>
          <cell r="M25">
            <v>45764</v>
          </cell>
          <cell r="N25">
            <v>45769</v>
          </cell>
          <cell r="P25">
            <v>45734</v>
          </cell>
          <cell r="Q25">
            <v>45804</v>
          </cell>
          <cell r="S25">
            <v>45737</v>
          </cell>
          <cell r="T25">
            <v>45807</v>
          </cell>
          <cell r="U25">
            <v>45811</v>
          </cell>
          <cell r="V25" t="str">
            <v>(163)</v>
          </cell>
          <cell r="W25" t="str">
            <v>酒井</v>
          </cell>
          <cell r="X25" t="str">
            <v>黨</v>
          </cell>
          <cell r="AB25" t="str">
            <v>Ⅲ</v>
          </cell>
          <cell r="AC25" t="str">
            <v>やや難</v>
          </cell>
          <cell r="AD25" t="str">
            <v>簡易型</v>
          </cell>
          <cell r="AE25">
            <v>30</v>
          </cell>
          <cell r="AF25" t="str">
            <v>有（１）</v>
          </cell>
          <cell r="AG25" t="str">
            <v>506-43268-001</v>
          </cell>
          <cell r="AH25">
            <v>46094</v>
          </cell>
          <cell r="AI25" t="str">
            <v>久留米市</v>
          </cell>
          <cell r="AJ25" t="str">
            <v>安武町安武本</v>
          </cell>
          <cell r="AK25" t="str">
            <v>土木一式工事</v>
          </cell>
          <cell r="AL25" t="str">
            <v>社会資本整備総合交付金（建設課）</v>
          </cell>
          <cell r="AP25" t="str">
            <v>コンクリート構造物の品質確保について</v>
          </cell>
        </row>
        <row r="26">
          <cell r="A26">
            <v>9</v>
          </cell>
          <cell r="B26" t="str">
            <v>久留米県土整備事務所</v>
          </cell>
          <cell r="C26" t="str">
            <v>河川整備課整備第二係</v>
          </cell>
          <cell r="D26" t="str">
            <v>池町川放水路排水ポンプ設備工事</v>
          </cell>
          <cell r="E26">
            <v>150</v>
          </cell>
          <cell r="F26">
            <v>45715</v>
          </cell>
          <cell r="G26">
            <v>45729</v>
          </cell>
          <cell r="H26">
            <v>45799</v>
          </cell>
          <cell r="I26">
            <v>45741</v>
          </cell>
          <cell r="J26">
            <v>45744</v>
          </cell>
          <cell r="K26">
            <v>45758</v>
          </cell>
          <cell r="L26">
            <v>45734</v>
          </cell>
          <cell r="M26">
            <v>45764</v>
          </cell>
          <cell r="N26">
            <v>45769</v>
          </cell>
          <cell r="P26">
            <v>45734</v>
          </cell>
          <cell r="Q26">
            <v>45804</v>
          </cell>
          <cell r="S26">
            <v>45737</v>
          </cell>
          <cell r="T26">
            <v>45807</v>
          </cell>
          <cell r="U26">
            <v>45811</v>
          </cell>
          <cell r="V26" t="str">
            <v>(92)</v>
          </cell>
          <cell r="W26" t="str">
            <v>黨</v>
          </cell>
          <cell r="X26" t="str">
            <v>酒井</v>
          </cell>
          <cell r="AB26" t="str">
            <v>Ⅱ</v>
          </cell>
          <cell r="AC26" t="str">
            <v>やや難</v>
          </cell>
          <cell r="AD26" t="str">
            <v>簡易型</v>
          </cell>
          <cell r="AE26">
            <v>20</v>
          </cell>
          <cell r="AF26" t="str">
            <v>有（１）</v>
          </cell>
          <cell r="AG26" t="str">
            <v>506-44630-002</v>
          </cell>
          <cell r="AH26">
            <v>46094</v>
          </cell>
          <cell r="AI26" t="str">
            <v>久留米市</v>
          </cell>
          <cell r="AJ26" t="str">
            <v>梅満町</v>
          </cell>
          <cell r="AK26" t="str">
            <v>機械器具設置工事</v>
          </cell>
          <cell r="AL26" t="str">
            <v>浸水対策重点地域緊急事業</v>
          </cell>
          <cell r="AP26" t="str">
            <v>労働安全対策について</v>
          </cell>
        </row>
        <row r="27">
          <cell r="A27">
            <v>11</v>
          </cell>
          <cell r="B27" t="str">
            <v>直方県土整備事務所</v>
          </cell>
          <cell r="C27" t="str">
            <v>砂防課砂防係</v>
          </cell>
          <cell r="D27" t="str">
            <v>小川内川砂防堰堤工事（３工区）</v>
          </cell>
          <cell r="E27">
            <v>60</v>
          </cell>
          <cell r="F27">
            <v>45715</v>
          </cell>
          <cell r="G27">
            <v>45729</v>
          </cell>
          <cell r="H27">
            <v>45799</v>
          </cell>
          <cell r="I27">
            <v>45741</v>
          </cell>
          <cell r="J27">
            <v>45744</v>
          </cell>
          <cell r="K27">
            <v>45758</v>
          </cell>
          <cell r="L27">
            <v>45734</v>
          </cell>
          <cell r="M27">
            <v>45764</v>
          </cell>
          <cell r="N27">
            <v>45769</v>
          </cell>
          <cell r="P27">
            <v>45734</v>
          </cell>
          <cell r="Q27">
            <v>45804</v>
          </cell>
          <cell r="S27">
            <v>45737</v>
          </cell>
          <cell r="T27">
            <v>45807</v>
          </cell>
          <cell r="U27">
            <v>45811</v>
          </cell>
          <cell r="V27" t="str">
            <v>(136)</v>
          </cell>
          <cell r="W27" t="str">
            <v>有澤</v>
          </cell>
          <cell r="X27" t="str">
            <v>古賀</v>
          </cell>
          <cell r="AB27" t="str">
            <v>Ⅲ</v>
          </cell>
          <cell r="AC27" t="str">
            <v>やや難</v>
          </cell>
          <cell r="AD27" t="str">
            <v>簡易型</v>
          </cell>
          <cell r="AE27">
            <v>30</v>
          </cell>
          <cell r="AF27" t="str">
            <v>有（１）</v>
          </cell>
          <cell r="AG27" t="str">
            <v>506-43310-001</v>
          </cell>
          <cell r="AH27">
            <v>46080</v>
          </cell>
          <cell r="AI27" t="str">
            <v>直方市</v>
          </cell>
          <cell r="AJ27" t="str">
            <v>上頓野</v>
          </cell>
          <cell r="AK27" t="str">
            <v>土木一式工事</v>
          </cell>
          <cell r="AL27" t="str">
            <v>事業間連携砂防等事業費補助　通常砂防事業</v>
          </cell>
        </row>
        <row r="28">
          <cell r="A28">
            <v>12</v>
          </cell>
          <cell r="B28" t="str">
            <v>北九州県土整備事務所</v>
          </cell>
          <cell r="C28" t="str">
            <v>港湾課港湾係</v>
          </cell>
          <cell r="D28" t="str">
            <v>芦屋港係留施設設置工事（３工区）</v>
          </cell>
          <cell r="E28">
            <v>230</v>
          </cell>
          <cell r="F28">
            <v>45715</v>
          </cell>
          <cell r="G28">
            <v>45729</v>
          </cell>
          <cell r="H28">
            <v>45799</v>
          </cell>
          <cell r="I28">
            <v>45741</v>
          </cell>
          <cell r="J28">
            <v>45744</v>
          </cell>
          <cell r="K28">
            <v>45758</v>
          </cell>
          <cell r="L28">
            <v>45734</v>
          </cell>
          <cell r="M28">
            <v>45764</v>
          </cell>
          <cell r="N28">
            <v>45769</v>
          </cell>
          <cell r="P28">
            <v>45734</v>
          </cell>
          <cell r="Q28">
            <v>45804</v>
          </cell>
          <cell r="S28">
            <v>45737</v>
          </cell>
          <cell r="T28">
            <v>45807</v>
          </cell>
          <cell r="U28">
            <v>45811</v>
          </cell>
          <cell r="V28" t="str">
            <v>(145)見積公告あり→M12　違算により中止4/7</v>
          </cell>
          <cell r="W28" t="str">
            <v>古賀</v>
          </cell>
          <cell r="X28" t="str">
            <v>有澤</v>
          </cell>
        </row>
        <row r="29">
          <cell r="A29" t="str">
            <v>M42</v>
          </cell>
          <cell r="B29" t="str">
            <v>苅田港務所</v>
          </cell>
          <cell r="C29" t="str">
            <v>港湾課港湾係</v>
          </cell>
          <cell r="D29" t="str">
            <v>苅田港新松山地区埠頭用地２期造成（敷砂）工事（R７－１工区）</v>
          </cell>
          <cell r="E29">
            <v>290</v>
          </cell>
          <cell r="F29">
            <v>45715</v>
          </cell>
          <cell r="G29">
            <v>45729</v>
          </cell>
          <cell r="H29" t="str">
            <v>-</v>
          </cell>
          <cell r="I29" t="str">
            <v>-</v>
          </cell>
          <cell r="J29">
            <v>45740</v>
          </cell>
          <cell r="K29">
            <v>45754</v>
          </cell>
          <cell r="L29">
            <v>45734</v>
          </cell>
          <cell r="M29">
            <v>45757</v>
          </cell>
          <cell r="N29" t="str">
            <v>-</v>
          </cell>
          <cell r="P29" t="str">
            <v>-</v>
          </cell>
          <cell r="Q29" t="str">
            <v>-</v>
          </cell>
          <cell r="R29" t="str">
            <v>-</v>
          </cell>
          <cell r="S29" t="str">
            <v>-</v>
          </cell>
          <cell r="T29" t="str">
            <v>-</v>
          </cell>
          <cell r="U29">
            <v>45888</v>
          </cell>
          <cell r="V29" t="str">
            <v>見積公告(M155)</v>
          </cell>
          <cell r="W29" t="str">
            <v>黨</v>
          </cell>
          <cell r="X29" t="str">
            <v>毛利</v>
          </cell>
        </row>
        <row r="30">
          <cell r="A30" t="str">
            <v>M43</v>
          </cell>
          <cell r="B30" t="str">
            <v>苅田港務所</v>
          </cell>
          <cell r="C30" t="str">
            <v>港湾課港湾係</v>
          </cell>
          <cell r="D30" t="str">
            <v>苅田港新松山地区埠頭用地２期造成（敷砂）工事（R７－２工区）</v>
          </cell>
          <cell r="E30">
            <v>290</v>
          </cell>
          <cell r="F30">
            <v>45715</v>
          </cell>
          <cell r="G30">
            <v>45729</v>
          </cell>
          <cell r="H30" t="str">
            <v>-</v>
          </cell>
          <cell r="I30" t="str">
            <v>-</v>
          </cell>
          <cell r="J30">
            <v>45740</v>
          </cell>
          <cell r="K30">
            <v>45754</v>
          </cell>
          <cell r="L30">
            <v>45734</v>
          </cell>
          <cell r="M30">
            <v>45757</v>
          </cell>
          <cell r="N30" t="str">
            <v>-</v>
          </cell>
          <cell r="O30" t="str">
            <v>-</v>
          </cell>
          <cell r="P30" t="str">
            <v>-</v>
          </cell>
          <cell r="Q30" t="str">
            <v>-</v>
          </cell>
          <cell r="R30" t="str">
            <v>-</v>
          </cell>
          <cell r="S30" t="str">
            <v>-</v>
          </cell>
          <cell r="T30" t="str">
            <v>-</v>
          </cell>
          <cell r="U30">
            <v>45888</v>
          </cell>
          <cell r="V30" t="str">
            <v>見積公告(M156)</v>
          </cell>
          <cell r="W30" t="str">
            <v>黨</v>
          </cell>
          <cell r="X30" t="str">
            <v>毛利</v>
          </cell>
        </row>
        <row r="31">
          <cell r="A31" t="str">
            <v>M44</v>
          </cell>
          <cell r="B31" t="str">
            <v>苅田港務所</v>
          </cell>
          <cell r="C31" t="str">
            <v>港湾課港湾係</v>
          </cell>
          <cell r="D31" t="str">
            <v>苅田港新松山地区埠頭用地２期造成（敷砂）工事（R７－３工区）</v>
          </cell>
          <cell r="E31">
            <v>290</v>
          </cell>
          <cell r="F31">
            <v>45715</v>
          </cell>
          <cell r="G31">
            <v>45729</v>
          </cell>
          <cell r="H31" t="str">
            <v>-</v>
          </cell>
          <cell r="I31" t="str">
            <v>-</v>
          </cell>
          <cell r="J31">
            <v>45740</v>
          </cell>
          <cell r="K31">
            <v>45754</v>
          </cell>
          <cell r="L31">
            <v>45734</v>
          </cell>
          <cell r="M31">
            <v>45757</v>
          </cell>
          <cell r="N31" t="str">
            <v>-</v>
          </cell>
          <cell r="O31" t="str">
            <v>-</v>
          </cell>
          <cell r="P31" t="str">
            <v>-</v>
          </cell>
          <cell r="Q31" t="str">
            <v>-</v>
          </cell>
          <cell r="R31" t="str">
            <v>-</v>
          </cell>
          <cell r="S31" t="str">
            <v>-</v>
          </cell>
          <cell r="T31" t="str">
            <v>-</v>
          </cell>
          <cell r="U31">
            <v>45888</v>
          </cell>
          <cell r="V31" t="str">
            <v>見積公告(M157)</v>
          </cell>
          <cell r="W31" t="str">
            <v>黨</v>
          </cell>
          <cell r="X31" t="str">
            <v>毛利</v>
          </cell>
        </row>
        <row r="32">
          <cell r="A32" t="str">
            <v>M45</v>
          </cell>
          <cell r="B32" t="str">
            <v>苅田港務所</v>
          </cell>
          <cell r="C32" t="str">
            <v>港湾課港湾係</v>
          </cell>
          <cell r="D32" t="str">
            <v>苅田港新松山地区埠頭用地２期造成（敷砂）工事（R７－４工区）</v>
          </cell>
          <cell r="E32">
            <v>290</v>
          </cell>
          <cell r="F32">
            <v>45715</v>
          </cell>
          <cell r="G32">
            <v>45729</v>
          </cell>
          <cell r="H32" t="str">
            <v>-</v>
          </cell>
          <cell r="I32" t="str">
            <v>-</v>
          </cell>
          <cell r="J32">
            <v>45740</v>
          </cell>
          <cell r="K32">
            <v>45754</v>
          </cell>
          <cell r="L32">
            <v>45734</v>
          </cell>
          <cell r="M32">
            <v>45757</v>
          </cell>
          <cell r="N32" t="str">
            <v>-</v>
          </cell>
          <cell r="O32" t="str">
            <v>-</v>
          </cell>
          <cell r="P32" t="str">
            <v>-</v>
          </cell>
          <cell r="Q32" t="str">
            <v>-</v>
          </cell>
          <cell r="R32" t="str">
            <v>-</v>
          </cell>
          <cell r="S32" t="str">
            <v>-</v>
          </cell>
          <cell r="T32" t="str">
            <v>-</v>
          </cell>
          <cell r="U32">
            <v>45888</v>
          </cell>
          <cell r="V32" t="str">
            <v>見積公告(M158)</v>
          </cell>
          <cell r="W32" t="str">
            <v>黨</v>
          </cell>
          <cell r="X32" t="str">
            <v>毛利</v>
          </cell>
        </row>
        <row r="33">
          <cell r="A33" t="str">
            <v>M46</v>
          </cell>
          <cell r="B33" t="str">
            <v>苅田港務所</v>
          </cell>
          <cell r="C33" t="str">
            <v>港湾課港湾係</v>
          </cell>
          <cell r="D33" t="str">
            <v>苅田港新松山地区埠頭用地２期造成（敷砂）工事（R７－５工区）</v>
          </cell>
          <cell r="E33">
            <v>290</v>
          </cell>
          <cell r="F33">
            <v>45715</v>
          </cell>
          <cell r="G33">
            <v>45729</v>
          </cell>
          <cell r="H33" t="str">
            <v>-</v>
          </cell>
          <cell r="I33" t="str">
            <v>-</v>
          </cell>
          <cell r="J33">
            <v>45740</v>
          </cell>
          <cell r="K33">
            <v>45754</v>
          </cell>
          <cell r="L33">
            <v>45734</v>
          </cell>
          <cell r="M33">
            <v>45757</v>
          </cell>
          <cell r="N33" t="str">
            <v>-</v>
          </cell>
          <cell r="O33" t="str">
            <v>-</v>
          </cell>
          <cell r="P33" t="str">
            <v>-</v>
          </cell>
          <cell r="Q33" t="str">
            <v>-</v>
          </cell>
          <cell r="R33" t="str">
            <v>-</v>
          </cell>
          <cell r="S33" t="str">
            <v>-</v>
          </cell>
          <cell r="T33" t="str">
            <v>-</v>
          </cell>
          <cell r="U33">
            <v>45888</v>
          </cell>
          <cell r="V33" t="str">
            <v>見積公告(M159)</v>
          </cell>
          <cell r="W33" t="str">
            <v>黨</v>
          </cell>
          <cell r="X33" t="str">
            <v>毛利</v>
          </cell>
        </row>
        <row r="34">
          <cell r="A34" t="str">
            <v>M47</v>
          </cell>
          <cell r="B34" t="str">
            <v>苅田港務所</v>
          </cell>
          <cell r="C34" t="str">
            <v>港湾課港湾係</v>
          </cell>
          <cell r="D34" t="str">
            <v>苅田港新松山地区埠頭用地２期造成（敷砂）工事（R７－６工区）</v>
          </cell>
          <cell r="E34">
            <v>290</v>
          </cell>
          <cell r="F34">
            <v>45715</v>
          </cell>
          <cell r="G34">
            <v>45729</v>
          </cell>
          <cell r="H34" t="str">
            <v>-</v>
          </cell>
          <cell r="I34" t="str">
            <v>-</v>
          </cell>
          <cell r="J34">
            <v>45740</v>
          </cell>
          <cell r="K34">
            <v>45754</v>
          </cell>
          <cell r="L34">
            <v>45734</v>
          </cell>
          <cell r="M34">
            <v>45757</v>
          </cell>
          <cell r="N34" t="str">
            <v>-</v>
          </cell>
          <cell r="O34" t="str">
            <v>-</v>
          </cell>
          <cell r="P34" t="str">
            <v>-</v>
          </cell>
          <cell r="Q34" t="str">
            <v>-</v>
          </cell>
          <cell r="R34" t="str">
            <v>-</v>
          </cell>
          <cell r="S34" t="str">
            <v>-</v>
          </cell>
          <cell r="T34" t="str">
            <v>-</v>
          </cell>
          <cell r="U34">
            <v>45888</v>
          </cell>
          <cell r="V34" t="str">
            <v>見積公告(M160)</v>
          </cell>
          <cell r="W34" t="str">
            <v>黨</v>
          </cell>
          <cell r="X34" t="str">
            <v>毛利</v>
          </cell>
        </row>
        <row r="35">
          <cell r="A35">
            <v>10</v>
          </cell>
          <cell r="B35" t="str">
            <v>久留米県土整備事務所</v>
          </cell>
          <cell r="C35" t="str">
            <v>河川整備課整備第二係</v>
          </cell>
          <cell r="D35" t="str">
            <v>池町川放水路流入施設築造工事（３工区）</v>
          </cell>
          <cell r="E35">
            <v>370</v>
          </cell>
          <cell r="F35">
            <v>45715</v>
          </cell>
          <cell r="G35">
            <v>45729</v>
          </cell>
          <cell r="H35">
            <v>45813</v>
          </cell>
          <cell r="I35">
            <v>45749</v>
          </cell>
          <cell r="J35">
            <v>45754</v>
          </cell>
          <cell r="K35">
            <v>45768</v>
          </cell>
          <cell r="L35">
            <v>45734</v>
          </cell>
          <cell r="M35">
            <v>45770</v>
          </cell>
          <cell r="N35">
            <v>45772</v>
          </cell>
          <cell r="P35">
            <v>45734</v>
          </cell>
          <cell r="Q35">
            <v>45818</v>
          </cell>
          <cell r="S35">
            <v>45737</v>
          </cell>
          <cell r="T35">
            <v>45821</v>
          </cell>
          <cell r="U35">
            <v>45825</v>
          </cell>
          <cell r="V35" t="str">
            <v>(144)見積公告あり→M10</v>
          </cell>
          <cell r="W35" t="str">
            <v>黨</v>
          </cell>
          <cell r="X35" t="str">
            <v>酒井</v>
          </cell>
          <cell r="AB35" t="str">
            <v>Ⅲ</v>
          </cell>
          <cell r="AC35" t="str">
            <v>やや難</v>
          </cell>
          <cell r="AD35" t="str">
            <v>簡易型</v>
          </cell>
          <cell r="AE35">
            <v>30</v>
          </cell>
          <cell r="AF35" t="str">
            <v>有（２）</v>
          </cell>
          <cell r="AG35" t="str">
            <v>506-44630-001</v>
          </cell>
          <cell r="AH35">
            <v>46094</v>
          </cell>
          <cell r="AI35" t="str">
            <v>久留米市</v>
          </cell>
          <cell r="AJ35" t="str">
            <v>梅満町</v>
          </cell>
          <cell r="AK35" t="str">
            <v>土木一式工事</v>
          </cell>
          <cell r="AL35" t="str">
            <v>浸水対策重点地域緊急事業</v>
          </cell>
        </row>
        <row r="36">
          <cell r="A36">
            <v>14</v>
          </cell>
          <cell r="B36" t="str">
            <v>朝倉県土整備事務所</v>
          </cell>
          <cell r="C36" t="str">
            <v>砂防課砂防係</v>
          </cell>
          <cell r="D36" t="str">
            <v>迫谷川－３砂防道路付替工事</v>
          </cell>
          <cell r="E36">
            <v>190</v>
          </cell>
          <cell r="F36">
            <v>45715</v>
          </cell>
          <cell r="G36">
            <v>45729</v>
          </cell>
          <cell r="H36">
            <v>45813</v>
          </cell>
          <cell r="I36">
            <v>45741</v>
          </cell>
          <cell r="J36">
            <v>45744</v>
          </cell>
          <cell r="K36">
            <v>45758</v>
          </cell>
          <cell r="L36">
            <v>45734</v>
          </cell>
          <cell r="M36">
            <v>45764</v>
          </cell>
          <cell r="N36">
            <v>45769</v>
          </cell>
          <cell r="P36">
            <v>45734</v>
          </cell>
          <cell r="Q36">
            <v>45818</v>
          </cell>
          <cell r="S36">
            <v>45737</v>
          </cell>
          <cell r="T36">
            <v>45821</v>
          </cell>
          <cell r="U36">
            <v>45825</v>
          </cell>
          <cell r="V36" t="str">
            <v>(146)急施に変更</v>
          </cell>
          <cell r="W36">
            <v>0</v>
          </cell>
          <cell r="X36">
            <v>0</v>
          </cell>
          <cell r="AB36" t="str">
            <v>Ⅱ</v>
          </cell>
          <cell r="AC36" t="str">
            <v>やや難</v>
          </cell>
          <cell r="AD36" t="str">
            <v>簡易型</v>
          </cell>
          <cell r="AE36">
            <v>20</v>
          </cell>
          <cell r="AF36" t="str">
            <v>有（１）</v>
          </cell>
          <cell r="AP36" t="str">
            <v>騒音・振動・粉塵対策について</v>
          </cell>
          <cell r="AQ36" t="str">
            <v>労働安全対策について</v>
          </cell>
        </row>
        <row r="37">
          <cell r="A37" t="str">
            <v>M48</v>
          </cell>
          <cell r="B37" t="str">
            <v>久留米県土整備事務所</v>
          </cell>
          <cell r="C37" t="str">
            <v>道路維持課補修係</v>
          </cell>
          <cell r="D37" t="str">
            <v>県道佐賀八女線六五郎橋橋梁塗装工事（２工区）</v>
          </cell>
          <cell r="E37">
            <v>130</v>
          </cell>
          <cell r="F37">
            <v>45743</v>
          </cell>
          <cell r="G37">
            <v>45757</v>
          </cell>
          <cell r="H37" t="str">
            <v>－</v>
          </cell>
          <cell r="I37" t="str">
            <v>－</v>
          </cell>
          <cell r="J37">
            <v>45789</v>
          </cell>
          <cell r="K37">
            <v>45803</v>
          </cell>
          <cell r="L37">
            <v>45762</v>
          </cell>
          <cell r="M37">
            <v>45806</v>
          </cell>
          <cell r="N37" t="str">
            <v>－</v>
          </cell>
          <cell r="O37" t="str">
            <v>－</v>
          </cell>
          <cell r="P37" t="str">
            <v>－</v>
          </cell>
          <cell r="Q37" t="str">
            <v>－</v>
          </cell>
          <cell r="R37" t="str">
            <v>－</v>
          </cell>
          <cell r="S37" t="str">
            <v>－</v>
          </cell>
          <cell r="T37" t="str">
            <v>－</v>
          </cell>
          <cell r="U37">
            <v>45909</v>
          </cell>
          <cell r="V37" t="str">
            <v>見積公告(M151)</v>
          </cell>
          <cell r="W37" t="str">
            <v>黨</v>
          </cell>
          <cell r="X37" t="str">
            <v>酒井</v>
          </cell>
          <cell r="AB37" t="str">
            <v>Ⅱ</v>
          </cell>
          <cell r="AC37" t="str">
            <v>やや難</v>
          </cell>
          <cell r="AD37" t="str">
            <v>簡易型</v>
          </cell>
          <cell r="AE37">
            <v>20</v>
          </cell>
          <cell r="AF37" t="str">
            <v>有（１）</v>
          </cell>
          <cell r="AG37" t="str">
            <v>507-38513-001</v>
          </cell>
          <cell r="AH37">
            <v>46112</v>
          </cell>
          <cell r="AI37" t="str">
            <v>久留米市</v>
          </cell>
          <cell r="AJ37" t="str">
            <v>城島町城島</v>
          </cell>
          <cell r="AK37" t="str">
            <v>塗装工事</v>
          </cell>
          <cell r="AL37" t="str">
            <v>道路メンテナンス補助事業</v>
          </cell>
        </row>
        <row r="38">
          <cell r="A38" t="str">
            <v>M49</v>
          </cell>
          <cell r="B38" t="str">
            <v>久留米県土整備事務所</v>
          </cell>
          <cell r="C38" t="str">
            <v>道路維持課補修係</v>
          </cell>
          <cell r="D38" t="str">
            <v>県道佐賀八女線六五郎橋橋梁塗装工事（３工区）</v>
          </cell>
          <cell r="E38">
            <v>130</v>
          </cell>
          <cell r="F38">
            <v>45743</v>
          </cell>
          <cell r="G38">
            <v>45757</v>
          </cell>
          <cell r="H38" t="str">
            <v>－</v>
          </cell>
          <cell r="I38" t="str">
            <v>－</v>
          </cell>
          <cell r="J38">
            <v>45789</v>
          </cell>
          <cell r="K38">
            <v>45803</v>
          </cell>
          <cell r="L38">
            <v>45762</v>
          </cell>
          <cell r="M38">
            <v>45806</v>
          </cell>
          <cell r="N38" t="str">
            <v>－</v>
          </cell>
          <cell r="O38" t="str">
            <v>－</v>
          </cell>
          <cell r="P38" t="str">
            <v>－</v>
          </cell>
          <cell r="Q38" t="str">
            <v>－</v>
          </cell>
          <cell r="R38" t="str">
            <v>－</v>
          </cell>
          <cell r="S38" t="str">
            <v>－</v>
          </cell>
          <cell r="T38" t="str">
            <v>－</v>
          </cell>
          <cell r="U38">
            <v>45909</v>
          </cell>
          <cell r="V38" t="str">
            <v>見積公告(M152)</v>
          </cell>
          <cell r="W38" t="str">
            <v>黨</v>
          </cell>
          <cell r="X38" t="str">
            <v>酒井</v>
          </cell>
          <cell r="AB38" t="str">
            <v>Ⅱ</v>
          </cell>
          <cell r="AC38" t="str">
            <v>やや難</v>
          </cell>
          <cell r="AD38" t="str">
            <v>簡易型</v>
          </cell>
          <cell r="AE38">
            <v>20</v>
          </cell>
          <cell r="AF38" t="str">
            <v>有（１）</v>
          </cell>
          <cell r="AG38" t="str">
            <v>507-38513-002</v>
          </cell>
          <cell r="AH38">
            <v>46112</v>
          </cell>
          <cell r="AI38" t="str">
            <v>久留米市</v>
          </cell>
          <cell r="AJ38" t="str">
            <v>城島町城島</v>
          </cell>
          <cell r="AK38" t="str">
            <v>塗装工事</v>
          </cell>
          <cell r="AL38" t="str">
            <v>道路メンテナンス補助事業</v>
          </cell>
        </row>
        <row r="39">
          <cell r="A39" t="str">
            <v>M100</v>
          </cell>
          <cell r="B39" t="str">
            <v>北九州県土整備事務所</v>
          </cell>
          <cell r="C39" t="str">
            <v>河川整備課整備第一係</v>
          </cell>
          <cell r="D39" t="str">
            <v>戸切川調節池排水樋門工事</v>
          </cell>
          <cell r="E39">
            <v>74</v>
          </cell>
          <cell r="F39">
            <v>45743</v>
          </cell>
          <cell r="G39">
            <v>45757</v>
          </cell>
          <cell r="H39" t="str">
            <v>－</v>
          </cell>
          <cell r="I39" t="str">
            <v>－</v>
          </cell>
          <cell r="J39">
            <v>45789</v>
          </cell>
          <cell r="K39">
            <v>45803</v>
          </cell>
          <cell r="L39">
            <v>45762</v>
          </cell>
          <cell r="M39">
            <v>45806</v>
          </cell>
          <cell r="N39" t="str">
            <v>－</v>
          </cell>
          <cell r="O39" t="str">
            <v>－</v>
          </cell>
          <cell r="P39" t="str">
            <v>－</v>
          </cell>
          <cell r="Q39" t="str">
            <v>－</v>
          </cell>
          <cell r="R39" t="str">
            <v>－</v>
          </cell>
          <cell r="S39" t="str">
            <v>－</v>
          </cell>
          <cell r="T39" t="str">
            <v>－</v>
          </cell>
          <cell r="U39">
            <v>45909</v>
          </cell>
          <cell r="V39" t="str">
            <v>見積公告　見積不要に</v>
          </cell>
          <cell r="W39">
            <v>0</v>
          </cell>
          <cell r="X39">
            <v>0</v>
          </cell>
        </row>
        <row r="40">
          <cell r="A40">
            <v>95</v>
          </cell>
          <cell r="B40" t="str">
            <v>福岡県土整備事務所</v>
          </cell>
          <cell r="C40" t="str">
            <v>河川管理課維持係</v>
          </cell>
          <cell r="D40" t="str">
            <v>猪野ダムＣＣＴＶ設備改良工事</v>
          </cell>
          <cell r="E40">
            <v>70</v>
          </cell>
          <cell r="F40">
            <v>45743</v>
          </cell>
          <cell r="G40">
            <v>45757</v>
          </cell>
          <cell r="H40">
            <v>45827</v>
          </cell>
          <cell r="I40">
            <v>45769</v>
          </cell>
          <cell r="J40">
            <v>45789</v>
          </cell>
          <cell r="K40">
            <v>45803</v>
          </cell>
          <cell r="L40">
            <v>45762</v>
          </cell>
          <cell r="M40">
            <v>45806</v>
          </cell>
          <cell r="N40">
            <v>45811</v>
          </cell>
          <cell r="P40">
            <v>45762</v>
          </cell>
          <cell r="Q40">
            <v>45832</v>
          </cell>
          <cell r="S40">
            <v>45765</v>
          </cell>
          <cell r="T40">
            <v>45835</v>
          </cell>
          <cell r="U40">
            <v>45839</v>
          </cell>
          <cell r="V40" t="str">
            <v>(164)</v>
          </cell>
          <cell r="W40" t="str">
            <v>酒井</v>
          </cell>
          <cell r="X40" t="str">
            <v>黨</v>
          </cell>
          <cell r="AB40" t="str">
            <v>Ⅱ</v>
          </cell>
          <cell r="AC40" t="str">
            <v>やや難</v>
          </cell>
          <cell r="AD40" t="str">
            <v>簡易型</v>
          </cell>
          <cell r="AE40">
            <v>20</v>
          </cell>
          <cell r="AF40" t="str">
            <v>有（１）</v>
          </cell>
          <cell r="AH40">
            <v>46094</v>
          </cell>
          <cell r="AI40" t="str">
            <v>糟屋郡久山町</v>
          </cell>
          <cell r="AJ40" t="str">
            <v>大字猪野</v>
          </cell>
          <cell r="AK40" t="str">
            <v>電気通信工事</v>
          </cell>
          <cell r="AL40" t="str">
            <v>猪野ダム堰堤改良事業</v>
          </cell>
          <cell r="AP40" t="str">
            <v>円滑なシステム運用について</v>
          </cell>
        </row>
        <row r="41">
          <cell r="A41">
            <v>15</v>
          </cell>
          <cell r="B41" t="str">
            <v>南筑後県土整備事務所</v>
          </cell>
          <cell r="C41" t="str">
            <v>道路建設課橋梁係</v>
          </cell>
          <cell r="D41" t="str">
            <v>県道富久瀬高線幸作橋旧橋撤去工事（３工区）</v>
          </cell>
          <cell r="E41">
            <v>220</v>
          </cell>
          <cell r="F41">
            <v>45743</v>
          </cell>
          <cell r="G41">
            <v>45757</v>
          </cell>
          <cell r="H41">
            <v>45827</v>
          </cell>
          <cell r="I41">
            <v>45769</v>
          </cell>
          <cell r="J41">
            <v>45789</v>
          </cell>
          <cell r="K41">
            <v>45803</v>
          </cell>
          <cell r="L41">
            <v>45762</v>
          </cell>
          <cell r="M41">
            <v>45806</v>
          </cell>
          <cell r="N41">
            <v>45811</v>
          </cell>
          <cell r="P41">
            <v>45762</v>
          </cell>
          <cell r="Q41">
            <v>45832</v>
          </cell>
          <cell r="S41">
            <v>45765</v>
          </cell>
          <cell r="T41">
            <v>45835</v>
          </cell>
          <cell r="U41">
            <v>45839</v>
          </cell>
          <cell r="V41" t="str">
            <v>(147)見積公告あり→M15</v>
          </cell>
          <cell r="W41" t="str">
            <v>有澤</v>
          </cell>
          <cell r="X41" t="str">
            <v>古賀</v>
          </cell>
          <cell r="AB41" t="str">
            <v>Ⅱ</v>
          </cell>
          <cell r="AC41" t="str">
            <v>やや難</v>
          </cell>
          <cell r="AD41" t="str">
            <v>簡易型</v>
          </cell>
          <cell r="AE41">
            <v>20</v>
          </cell>
          <cell r="AF41" t="str">
            <v>有（１）</v>
          </cell>
          <cell r="AH41">
            <v>46171</v>
          </cell>
          <cell r="AI41" t="str">
            <v>みやま市</v>
          </cell>
          <cell r="AJ41" t="str">
            <v>瀬高町本郷</v>
          </cell>
          <cell r="AK41" t="str">
            <v>土木一式工事</v>
          </cell>
          <cell r="AL41" t="str">
            <v>道路メンテナンス事業（建設）</v>
          </cell>
        </row>
        <row r="42">
          <cell r="A42">
            <v>16</v>
          </cell>
          <cell r="B42" t="str">
            <v>京築県土整備事務所</v>
          </cell>
          <cell r="C42" t="str">
            <v>河川整備課整備第一係</v>
          </cell>
          <cell r="D42" t="str">
            <v>江尻川蔵丸橋下部工（Ａ２）工事</v>
          </cell>
          <cell r="E42">
            <v>75</v>
          </cell>
          <cell r="F42">
            <v>45743</v>
          </cell>
          <cell r="G42">
            <v>45757</v>
          </cell>
          <cell r="H42">
            <v>45827</v>
          </cell>
          <cell r="I42">
            <v>45769</v>
          </cell>
          <cell r="J42">
            <v>45789</v>
          </cell>
          <cell r="K42">
            <v>45803</v>
          </cell>
          <cell r="L42">
            <v>45762</v>
          </cell>
          <cell r="M42">
            <v>45806</v>
          </cell>
          <cell r="N42">
            <v>45811</v>
          </cell>
          <cell r="P42">
            <v>45762</v>
          </cell>
          <cell r="Q42">
            <v>45832</v>
          </cell>
          <cell r="S42">
            <v>45765</v>
          </cell>
          <cell r="T42">
            <v>45835</v>
          </cell>
          <cell r="U42">
            <v>45839</v>
          </cell>
          <cell r="V42" t="str">
            <v>(148)</v>
          </cell>
          <cell r="W42" t="str">
            <v>黨</v>
          </cell>
          <cell r="X42" t="str">
            <v>酒井</v>
          </cell>
          <cell r="AB42" t="str">
            <v>Ⅲ</v>
          </cell>
          <cell r="AC42" t="str">
            <v>やや難</v>
          </cell>
          <cell r="AD42" t="str">
            <v>簡易型</v>
          </cell>
          <cell r="AE42">
            <v>30</v>
          </cell>
          <cell r="AF42" t="str">
            <v>有（１）</v>
          </cell>
          <cell r="AG42" t="str">
            <v>507-36536-001</v>
          </cell>
          <cell r="AH42">
            <v>46106</v>
          </cell>
          <cell r="AI42" t="str">
            <v>行橋市</v>
          </cell>
          <cell r="AJ42" t="str">
            <v>北泉２丁目</v>
          </cell>
          <cell r="AK42" t="str">
            <v>土木一式工事</v>
          </cell>
          <cell r="AL42" t="str">
            <v>河川総合流域防災事業（水の安全・安心）</v>
          </cell>
          <cell r="AP42" t="str">
            <v>安全対策について</v>
          </cell>
        </row>
        <row r="43">
          <cell r="A43">
            <v>103</v>
          </cell>
          <cell r="B43" t="str">
            <v>北九州県土整備事務所</v>
          </cell>
          <cell r="C43" t="str">
            <v>港湾課港湾係</v>
          </cell>
          <cell r="D43" t="str">
            <v>芦屋港係留施設設置工事（３工区）</v>
          </cell>
          <cell r="E43">
            <v>280</v>
          </cell>
          <cell r="F43">
            <v>45743</v>
          </cell>
          <cell r="G43">
            <v>45757</v>
          </cell>
          <cell r="H43">
            <v>45827</v>
          </cell>
          <cell r="I43">
            <v>45769</v>
          </cell>
          <cell r="J43">
            <v>45789</v>
          </cell>
          <cell r="K43">
            <v>45803</v>
          </cell>
          <cell r="L43">
            <v>45762</v>
          </cell>
          <cell r="M43">
            <v>45806</v>
          </cell>
          <cell r="N43">
            <v>45811</v>
          </cell>
          <cell r="P43">
            <v>45762</v>
          </cell>
          <cell r="Q43">
            <v>45832</v>
          </cell>
          <cell r="S43">
            <v>45765</v>
          </cell>
          <cell r="T43">
            <v>45835</v>
          </cell>
          <cell r="U43">
            <v>45839</v>
          </cell>
          <cell r="V43" t="str">
            <v>再エントリー M12</v>
          </cell>
          <cell r="W43" t="str">
            <v>古賀</v>
          </cell>
          <cell r="X43" t="str">
            <v>有澤</v>
          </cell>
          <cell r="AB43" t="str">
            <v>Ⅲ</v>
          </cell>
          <cell r="AC43" t="str">
            <v>やや難</v>
          </cell>
          <cell r="AD43" t="str">
            <v>簡易型</v>
          </cell>
          <cell r="AE43">
            <v>30</v>
          </cell>
          <cell r="AF43" t="str">
            <v>有（１）</v>
          </cell>
          <cell r="AG43" t="str">
            <v>506-44793-001</v>
          </cell>
          <cell r="AH43">
            <v>46080</v>
          </cell>
          <cell r="AI43" t="str">
            <v>遠賀郡芦屋町</v>
          </cell>
          <cell r="AJ43" t="str">
            <v>幸町</v>
          </cell>
          <cell r="AK43" t="str">
            <v>土木一式工事（港湾）</v>
          </cell>
          <cell r="AL43" t="str">
            <v>地方港湾改修事業（広域連携）</v>
          </cell>
          <cell r="AP43" t="str">
            <v>労働安全対策について</v>
          </cell>
        </row>
        <row r="44">
          <cell r="A44">
            <v>8</v>
          </cell>
          <cell r="B44" t="str">
            <v>田川県土整備事務所</v>
          </cell>
          <cell r="C44" t="str">
            <v>道路建設課橋梁係</v>
          </cell>
          <cell r="D44" t="str">
            <v>国道３２２号香春大任バイパス１１号橋橋梁上部工工事（１工区）</v>
          </cell>
          <cell r="E44">
            <v>550</v>
          </cell>
          <cell r="F44">
            <v>45757</v>
          </cell>
          <cell r="G44">
            <v>45771</v>
          </cell>
          <cell r="H44">
            <v>45911</v>
          </cell>
          <cell r="I44">
            <v>45825</v>
          </cell>
          <cell r="J44">
            <v>45828</v>
          </cell>
          <cell r="K44">
            <v>45842</v>
          </cell>
          <cell r="L44">
            <v>45790</v>
          </cell>
          <cell r="M44">
            <v>45848</v>
          </cell>
          <cell r="N44">
            <v>45856</v>
          </cell>
          <cell r="P44">
            <v>45790</v>
          </cell>
          <cell r="Q44">
            <v>45916</v>
          </cell>
          <cell r="S44">
            <v>45793</v>
          </cell>
          <cell r="T44">
            <v>45919</v>
          </cell>
          <cell r="U44">
            <v>45940</v>
          </cell>
          <cell r="V44" t="str">
            <v>(161) 12月議会→6月議会　5/22 取り消し確認</v>
          </cell>
          <cell r="W44">
            <v>0</v>
          </cell>
          <cell r="X44">
            <v>0</v>
          </cell>
          <cell r="AB44" t="str">
            <v>Ⅲ</v>
          </cell>
          <cell r="AC44" t="str">
            <v>やや難</v>
          </cell>
          <cell r="AD44" t="str">
            <v>標準型</v>
          </cell>
          <cell r="AE44">
            <v>30</v>
          </cell>
          <cell r="AH44">
            <v>46598</v>
          </cell>
          <cell r="AI44" t="str">
            <v>田川郡香春町</v>
          </cell>
          <cell r="AJ44" t="str">
            <v>大字中津原</v>
          </cell>
          <cell r="AK44" t="str">
            <v>鋼構造物工事</v>
          </cell>
          <cell r="AL44" t="str">
            <v>社会資本整備総合交付金事業</v>
          </cell>
        </row>
        <row r="45">
          <cell r="A45" t="str">
            <v>M53</v>
          </cell>
          <cell r="B45" t="str">
            <v>八女県土整備事務所</v>
          </cell>
          <cell r="C45" t="str">
            <v>河川管理課維持係</v>
          </cell>
          <cell r="D45" t="str">
            <v>日向神ダムハウエルバンガーバルブ１号放流管塗装工事</v>
          </cell>
          <cell r="E45">
            <v>80</v>
          </cell>
          <cell r="F45">
            <v>45757</v>
          </cell>
          <cell r="G45">
            <v>45771</v>
          </cell>
          <cell r="H45" t="str">
            <v>－</v>
          </cell>
          <cell r="I45" t="str">
            <v>－</v>
          </cell>
          <cell r="J45">
            <v>45796</v>
          </cell>
          <cell r="K45">
            <v>45810</v>
          </cell>
          <cell r="L45">
            <v>45790</v>
          </cell>
          <cell r="M45">
            <v>45813</v>
          </cell>
          <cell r="N45" t="str">
            <v>－</v>
          </cell>
          <cell r="P45" t="str">
            <v>－</v>
          </cell>
          <cell r="Q45" t="str">
            <v>－</v>
          </cell>
          <cell r="S45" t="str">
            <v>－</v>
          </cell>
          <cell r="T45" t="str">
            <v>－</v>
          </cell>
          <cell r="U45">
            <v>45924</v>
          </cell>
          <cell r="V45" t="str">
            <v>見積公告</v>
          </cell>
          <cell r="W45" t="str">
            <v>古賀</v>
          </cell>
          <cell r="X45" t="str">
            <v>有澤</v>
          </cell>
          <cell r="AB45" t="str">
            <v>Ⅱ</v>
          </cell>
          <cell r="AC45" t="str">
            <v>やや難</v>
          </cell>
          <cell r="AD45" t="str">
            <v>簡易型</v>
          </cell>
          <cell r="AE45">
            <v>20</v>
          </cell>
          <cell r="AF45" t="str">
            <v>有（１）</v>
          </cell>
          <cell r="AG45" t="str">
            <v>506-33630-001</v>
          </cell>
          <cell r="AH45">
            <v>46094</v>
          </cell>
          <cell r="AI45" t="str">
            <v>八女市</v>
          </cell>
          <cell r="AJ45" t="str">
            <v>黒木町大淵</v>
          </cell>
          <cell r="AK45" t="str">
            <v>塗装工事</v>
          </cell>
          <cell r="AL45" t="str">
            <v>ダムメンテナンス事業</v>
          </cell>
        </row>
        <row r="46">
          <cell r="A46" t="str">
            <v>M54</v>
          </cell>
          <cell r="B46" t="str">
            <v>八女県土整備事務所</v>
          </cell>
          <cell r="C46" t="str">
            <v>道路建設課橋梁係</v>
          </cell>
          <cell r="D46" t="str">
            <v>国道４４２号宮ノ尾橋旧橋撤去工事</v>
          </cell>
          <cell r="E46">
            <v>50</v>
          </cell>
          <cell r="F46">
            <v>45757</v>
          </cell>
          <cell r="G46">
            <v>45771</v>
          </cell>
          <cell r="H46" t="str">
            <v>－</v>
          </cell>
          <cell r="I46" t="str">
            <v>－</v>
          </cell>
          <cell r="J46">
            <v>45796</v>
          </cell>
          <cell r="K46">
            <v>45810</v>
          </cell>
          <cell r="L46">
            <v>45790</v>
          </cell>
          <cell r="M46">
            <v>45813</v>
          </cell>
          <cell r="N46" t="str">
            <v>－</v>
          </cell>
          <cell r="P46" t="str">
            <v>－</v>
          </cell>
          <cell r="Q46" t="str">
            <v>－</v>
          </cell>
          <cell r="S46" t="str">
            <v>－</v>
          </cell>
          <cell r="T46" t="str">
            <v>－</v>
          </cell>
          <cell r="U46">
            <v>45924</v>
          </cell>
          <cell r="V46" t="str">
            <v>見積公告　５千万切ったため指名へ</v>
          </cell>
          <cell r="W46">
            <v>0</v>
          </cell>
          <cell r="X46">
            <v>0</v>
          </cell>
        </row>
        <row r="47">
          <cell r="A47" t="str">
            <v>M83</v>
          </cell>
          <cell r="B47" t="str">
            <v>北九州県土整備事務所</v>
          </cell>
          <cell r="C47" t="str">
            <v>河川整備課整備第一係</v>
          </cell>
          <cell r="D47" t="str">
            <v>戸切川岸元井堰取付工事</v>
          </cell>
          <cell r="E47">
            <v>200</v>
          </cell>
          <cell r="F47">
            <v>45757</v>
          </cell>
          <cell r="G47">
            <v>45771</v>
          </cell>
          <cell r="H47" t="str">
            <v>－</v>
          </cell>
          <cell r="I47" t="str">
            <v>－</v>
          </cell>
          <cell r="J47">
            <v>45796</v>
          </cell>
          <cell r="K47">
            <v>45810</v>
          </cell>
          <cell r="L47">
            <v>45790</v>
          </cell>
          <cell r="M47">
            <v>45813</v>
          </cell>
          <cell r="N47" t="str">
            <v>－</v>
          </cell>
          <cell r="P47" t="str">
            <v>－</v>
          </cell>
          <cell r="Q47" t="str">
            <v>－</v>
          </cell>
          <cell r="S47" t="str">
            <v>－</v>
          </cell>
          <cell r="T47" t="str">
            <v>－</v>
          </cell>
          <cell r="U47">
            <v>45924</v>
          </cell>
          <cell r="V47" t="str">
            <v>見積公告　4/23 見積不要に</v>
          </cell>
          <cell r="W47">
            <v>0</v>
          </cell>
          <cell r="X47">
            <v>0</v>
          </cell>
          <cell r="AB47" t="str">
            <v>Ⅲ</v>
          </cell>
          <cell r="AC47" t="str">
            <v>やや難</v>
          </cell>
          <cell r="AD47" t="str">
            <v>簡易型</v>
          </cell>
          <cell r="AE47">
            <v>30</v>
          </cell>
          <cell r="AG47" t="str">
            <v>507-40251-002</v>
          </cell>
          <cell r="AH47">
            <v>46477</v>
          </cell>
          <cell r="AI47" t="str">
            <v>遠賀郡岡垣町</v>
          </cell>
          <cell r="AJ47" t="str">
            <v>大字戸切</v>
          </cell>
          <cell r="AK47" t="str">
            <v>土木一式工事</v>
          </cell>
          <cell r="AL47" t="str">
            <v>河川総合流域防災事業（水の安心・安全）</v>
          </cell>
        </row>
        <row r="48">
          <cell r="A48" t="str">
            <v>M18</v>
          </cell>
          <cell r="B48" t="str">
            <v>飯塚県土整備事務所</v>
          </cell>
          <cell r="C48" t="str">
            <v>道路維持課補修係</v>
          </cell>
          <cell r="D48" t="str">
            <v>国道２００号
冷水大橋橋梁塗装工事（３工区）</v>
          </cell>
          <cell r="E48">
            <v>80</v>
          </cell>
          <cell r="F48">
            <v>45757</v>
          </cell>
          <cell r="G48">
            <v>45771</v>
          </cell>
          <cell r="H48" t="str">
            <v>－</v>
          </cell>
          <cell r="I48" t="str">
            <v>－</v>
          </cell>
          <cell r="J48">
            <v>45796</v>
          </cell>
          <cell r="K48">
            <v>45810</v>
          </cell>
          <cell r="L48">
            <v>45790</v>
          </cell>
          <cell r="M48">
            <v>45813</v>
          </cell>
          <cell r="N48" t="str">
            <v>－</v>
          </cell>
          <cell r="P48" t="str">
            <v>－</v>
          </cell>
          <cell r="Q48" t="str">
            <v>－</v>
          </cell>
          <cell r="S48" t="str">
            <v>－</v>
          </cell>
          <cell r="T48" t="str">
            <v>－</v>
          </cell>
          <cell r="U48">
            <v>45924</v>
          </cell>
          <cell r="V48" t="str">
            <v>見積公告(M150)</v>
          </cell>
          <cell r="W48" t="str">
            <v>酒井</v>
          </cell>
          <cell r="X48" t="str">
            <v>黨</v>
          </cell>
          <cell r="AH48">
            <v>46094</v>
          </cell>
          <cell r="AI48" t="str">
            <v>飯塚市</v>
          </cell>
          <cell r="AJ48" t="str">
            <v>桑曲</v>
          </cell>
          <cell r="AK48" t="str">
            <v>塗装工事</v>
          </cell>
          <cell r="AL48" t="str">
            <v>道路メンテナンス補助事業</v>
          </cell>
          <cell r="AP48" t="str">
            <v>労働安全対策について</v>
          </cell>
        </row>
        <row r="49">
          <cell r="A49">
            <v>19</v>
          </cell>
          <cell r="B49" t="str">
            <v>福岡県土整備事務所</v>
          </cell>
          <cell r="C49" t="str">
            <v>河川整備課整備第一係</v>
          </cell>
          <cell r="D49" t="str">
            <v>那珂川河床掘削工事（Ｒ７－１工区）</v>
          </cell>
          <cell r="E49">
            <v>250</v>
          </cell>
          <cell r="F49">
            <v>45757</v>
          </cell>
          <cell r="G49">
            <v>45771</v>
          </cell>
          <cell r="H49">
            <v>45841</v>
          </cell>
          <cell r="I49">
            <v>45797</v>
          </cell>
          <cell r="J49">
            <v>45800</v>
          </cell>
          <cell r="K49">
            <v>45814</v>
          </cell>
          <cell r="L49">
            <v>45790</v>
          </cell>
          <cell r="M49">
            <v>45820</v>
          </cell>
          <cell r="N49">
            <v>45825</v>
          </cell>
          <cell r="P49">
            <v>45790</v>
          </cell>
          <cell r="Q49">
            <v>45846</v>
          </cell>
          <cell r="S49">
            <v>45793</v>
          </cell>
          <cell r="T49">
            <v>45849</v>
          </cell>
          <cell r="U49">
            <v>45853</v>
          </cell>
          <cell r="V49" t="str">
            <v>(153)見積公告あり→M19　　4/17 工事名称変更</v>
          </cell>
          <cell r="W49" t="str">
            <v>有澤</v>
          </cell>
          <cell r="X49" t="str">
            <v>古賀</v>
          </cell>
          <cell r="AB49" t="str">
            <v>Ⅱ</v>
          </cell>
          <cell r="AC49" t="str">
            <v>やや難</v>
          </cell>
          <cell r="AD49" t="str">
            <v>簡易型</v>
          </cell>
          <cell r="AE49">
            <v>20</v>
          </cell>
          <cell r="AF49" t="str">
            <v>有（１）</v>
          </cell>
          <cell r="AG49" t="str">
            <v>506-41449-002</v>
          </cell>
          <cell r="AH49">
            <v>46108</v>
          </cell>
          <cell r="AI49" t="str">
            <v>福岡市福岡市</v>
          </cell>
          <cell r="AJ49" t="str">
            <v>中央区西中洲</v>
          </cell>
          <cell r="AK49" t="str">
            <v>土木一式工事</v>
          </cell>
          <cell r="AL49" t="str">
            <v>広域河川改修事業</v>
          </cell>
          <cell r="AP49" t="str">
            <v>航行安全対策について</v>
          </cell>
        </row>
        <row r="50">
          <cell r="A50">
            <v>20</v>
          </cell>
          <cell r="B50" t="str">
            <v>福岡県土整備事務所</v>
          </cell>
          <cell r="C50" t="str">
            <v>河川整備課整備第一係</v>
          </cell>
          <cell r="D50" t="str">
            <v>那珂川修景護岸工事（Ｒ７－１工区）</v>
          </cell>
          <cell r="E50">
            <v>90</v>
          </cell>
          <cell r="F50">
            <v>45757</v>
          </cell>
          <cell r="G50">
            <v>45771</v>
          </cell>
          <cell r="H50">
            <v>45841</v>
          </cell>
          <cell r="I50">
            <v>45797</v>
          </cell>
          <cell r="J50">
            <v>45800</v>
          </cell>
          <cell r="K50">
            <v>45814</v>
          </cell>
          <cell r="L50">
            <v>45790</v>
          </cell>
          <cell r="M50">
            <v>45820</v>
          </cell>
          <cell r="N50">
            <v>45825</v>
          </cell>
          <cell r="P50">
            <v>45790</v>
          </cell>
          <cell r="Q50">
            <v>45846</v>
          </cell>
          <cell r="S50">
            <v>45793</v>
          </cell>
          <cell r="T50">
            <v>45849</v>
          </cell>
          <cell r="U50">
            <v>45853</v>
          </cell>
          <cell r="V50" t="str">
            <v>見積不要</v>
          </cell>
          <cell r="W50" t="str">
            <v>古賀</v>
          </cell>
          <cell r="X50" t="str">
            <v>有澤</v>
          </cell>
          <cell r="AB50" t="str">
            <v>Ⅱ</v>
          </cell>
          <cell r="AC50" t="str">
            <v>やや難</v>
          </cell>
          <cell r="AD50" t="str">
            <v>簡易型</v>
          </cell>
          <cell r="AE50">
            <v>20</v>
          </cell>
          <cell r="AF50" t="str">
            <v>有（１）</v>
          </cell>
          <cell r="AG50" t="str">
            <v>506-27686-003</v>
          </cell>
          <cell r="AH50">
            <v>46097</v>
          </cell>
          <cell r="AI50" t="str">
            <v>福岡市中央区</v>
          </cell>
          <cell r="AJ50" t="str">
            <v>天神５丁目</v>
          </cell>
          <cell r="AK50" t="str">
            <v>土木一式工事</v>
          </cell>
          <cell r="AL50" t="str">
            <v>広域河川改修事業（市街地整備）</v>
          </cell>
          <cell r="AP50" t="str">
            <v>騒音・振動対策について</v>
          </cell>
        </row>
        <row r="51">
          <cell r="A51">
            <v>21</v>
          </cell>
          <cell r="B51" t="str">
            <v>福岡県土整備事務所</v>
          </cell>
          <cell r="C51" t="str">
            <v>河川整備課整備第一係</v>
          </cell>
          <cell r="D51" t="str">
            <v>那珂川修景護岸工事（Ｒ７－２工区）</v>
          </cell>
          <cell r="E51">
            <v>88</v>
          </cell>
          <cell r="F51">
            <v>45757</v>
          </cell>
          <cell r="G51">
            <v>45771</v>
          </cell>
          <cell r="H51">
            <v>45841</v>
          </cell>
          <cell r="I51">
            <v>45797</v>
          </cell>
          <cell r="J51">
            <v>45800</v>
          </cell>
          <cell r="K51">
            <v>45814</v>
          </cell>
          <cell r="L51">
            <v>45790</v>
          </cell>
          <cell r="M51">
            <v>45820</v>
          </cell>
          <cell r="N51">
            <v>45825</v>
          </cell>
          <cell r="P51">
            <v>45790</v>
          </cell>
          <cell r="Q51">
            <v>45846</v>
          </cell>
          <cell r="S51">
            <v>45793</v>
          </cell>
          <cell r="T51">
            <v>45849</v>
          </cell>
          <cell r="U51">
            <v>45853</v>
          </cell>
          <cell r="V51" t="str">
            <v>見積不要</v>
          </cell>
          <cell r="W51" t="str">
            <v>古賀</v>
          </cell>
          <cell r="X51" t="str">
            <v>有澤</v>
          </cell>
          <cell r="AB51" t="str">
            <v>Ⅱ</v>
          </cell>
          <cell r="AC51" t="str">
            <v>やや難</v>
          </cell>
          <cell r="AD51" t="str">
            <v>簡易型</v>
          </cell>
          <cell r="AE51">
            <v>20</v>
          </cell>
          <cell r="AF51" t="str">
            <v>有（１）</v>
          </cell>
          <cell r="AG51" t="str">
            <v>506-27686-004</v>
          </cell>
          <cell r="AH51">
            <v>46097</v>
          </cell>
          <cell r="AI51" t="str">
            <v>福岡市中央区</v>
          </cell>
          <cell r="AJ51" t="str">
            <v>天神５丁目</v>
          </cell>
          <cell r="AK51" t="str">
            <v>土木一式工事</v>
          </cell>
          <cell r="AL51" t="str">
            <v>広域河川改修事業（市街地整備）</v>
          </cell>
          <cell r="AP51" t="str">
            <v>騒音・振動対策について</v>
          </cell>
        </row>
        <row r="52">
          <cell r="A52">
            <v>17</v>
          </cell>
          <cell r="B52" t="str">
            <v>北九州県土整備事務所</v>
          </cell>
          <cell r="C52" t="str">
            <v>港湾課港湾係</v>
          </cell>
          <cell r="D52" t="str">
            <v>芦屋港係留施設設置工事（４工区）</v>
          </cell>
          <cell r="E52">
            <v>330</v>
          </cell>
          <cell r="F52">
            <v>45757</v>
          </cell>
          <cell r="G52">
            <v>45771</v>
          </cell>
          <cell r="H52">
            <v>45841</v>
          </cell>
          <cell r="I52">
            <v>45797</v>
          </cell>
          <cell r="J52">
            <v>45800</v>
          </cell>
          <cell r="K52">
            <v>45814</v>
          </cell>
          <cell r="L52">
            <v>45790</v>
          </cell>
          <cell r="M52">
            <v>45820</v>
          </cell>
          <cell r="N52">
            <v>45825</v>
          </cell>
          <cell r="P52">
            <v>45790</v>
          </cell>
          <cell r="Q52">
            <v>45846</v>
          </cell>
          <cell r="S52">
            <v>45793</v>
          </cell>
          <cell r="T52">
            <v>45849</v>
          </cell>
          <cell r="U52">
            <v>45853</v>
          </cell>
          <cell r="V52" t="str">
            <v>(149)見積公告あり→M17　4/7日程変更</v>
          </cell>
          <cell r="W52" t="str">
            <v>古賀</v>
          </cell>
          <cell r="X52" t="str">
            <v>有澤</v>
          </cell>
          <cell r="AB52" t="str">
            <v>Ⅲ</v>
          </cell>
          <cell r="AC52" t="str">
            <v>やや難</v>
          </cell>
          <cell r="AD52" t="str">
            <v>簡易型</v>
          </cell>
          <cell r="AE52">
            <v>30</v>
          </cell>
          <cell r="AF52" t="str">
            <v>有（２）</v>
          </cell>
          <cell r="AG52" t="str">
            <v>506-44793-003</v>
          </cell>
          <cell r="AH52">
            <v>46080</v>
          </cell>
          <cell r="AI52" t="str">
            <v>遠賀郡芦屋町</v>
          </cell>
          <cell r="AJ52" t="str">
            <v>幸町</v>
          </cell>
          <cell r="AK52" t="str">
            <v>土木一式工事（港湾）</v>
          </cell>
          <cell r="AL52" t="str">
            <v>地方港湾改修事業（広域連携）</v>
          </cell>
          <cell r="AP52" t="str">
            <v>労働安全対策について</v>
          </cell>
          <cell r="AQ52" t="str">
            <v>精度管理について</v>
          </cell>
        </row>
        <row r="53">
          <cell r="A53">
            <v>24</v>
          </cell>
          <cell r="B53" t="str">
            <v>田川県土整備事務所</v>
          </cell>
          <cell r="C53" t="str">
            <v>道路建設課地方道係</v>
          </cell>
          <cell r="D53" t="str">
            <v>県道行橋添田線（立石峠工区）道路改良工事</v>
          </cell>
          <cell r="E53">
            <v>60</v>
          </cell>
          <cell r="F53">
            <v>45757</v>
          </cell>
          <cell r="G53">
            <v>45771</v>
          </cell>
          <cell r="H53">
            <v>45841</v>
          </cell>
          <cell r="I53">
            <v>45797</v>
          </cell>
          <cell r="J53">
            <v>45800</v>
          </cell>
          <cell r="K53">
            <v>45814</v>
          </cell>
          <cell r="L53">
            <v>45790</v>
          </cell>
          <cell r="M53">
            <v>45820</v>
          </cell>
          <cell r="N53">
            <v>45825</v>
          </cell>
          <cell r="P53">
            <v>45790</v>
          </cell>
          <cell r="Q53">
            <v>45846</v>
          </cell>
          <cell r="S53">
            <v>45793</v>
          </cell>
          <cell r="T53">
            <v>45849</v>
          </cell>
          <cell r="U53">
            <v>45853</v>
          </cell>
          <cell r="V53" t="str">
            <v>　4/21 指名へ変更</v>
          </cell>
          <cell r="W53">
            <v>0</v>
          </cell>
          <cell r="X53">
            <v>0</v>
          </cell>
        </row>
        <row r="54">
          <cell r="A54">
            <v>28</v>
          </cell>
          <cell r="B54" t="str">
            <v>苅田港務所</v>
          </cell>
          <cell r="C54" t="str">
            <v>港湾課港湾係</v>
          </cell>
          <cell r="D54" t="str">
            <v>苅田港南航路浚渫工事（R７－１工区）</v>
          </cell>
          <cell r="E54">
            <v>250</v>
          </cell>
          <cell r="F54">
            <v>45757</v>
          </cell>
          <cell r="G54">
            <v>45771</v>
          </cell>
          <cell r="H54">
            <v>45841</v>
          </cell>
          <cell r="I54">
            <v>45797</v>
          </cell>
          <cell r="J54">
            <v>45800</v>
          </cell>
          <cell r="K54">
            <v>45814</v>
          </cell>
          <cell r="L54">
            <v>45790</v>
          </cell>
          <cell r="M54">
            <v>45820</v>
          </cell>
          <cell r="N54">
            <v>45825</v>
          </cell>
          <cell r="P54">
            <v>45790</v>
          </cell>
          <cell r="Q54">
            <v>45846</v>
          </cell>
          <cell r="S54">
            <v>45793</v>
          </cell>
          <cell r="T54">
            <v>45849</v>
          </cell>
          <cell r="U54">
            <v>45853</v>
          </cell>
          <cell r="W54" t="str">
            <v>酒井</v>
          </cell>
          <cell r="X54" t="str">
            <v>黨</v>
          </cell>
          <cell r="AB54" t="str">
            <v>Ⅲ</v>
          </cell>
          <cell r="AC54" t="str">
            <v>やや難</v>
          </cell>
          <cell r="AD54" t="str">
            <v>簡易型</v>
          </cell>
          <cell r="AE54">
            <v>30</v>
          </cell>
          <cell r="AF54" t="str">
            <v>有（２）</v>
          </cell>
          <cell r="AG54" t="str">
            <v>507-41442-001</v>
          </cell>
          <cell r="AH54">
            <v>46059</v>
          </cell>
          <cell r="AI54" t="str">
            <v>京都郡苅田町</v>
          </cell>
          <cell r="AJ54" t="str">
            <v>港町地先</v>
          </cell>
          <cell r="AK54" t="str">
            <v>しゅんせつ工事</v>
          </cell>
          <cell r="AL54" t="str">
            <v>港湾既存施設有効活用事業（個別補助）</v>
          </cell>
          <cell r="AP54" t="str">
            <v>航行安全対策について</v>
          </cell>
          <cell r="AQ54" t="str">
            <v>水質汚濁対策について</v>
          </cell>
        </row>
        <row r="55">
          <cell r="A55">
            <v>29</v>
          </cell>
          <cell r="B55" t="str">
            <v>苅田港務所</v>
          </cell>
          <cell r="C55" t="str">
            <v>港湾課港湾係</v>
          </cell>
          <cell r="D55" t="str">
            <v>苅田港南航路浚渫工事（R７－２工区）</v>
          </cell>
          <cell r="E55">
            <v>250</v>
          </cell>
          <cell r="F55">
            <v>45757</v>
          </cell>
          <cell r="G55">
            <v>45771</v>
          </cell>
          <cell r="H55">
            <v>45841</v>
          </cell>
          <cell r="I55">
            <v>45797</v>
          </cell>
          <cell r="J55">
            <v>45800</v>
          </cell>
          <cell r="K55">
            <v>45814</v>
          </cell>
          <cell r="L55">
            <v>45790</v>
          </cell>
          <cell r="M55">
            <v>45820</v>
          </cell>
          <cell r="N55">
            <v>45825</v>
          </cell>
          <cell r="P55">
            <v>45790</v>
          </cell>
          <cell r="Q55">
            <v>45846</v>
          </cell>
          <cell r="S55">
            <v>45793</v>
          </cell>
          <cell r="T55">
            <v>45849</v>
          </cell>
          <cell r="U55">
            <v>45853</v>
          </cell>
          <cell r="W55" t="str">
            <v>酒井</v>
          </cell>
          <cell r="X55" t="str">
            <v>黨</v>
          </cell>
          <cell r="AB55" t="str">
            <v>Ⅲ</v>
          </cell>
          <cell r="AC55" t="str">
            <v>やや難</v>
          </cell>
          <cell r="AD55" t="str">
            <v>簡易型</v>
          </cell>
          <cell r="AE55">
            <v>30</v>
          </cell>
          <cell r="AF55" t="str">
            <v>有（２）</v>
          </cell>
          <cell r="AG55" t="str">
            <v>507-41442-002</v>
          </cell>
          <cell r="AH55">
            <v>46059</v>
          </cell>
          <cell r="AI55" t="str">
            <v>京都郡苅田町</v>
          </cell>
          <cell r="AJ55" t="str">
            <v>港町地先</v>
          </cell>
          <cell r="AK55" t="str">
            <v>しゅんせつ工事</v>
          </cell>
          <cell r="AL55" t="str">
            <v>港湾既存施設有効活用事業（個別補助）</v>
          </cell>
          <cell r="AP55" t="str">
            <v>航行安全対策について</v>
          </cell>
          <cell r="AQ55" t="str">
            <v>水質汚濁対策について</v>
          </cell>
        </row>
        <row r="56">
          <cell r="A56">
            <v>30</v>
          </cell>
          <cell r="B56" t="str">
            <v>苅田港務所</v>
          </cell>
          <cell r="C56" t="str">
            <v>港湾課海岸係</v>
          </cell>
          <cell r="D56" t="str">
            <v>苅田港海岸新浜町地区護岸改良工事（Ｒ７工区）</v>
          </cell>
          <cell r="E56">
            <v>90</v>
          </cell>
          <cell r="F56">
            <v>45757</v>
          </cell>
          <cell r="G56">
            <v>45771</v>
          </cell>
          <cell r="H56">
            <v>45841</v>
          </cell>
          <cell r="I56">
            <v>45797</v>
          </cell>
          <cell r="J56">
            <v>45800</v>
          </cell>
          <cell r="K56">
            <v>45814</v>
          </cell>
          <cell r="L56">
            <v>45790</v>
          </cell>
          <cell r="M56">
            <v>45820</v>
          </cell>
          <cell r="N56">
            <v>45825</v>
          </cell>
          <cell r="P56">
            <v>45790</v>
          </cell>
          <cell r="Q56">
            <v>45846</v>
          </cell>
          <cell r="S56">
            <v>45793</v>
          </cell>
          <cell r="T56">
            <v>45849</v>
          </cell>
          <cell r="U56">
            <v>45853</v>
          </cell>
          <cell r="V56" t="str">
            <v>　4/17 取り消し確認</v>
          </cell>
          <cell r="W56">
            <v>0</v>
          </cell>
          <cell r="X56">
            <v>0</v>
          </cell>
        </row>
        <row r="57">
          <cell r="A57" t="str">
            <v>M85</v>
          </cell>
          <cell r="B57" t="str">
            <v>八女県土整備事務所</v>
          </cell>
          <cell r="C57" t="str">
            <v>河川管理課維持係</v>
          </cell>
          <cell r="D57" t="str">
            <v>日向神ダム非常用制水ゲート設備改良工事</v>
          </cell>
          <cell r="E57">
            <v>180</v>
          </cell>
          <cell r="F57">
            <v>45785</v>
          </cell>
          <cell r="G57">
            <v>45799</v>
          </cell>
          <cell r="H57" t="str">
            <v>－</v>
          </cell>
          <cell r="I57" t="str">
            <v>－</v>
          </cell>
          <cell r="J57">
            <v>45810</v>
          </cell>
          <cell r="K57">
            <v>45824</v>
          </cell>
          <cell r="L57">
            <v>45804</v>
          </cell>
          <cell r="M57">
            <v>45827</v>
          </cell>
          <cell r="N57" t="str">
            <v>－</v>
          </cell>
          <cell r="P57" t="str">
            <v>－</v>
          </cell>
          <cell r="Q57" t="str">
            <v>－</v>
          </cell>
          <cell r="S57" t="str">
            <v>－</v>
          </cell>
          <cell r="T57" t="str">
            <v>－</v>
          </cell>
          <cell r="U57">
            <v>45937</v>
          </cell>
          <cell r="V57" t="str">
            <v>見積公告</v>
          </cell>
          <cell r="W57" t="str">
            <v>古賀</v>
          </cell>
          <cell r="X57" t="str">
            <v>有澤</v>
          </cell>
          <cell r="AB57" t="str">
            <v>Ⅱ</v>
          </cell>
          <cell r="AC57" t="str">
            <v>やや難</v>
          </cell>
          <cell r="AD57" t="str">
            <v>簡易型</v>
          </cell>
          <cell r="AE57">
            <v>20</v>
          </cell>
          <cell r="AF57" t="str">
            <v>有（１）</v>
          </cell>
          <cell r="AG57" t="str">
            <v>506-44768-001</v>
          </cell>
          <cell r="AH57">
            <v>46112</v>
          </cell>
          <cell r="AI57" t="str">
            <v>八女市</v>
          </cell>
          <cell r="AJ57" t="str">
            <v>黒木町大淵</v>
          </cell>
          <cell r="AK57" t="str">
            <v>鋼構造物工事</v>
          </cell>
          <cell r="AL57" t="str">
            <v>ダムメンテナンス事業</v>
          </cell>
        </row>
        <row r="58">
          <cell r="A58">
            <v>23</v>
          </cell>
          <cell r="B58" t="str">
            <v>福岡県土整備事務所</v>
          </cell>
          <cell r="C58" t="str">
            <v>河川整備課整備第一係</v>
          </cell>
          <cell r="D58" t="str">
            <v>多々良川護岸工事（８工区）</v>
          </cell>
          <cell r="E58">
            <v>130</v>
          </cell>
          <cell r="F58">
            <v>45785</v>
          </cell>
          <cell r="G58">
            <v>45799</v>
          </cell>
          <cell r="H58">
            <v>45855</v>
          </cell>
          <cell r="I58">
            <v>45811</v>
          </cell>
          <cell r="J58">
            <v>45814</v>
          </cell>
          <cell r="K58">
            <v>45828</v>
          </cell>
          <cell r="L58">
            <v>45804</v>
          </cell>
          <cell r="M58">
            <v>45834</v>
          </cell>
          <cell r="N58">
            <v>45839</v>
          </cell>
          <cell r="P58">
            <v>45804</v>
          </cell>
          <cell r="Q58">
            <v>45860</v>
          </cell>
          <cell r="S58">
            <v>45807</v>
          </cell>
          <cell r="T58">
            <v>45863</v>
          </cell>
          <cell r="U58">
            <v>45867</v>
          </cell>
          <cell r="W58" t="str">
            <v>黨</v>
          </cell>
          <cell r="X58" t="str">
            <v>酒井</v>
          </cell>
          <cell r="AB58" t="str">
            <v>Ⅱ</v>
          </cell>
          <cell r="AC58" t="str">
            <v>やや難</v>
          </cell>
          <cell r="AD58" t="str">
            <v>簡易型</v>
          </cell>
          <cell r="AE58">
            <v>20</v>
          </cell>
          <cell r="AF58" t="str">
            <v>有（１）</v>
          </cell>
          <cell r="AG58" t="str">
            <v>507-44036-001</v>
          </cell>
          <cell r="AH58">
            <v>46097</v>
          </cell>
          <cell r="AI58" t="str">
            <v>福岡市東区</v>
          </cell>
          <cell r="AJ58" t="str">
            <v>多々良１丁目</v>
          </cell>
          <cell r="AK58" t="str">
            <v>土木一式工事</v>
          </cell>
          <cell r="AL58" t="str">
            <v>広域河川改修事業</v>
          </cell>
          <cell r="AP58" t="str">
            <v>騒音・振動対策について</v>
          </cell>
        </row>
        <row r="59">
          <cell r="A59">
            <v>32</v>
          </cell>
          <cell r="B59" t="str">
            <v>久留米県土整備事務所</v>
          </cell>
          <cell r="C59" t="str">
            <v>河川整備課整備第二係</v>
          </cell>
          <cell r="D59" t="str">
            <v>池町川放水路流出施設築造工事（２工区）</v>
          </cell>
          <cell r="E59">
            <v>250</v>
          </cell>
          <cell r="F59">
            <v>45785</v>
          </cell>
          <cell r="G59">
            <v>45799</v>
          </cell>
          <cell r="H59">
            <v>45855</v>
          </cell>
          <cell r="I59">
            <v>45811</v>
          </cell>
          <cell r="J59">
            <v>45814</v>
          </cell>
          <cell r="K59">
            <v>45828</v>
          </cell>
          <cell r="L59">
            <v>45804</v>
          </cell>
          <cell r="M59">
            <v>45834</v>
          </cell>
          <cell r="N59">
            <v>45839</v>
          </cell>
          <cell r="P59">
            <v>45804</v>
          </cell>
          <cell r="Q59">
            <v>45860</v>
          </cell>
          <cell r="S59">
            <v>45807</v>
          </cell>
          <cell r="T59">
            <v>45863</v>
          </cell>
          <cell r="U59">
            <v>45867</v>
          </cell>
          <cell r="W59" t="str">
            <v>酒井</v>
          </cell>
          <cell r="X59" t="str">
            <v>黨</v>
          </cell>
          <cell r="AB59" t="str">
            <v>Ⅲ</v>
          </cell>
          <cell r="AC59" t="str">
            <v>やや難</v>
          </cell>
          <cell r="AD59" t="str">
            <v>簡易型</v>
          </cell>
          <cell r="AE59">
            <v>30</v>
          </cell>
          <cell r="AF59" t="str">
            <v>有（１）</v>
          </cell>
          <cell r="AG59" t="str">
            <v>506-44630-004</v>
          </cell>
          <cell r="AH59">
            <v>46094</v>
          </cell>
          <cell r="AI59" t="str">
            <v>久留米市</v>
          </cell>
          <cell r="AJ59" t="str">
            <v>梅満町</v>
          </cell>
          <cell r="AK59" t="str">
            <v>土木一式工事</v>
          </cell>
          <cell r="AL59" t="str">
            <v>総合流域防災事業</v>
          </cell>
          <cell r="AP59" t="str">
            <v>コンクリート構造物の品質確保について</v>
          </cell>
        </row>
        <row r="60">
          <cell r="A60">
            <v>25</v>
          </cell>
          <cell r="B60" t="str">
            <v>南筑後県土整備事務所</v>
          </cell>
          <cell r="C60" t="str">
            <v>道路建設課橋梁係</v>
          </cell>
          <cell r="D60" t="str">
            <v>県道富久瀬高線幸作橋橋梁下部工（Ａ２）工事</v>
          </cell>
          <cell r="E60">
            <v>71</v>
          </cell>
          <cell r="F60">
            <v>45785</v>
          </cell>
          <cell r="G60">
            <v>45799</v>
          </cell>
          <cell r="H60">
            <v>45855</v>
          </cell>
          <cell r="I60">
            <v>45811</v>
          </cell>
          <cell r="J60">
            <v>45814</v>
          </cell>
          <cell r="K60">
            <v>45828</v>
          </cell>
          <cell r="L60">
            <v>45804</v>
          </cell>
          <cell r="M60">
            <v>45834</v>
          </cell>
          <cell r="N60">
            <v>45839</v>
          </cell>
          <cell r="P60">
            <v>45804</v>
          </cell>
          <cell r="Q60">
            <v>45860</v>
          </cell>
          <cell r="S60">
            <v>45807</v>
          </cell>
          <cell r="T60">
            <v>45863</v>
          </cell>
          <cell r="U60">
            <v>45867</v>
          </cell>
          <cell r="W60" t="str">
            <v>酒井</v>
          </cell>
          <cell r="X60" t="str">
            <v>黨</v>
          </cell>
          <cell r="AB60" t="str">
            <v>Ⅲ</v>
          </cell>
          <cell r="AC60" t="str">
            <v>やや難</v>
          </cell>
          <cell r="AD60" t="str">
            <v>簡易型</v>
          </cell>
          <cell r="AE60">
            <v>30</v>
          </cell>
          <cell r="AF60" t="str">
            <v>有（１）</v>
          </cell>
          <cell r="AG60" t="str">
            <v>507-44807-002</v>
          </cell>
          <cell r="AH60">
            <v>46171</v>
          </cell>
          <cell r="AI60" t="str">
            <v>みやま市</v>
          </cell>
          <cell r="AJ60" t="str">
            <v>瀬高町本郷</v>
          </cell>
          <cell r="AK60" t="str">
            <v>土木一式工事</v>
          </cell>
          <cell r="AL60" t="str">
            <v>道路メンテナンス事業（建設）</v>
          </cell>
          <cell r="AP60" t="str">
            <v>コンクリート構造物の品質確保について</v>
          </cell>
        </row>
        <row r="61">
          <cell r="A61">
            <v>35</v>
          </cell>
          <cell r="B61" t="str">
            <v>直方県土整備事務所</v>
          </cell>
          <cell r="C61" t="str">
            <v>道路建設課地方道係</v>
          </cell>
          <cell r="D61" t="str">
            <v>県道室木下有木若宮線第二沼口橋橋梁下部工（A２）工事</v>
          </cell>
          <cell r="E61">
            <v>110</v>
          </cell>
          <cell r="F61">
            <v>45785</v>
          </cell>
          <cell r="G61">
            <v>45799</v>
          </cell>
          <cell r="H61">
            <v>45855</v>
          </cell>
          <cell r="I61">
            <v>45811</v>
          </cell>
          <cell r="J61">
            <v>45814</v>
          </cell>
          <cell r="K61">
            <v>45828</v>
          </cell>
          <cell r="L61">
            <v>45804</v>
          </cell>
          <cell r="M61">
            <v>45834</v>
          </cell>
          <cell r="N61">
            <v>45839</v>
          </cell>
          <cell r="P61">
            <v>45804</v>
          </cell>
          <cell r="Q61">
            <v>45860</v>
          </cell>
          <cell r="S61">
            <v>45807</v>
          </cell>
          <cell r="T61">
            <v>45863</v>
          </cell>
          <cell r="U61">
            <v>45867</v>
          </cell>
          <cell r="W61" t="str">
            <v>古賀</v>
          </cell>
          <cell r="X61" t="str">
            <v>有澤</v>
          </cell>
          <cell r="AB61" t="str">
            <v>Ⅲ</v>
          </cell>
          <cell r="AC61" t="str">
            <v>やや難</v>
          </cell>
          <cell r="AD61" t="str">
            <v>簡易型</v>
          </cell>
          <cell r="AE61">
            <v>30</v>
          </cell>
          <cell r="AF61" t="str">
            <v>有（１）</v>
          </cell>
          <cell r="AG61" t="str">
            <v>507-44966-001</v>
          </cell>
          <cell r="AH61">
            <v>46171</v>
          </cell>
          <cell r="AI61" t="str">
            <v>宮若市</v>
          </cell>
          <cell r="AJ61" t="str">
            <v>沼口</v>
          </cell>
          <cell r="AK61" t="str">
            <v>土木一式工事</v>
          </cell>
          <cell r="AL61" t="str">
            <v>防災安全交付金</v>
          </cell>
          <cell r="AP61" t="str">
            <v>コンクリート構造物の品質確保について</v>
          </cell>
        </row>
        <row r="62">
          <cell r="A62">
            <v>94</v>
          </cell>
          <cell r="B62" t="str">
            <v>北九州県土整備事務所</v>
          </cell>
          <cell r="C62" t="str">
            <v>道路建設課地方道係</v>
          </cell>
          <cell r="D62" t="str">
            <v>県道岡垣宗像線本村橋橋梁下部工工事</v>
          </cell>
          <cell r="E62">
            <v>95</v>
          </cell>
          <cell r="F62">
            <v>45785</v>
          </cell>
          <cell r="G62">
            <v>45799</v>
          </cell>
          <cell r="H62">
            <v>45855</v>
          </cell>
          <cell r="I62">
            <v>45811</v>
          </cell>
          <cell r="J62">
            <v>45814</v>
          </cell>
          <cell r="K62">
            <v>45828</v>
          </cell>
          <cell r="L62">
            <v>45804</v>
          </cell>
          <cell r="M62">
            <v>45834</v>
          </cell>
          <cell r="N62">
            <v>45839</v>
          </cell>
          <cell r="P62">
            <v>45804</v>
          </cell>
          <cell r="Q62">
            <v>45860</v>
          </cell>
          <cell r="S62">
            <v>45807</v>
          </cell>
          <cell r="T62">
            <v>45863</v>
          </cell>
          <cell r="U62">
            <v>45868</v>
          </cell>
          <cell r="V62" t="str">
            <v>1/31追加　4/15 指名へ変更</v>
          </cell>
          <cell r="W62">
            <v>0</v>
          </cell>
          <cell r="X62">
            <v>0</v>
          </cell>
        </row>
        <row r="63">
          <cell r="A63">
            <v>82</v>
          </cell>
          <cell r="B63" t="str">
            <v>北九州県土整備事務所</v>
          </cell>
          <cell r="C63" t="str">
            <v>河川整備課整備第一係</v>
          </cell>
          <cell r="D63" t="str">
            <v>戸切川岸元井堰上部工工事</v>
          </cell>
          <cell r="E63">
            <v>200</v>
          </cell>
          <cell r="F63">
            <v>45785</v>
          </cell>
          <cell r="G63">
            <v>45799</v>
          </cell>
          <cell r="H63">
            <v>45855</v>
          </cell>
          <cell r="I63">
            <v>45811</v>
          </cell>
          <cell r="J63">
            <v>45814</v>
          </cell>
          <cell r="K63">
            <v>45828</v>
          </cell>
          <cell r="L63">
            <v>45804</v>
          </cell>
          <cell r="M63">
            <v>45834</v>
          </cell>
          <cell r="N63">
            <v>45839</v>
          </cell>
          <cell r="P63">
            <v>45804</v>
          </cell>
          <cell r="Q63">
            <v>45860</v>
          </cell>
          <cell r="S63">
            <v>45807</v>
          </cell>
          <cell r="T63">
            <v>45863</v>
          </cell>
          <cell r="U63">
            <v>45867</v>
          </cell>
          <cell r="V63" t="str">
            <v>見積公告あり→M82</v>
          </cell>
          <cell r="W63" t="str">
            <v>有澤</v>
          </cell>
          <cell r="X63" t="str">
            <v>古賀</v>
          </cell>
          <cell r="AB63" t="str">
            <v>Ⅳ</v>
          </cell>
          <cell r="AC63" t="str">
            <v>やや難</v>
          </cell>
          <cell r="AD63" t="str">
            <v>簡易型</v>
          </cell>
          <cell r="AE63">
            <v>30</v>
          </cell>
          <cell r="AF63" t="str">
            <v>有（２）</v>
          </cell>
          <cell r="AG63" t="str">
            <v>506-40251-001</v>
          </cell>
          <cell r="AH63">
            <v>46384</v>
          </cell>
          <cell r="AI63" t="str">
            <v>遠賀郡岡垣町</v>
          </cell>
          <cell r="AJ63" t="str">
            <v>大字戸切</v>
          </cell>
          <cell r="AK63" t="str">
            <v>鋼構造物工事</v>
          </cell>
          <cell r="AL63" t="str">
            <v>河川総合流域防災事業（水の安心・安全）</v>
          </cell>
        </row>
        <row r="64">
          <cell r="A64">
            <v>26</v>
          </cell>
          <cell r="B64" t="str">
            <v>田川県土整備事務所</v>
          </cell>
          <cell r="C64" t="str">
            <v>道路建設課橋梁係</v>
          </cell>
          <cell r="D64" t="str">
            <v>県道田川直方線人見橋橋梁下部工（Ａ１）工事</v>
          </cell>
          <cell r="E64">
            <v>170</v>
          </cell>
          <cell r="F64">
            <v>45785</v>
          </cell>
          <cell r="G64">
            <v>45799</v>
          </cell>
          <cell r="H64">
            <v>45855</v>
          </cell>
          <cell r="I64">
            <v>45811</v>
          </cell>
          <cell r="J64">
            <v>45814</v>
          </cell>
          <cell r="K64">
            <v>45828</v>
          </cell>
          <cell r="L64">
            <v>45804</v>
          </cell>
          <cell r="M64">
            <v>45834</v>
          </cell>
          <cell r="N64">
            <v>45839</v>
          </cell>
          <cell r="P64">
            <v>45804</v>
          </cell>
          <cell r="Q64">
            <v>45860</v>
          </cell>
          <cell r="S64">
            <v>45807</v>
          </cell>
          <cell r="T64">
            <v>45863</v>
          </cell>
          <cell r="U64">
            <v>45867</v>
          </cell>
          <cell r="W64" t="str">
            <v>古賀</v>
          </cell>
          <cell r="X64" t="str">
            <v>有澤</v>
          </cell>
          <cell r="AB64" t="str">
            <v>Ⅲ</v>
          </cell>
          <cell r="AC64" t="str">
            <v>やや難</v>
          </cell>
          <cell r="AD64" t="str">
            <v>簡易型</v>
          </cell>
          <cell r="AE64">
            <v>30</v>
          </cell>
          <cell r="AF64" t="str">
            <v>有（１）</v>
          </cell>
          <cell r="AG64" t="str">
            <v>507-44875-001</v>
          </cell>
          <cell r="AH64">
            <v>46203</v>
          </cell>
          <cell r="AI64" t="str">
            <v>田川郡福智町</v>
          </cell>
          <cell r="AJ64" t="str">
            <v>金田</v>
          </cell>
          <cell r="AK64" t="str">
            <v>土木一式工事</v>
          </cell>
          <cell r="AL64" t="str">
            <v>道路メンテナンス事業</v>
          </cell>
          <cell r="AP64" t="str">
            <v>コンクリート構造物の品質確保について</v>
          </cell>
        </row>
        <row r="65">
          <cell r="A65">
            <v>27</v>
          </cell>
          <cell r="B65" t="str">
            <v>田川県土整備事務所</v>
          </cell>
          <cell r="C65" t="str">
            <v>道路建設課橋梁係</v>
          </cell>
          <cell r="D65" t="str">
            <v>県道田川直方線人見橋橋梁下部工（Ａ２）工事</v>
          </cell>
          <cell r="E65">
            <v>210</v>
          </cell>
          <cell r="F65">
            <v>45785</v>
          </cell>
          <cell r="G65">
            <v>45799</v>
          </cell>
          <cell r="H65">
            <v>45855</v>
          </cell>
          <cell r="I65">
            <v>45811</v>
          </cell>
          <cell r="J65">
            <v>45814</v>
          </cell>
          <cell r="K65">
            <v>45828</v>
          </cell>
          <cell r="L65">
            <v>45804</v>
          </cell>
          <cell r="M65">
            <v>45834</v>
          </cell>
          <cell r="N65">
            <v>45839</v>
          </cell>
          <cell r="P65">
            <v>45804</v>
          </cell>
          <cell r="Q65">
            <v>45860</v>
          </cell>
          <cell r="S65">
            <v>45807</v>
          </cell>
          <cell r="T65">
            <v>45863</v>
          </cell>
          <cell r="U65">
            <v>45867</v>
          </cell>
          <cell r="V65" t="str">
            <v>　5/15 取り消し確認</v>
          </cell>
          <cell r="W65">
            <v>0</v>
          </cell>
          <cell r="X65">
            <v>0</v>
          </cell>
        </row>
        <row r="66">
          <cell r="A66" t="str">
            <v>M96</v>
          </cell>
          <cell r="B66" t="str">
            <v>飯塚県土整備事務所</v>
          </cell>
          <cell r="C66" t="str">
            <v>道路建設課国道係</v>
          </cell>
          <cell r="D66" t="str">
            <v>国道３２２号嘉麻バイパス函渠工設置工事（１工区）</v>
          </cell>
          <cell r="E66">
            <v>450</v>
          </cell>
          <cell r="F66">
            <v>45799</v>
          </cell>
          <cell r="G66">
            <v>45813</v>
          </cell>
          <cell r="H66" t="str">
            <v>－</v>
          </cell>
          <cell r="I66" t="str">
            <v>－</v>
          </cell>
          <cell r="J66">
            <v>45824</v>
          </cell>
          <cell r="K66">
            <v>45838</v>
          </cell>
          <cell r="L66">
            <v>45818</v>
          </cell>
          <cell r="M66">
            <v>45841</v>
          </cell>
          <cell r="N66" t="str">
            <v>－</v>
          </cell>
          <cell r="P66" t="str">
            <v>－</v>
          </cell>
          <cell r="Q66" t="str">
            <v>－</v>
          </cell>
          <cell r="S66" t="str">
            <v>－</v>
          </cell>
          <cell r="T66" t="str">
            <v>－</v>
          </cell>
          <cell r="U66">
            <v>45951</v>
          </cell>
          <cell r="V66" t="str">
            <v>見積公告　5/20変更　10/7 → 10/21</v>
          </cell>
          <cell r="W66" t="str">
            <v>黨</v>
          </cell>
          <cell r="X66" t="str">
            <v>酒井</v>
          </cell>
          <cell r="AB66" t="str">
            <v>Ⅱ</v>
          </cell>
          <cell r="AC66" t="str">
            <v>やや難</v>
          </cell>
          <cell r="AD66" t="str">
            <v>簡易型</v>
          </cell>
          <cell r="AE66">
            <v>20</v>
          </cell>
          <cell r="AF66" t="str">
            <v>有（２）</v>
          </cell>
          <cell r="AH66">
            <v>46295</v>
          </cell>
          <cell r="AI66" t="str">
            <v>嘉麻市</v>
          </cell>
          <cell r="AJ66" t="str">
            <v>大隈町</v>
          </cell>
          <cell r="AK66" t="str">
            <v>土木一式工事</v>
          </cell>
        </row>
        <row r="67">
          <cell r="A67" t="str">
            <v>M97</v>
          </cell>
          <cell r="B67" t="str">
            <v>飯塚県土整備事務所</v>
          </cell>
          <cell r="C67" t="str">
            <v>道路建設課国道係</v>
          </cell>
          <cell r="D67" t="str">
            <v>国道３２２号嘉麻バイパス函渠工設置工事（２工区）</v>
          </cell>
          <cell r="E67">
            <v>450</v>
          </cell>
          <cell r="F67">
            <v>45799</v>
          </cell>
          <cell r="G67">
            <v>45813</v>
          </cell>
          <cell r="H67" t="str">
            <v>－</v>
          </cell>
          <cell r="I67" t="str">
            <v>－</v>
          </cell>
          <cell r="J67">
            <v>45824</v>
          </cell>
          <cell r="K67">
            <v>45838</v>
          </cell>
          <cell r="L67">
            <v>45818</v>
          </cell>
          <cell r="M67">
            <v>45841</v>
          </cell>
          <cell r="N67" t="str">
            <v>－</v>
          </cell>
          <cell r="P67" t="str">
            <v>－</v>
          </cell>
          <cell r="Q67" t="str">
            <v>－</v>
          </cell>
          <cell r="S67" t="str">
            <v>－</v>
          </cell>
          <cell r="T67" t="str">
            <v>－</v>
          </cell>
          <cell r="U67">
            <v>45951</v>
          </cell>
          <cell r="V67" t="str">
            <v>見積公告　5/20変更　10/7 → 10/21</v>
          </cell>
          <cell r="W67" t="str">
            <v>黨</v>
          </cell>
          <cell r="X67" t="str">
            <v>酒井</v>
          </cell>
          <cell r="AB67" t="str">
            <v>Ⅱ</v>
          </cell>
          <cell r="AC67" t="str">
            <v>やや難</v>
          </cell>
          <cell r="AD67" t="str">
            <v>簡易型</v>
          </cell>
          <cell r="AE67">
            <v>20</v>
          </cell>
          <cell r="AF67" t="str">
            <v>有（２）</v>
          </cell>
          <cell r="AH67">
            <v>46295</v>
          </cell>
          <cell r="AI67" t="str">
            <v>嘉麻市</v>
          </cell>
          <cell r="AJ67" t="str">
            <v>大隈町</v>
          </cell>
          <cell r="AK67" t="str">
            <v>土木一式工事</v>
          </cell>
        </row>
        <row r="68">
          <cell r="A68">
            <v>33</v>
          </cell>
          <cell r="B68" t="str">
            <v>久留米県土整備事務所</v>
          </cell>
          <cell r="C68" t="str">
            <v>河川整備課整備第二係</v>
          </cell>
          <cell r="D68" t="str">
            <v>池町川放水路流入施設築造工事（４工区）</v>
          </cell>
          <cell r="E68">
            <v>150</v>
          </cell>
          <cell r="F68">
            <v>45799</v>
          </cell>
          <cell r="G68">
            <v>45813</v>
          </cell>
          <cell r="H68">
            <v>45869</v>
          </cell>
          <cell r="I68">
            <v>45825</v>
          </cell>
          <cell r="J68">
            <v>45828</v>
          </cell>
          <cell r="K68">
            <v>45842</v>
          </cell>
          <cell r="L68">
            <v>45818</v>
          </cell>
          <cell r="M68">
            <v>45848</v>
          </cell>
          <cell r="N68">
            <v>45853</v>
          </cell>
          <cell r="P68">
            <v>45818</v>
          </cell>
          <cell r="Q68">
            <v>45874</v>
          </cell>
          <cell r="S68">
            <v>45821</v>
          </cell>
          <cell r="T68">
            <v>45877</v>
          </cell>
          <cell r="U68">
            <v>45887</v>
          </cell>
          <cell r="W68" t="str">
            <v>酒井</v>
          </cell>
          <cell r="X68" t="str">
            <v>黨</v>
          </cell>
        </row>
        <row r="69">
          <cell r="A69">
            <v>36</v>
          </cell>
          <cell r="B69" t="str">
            <v>朝倉県土整備事務所</v>
          </cell>
          <cell r="C69" t="str">
            <v>道路維持課補修係</v>
          </cell>
          <cell r="D69" t="str">
            <v>県道甘木朝倉田主丸線朝羽大橋橋梁塗装工事（５工区）</v>
          </cell>
          <cell r="E69">
            <v>120</v>
          </cell>
          <cell r="F69">
            <v>45799</v>
          </cell>
          <cell r="G69">
            <v>45813</v>
          </cell>
          <cell r="H69">
            <v>45869</v>
          </cell>
          <cell r="I69">
            <v>45825</v>
          </cell>
          <cell r="J69">
            <v>45828</v>
          </cell>
          <cell r="K69">
            <v>45842</v>
          </cell>
          <cell r="L69">
            <v>45818</v>
          </cell>
          <cell r="M69">
            <v>45848</v>
          </cell>
          <cell r="N69">
            <v>45853</v>
          </cell>
          <cell r="P69">
            <v>45818</v>
          </cell>
          <cell r="Q69">
            <v>45874</v>
          </cell>
          <cell r="S69">
            <v>45821</v>
          </cell>
          <cell r="T69">
            <v>45877</v>
          </cell>
          <cell r="U69">
            <v>45887</v>
          </cell>
          <cell r="V69" t="str">
            <v>40があるため18日開札</v>
          </cell>
          <cell r="W69" t="str">
            <v>有澤</v>
          </cell>
          <cell r="X69" t="str">
            <v>古賀</v>
          </cell>
          <cell r="AB69" t="str">
            <v>Ⅱ</v>
          </cell>
          <cell r="AC69" t="str">
            <v>やや難</v>
          </cell>
          <cell r="AD69" t="str">
            <v>簡易型</v>
          </cell>
          <cell r="AE69">
            <v>20</v>
          </cell>
          <cell r="AF69" t="str">
            <v>有（１）</v>
          </cell>
          <cell r="AG69" t="str">
            <v>506-42389-001</v>
          </cell>
          <cell r="AH69">
            <v>46097</v>
          </cell>
          <cell r="AI69" t="str">
            <v>朝倉市</v>
          </cell>
          <cell r="AJ69" t="str">
            <v>田中</v>
          </cell>
          <cell r="AK69" t="str">
            <v>塗装工事</v>
          </cell>
          <cell r="AL69" t="str">
            <v>道路メンテナンス事業（建設）</v>
          </cell>
          <cell r="AP69" t="str">
            <v>労働安全対策について</v>
          </cell>
        </row>
        <row r="70">
          <cell r="A70">
            <v>37</v>
          </cell>
          <cell r="B70" t="str">
            <v>八女県土整備事務所</v>
          </cell>
          <cell r="C70" t="str">
            <v>道路建設課橋梁係</v>
          </cell>
          <cell r="D70" t="str">
            <v>県道久留米立花線星野川橋橋梁下部工（Ａ１）工事</v>
          </cell>
          <cell r="E70">
            <v>120</v>
          </cell>
          <cell r="F70">
            <v>45799</v>
          </cell>
          <cell r="G70">
            <v>45813</v>
          </cell>
          <cell r="H70">
            <v>45869</v>
          </cell>
          <cell r="I70">
            <v>45825</v>
          </cell>
          <cell r="J70">
            <v>45828</v>
          </cell>
          <cell r="K70">
            <v>45842</v>
          </cell>
          <cell r="L70">
            <v>45818</v>
          </cell>
          <cell r="M70">
            <v>45848</v>
          </cell>
          <cell r="N70">
            <v>45853</v>
          </cell>
          <cell r="P70">
            <v>45818</v>
          </cell>
          <cell r="Q70">
            <v>45874</v>
          </cell>
          <cell r="S70">
            <v>45821</v>
          </cell>
          <cell r="T70">
            <v>45877</v>
          </cell>
          <cell r="U70">
            <v>45887</v>
          </cell>
          <cell r="V70" t="str">
            <v>39と同日開札</v>
          </cell>
          <cell r="W70" t="str">
            <v>古賀</v>
          </cell>
          <cell r="X70" t="str">
            <v>有澤</v>
          </cell>
          <cell r="AB70" t="str">
            <v>Ⅲ</v>
          </cell>
          <cell r="AC70" t="str">
            <v>やや難</v>
          </cell>
          <cell r="AD70" t="str">
            <v>簡易型</v>
          </cell>
          <cell r="AE70">
            <v>30</v>
          </cell>
          <cell r="AF70" t="str">
            <v>有（１）</v>
          </cell>
          <cell r="AG70" t="str">
            <v>507-45109-001</v>
          </cell>
          <cell r="AH70">
            <v>46199</v>
          </cell>
          <cell r="AI70" t="str">
            <v>八女市</v>
          </cell>
          <cell r="AJ70" t="str">
            <v>祈祷院</v>
          </cell>
          <cell r="AK70" t="str">
            <v>土木一式工事</v>
          </cell>
          <cell r="AL70" t="str">
            <v>道路メンテナンス事業（建設）</v>
          </cell>
          <cell r="AP70" t="str">
            <v>コンクリート構造物の品質確保について</v>
          </cell>
        </row>
        <row r="71">
          <cell r="A71">
            <v>39</v>
          </cell>
          <cell r="B71" t="str">
            <v>八女県土整備事務所</v>
          </cell>
          <cell r="C71" t="str">
            <v>道路建設課橋梁係</v>
          </cell>
          <cell r="D71" t="str">
            <v>県道岩野黒木線四条野橋橋梁下部工（A２）工事</v>
          </cell>
          <cell r="E71">
            <v>80</v>
          </cell>
          <cell r="F71">
            <v>45799</v>
          </cell>
          <cell r="G71">
            <v>45813</v>
          </cell>
          <cell r="H71">
            <v>45869</v>
          </cell>
          <cell r="I71">
            <v>45825</v>
          </cell>
          <cell r="J71">
            <v>45828</v>
          </cell>
          <cell r="K71">
            <v>45842</v>
          </cell>
          <cell r="L71">
            <v>45818</v>
          </cell>
          <cell r="M71">
            <v>45848</v>
          </cell>
          <cell r="N71">
            <v>45853</v>
          </cell>
          <cell r="P71">
            <v>45818</v>
          </cell>
          <cell r="Q71">
            <v>45874</v>
          </cell>
          <cell r="S71">
            <v>45821</v>
          </cell>
          <cell r="T71">
            <v>45877</v>
          </cell>
          <cell r="U71">
            <v>45887</v>
          </cell>
          <cell r="V71" t="str">
            <v>37と同日開札</v>
          </cell>
          <cell r="W71" t="str">
            <v>有澤</v>
          </cell>
          <cell r="X71" t="str">
            <v>古賀</v>
          </cell>
          <cell r="AB71" t="str">
            <v>Ⅱ</v>
          </cell>
          <cell r="AC71" t="str">
            <v>やや難</v>
          </cell>
          <cell r="AD71" t="str">
            <v>簡易型</v>
          </cell>
          <cell r="AE71">
            <v>30</v>
          </cell>
          <cell r="AF71" t="str">
            <v>有（１）</v>
          </cell>
          <cell r="AG71" t="str">
            <v>507-38207-001</v>
          </cell>
          <cell r="AH71">
            <v>46094</v>
          </cell>
          <cell r="AI71" t="str">
            <v>八女市黒木町</v>
          </cell>
          <cell r="AJ71" t="str">
            <v>桑原</v>
          </cell>
          <cell r="AK71" t="str">
            <v>土木一式工事</v>
          </cell>
          <cell r="AL71" t="str">
            <v>道路メンテナンス事業（建設）</v>
          </cell>
          <cell r="AP71" t="str">
            <v>コンクリート構造物の品質確保について</v>
          </cell>
        </row>
        <row r="72">
          <cell r="A72">
            <v>42</v>
          </cell>
          <cell r="B72" t="str">
            <v>苅田港務所</v>
          </cell>
          <cell r="C72" t="str">
            <v>港湾課港湾係</v>
          </cell>
          <cell r="D72" t="str">
            <v>苅田港新松山地区埠頭用地２期造成（敷砂）工事（R７－１工区）</v>
          </cell>
          <cell r="E72">
            <v>290</v>
          </cell>
          <cell r="F72">
            <v>45799</v>
          </cell>
          <cell r="G72">
            <v>45813</v>
          </cell>
          <cell r="H72">
            <v>45869</v>
          </cell>
          <cell r="I72">
            <v>45825</v>
          </cell>
          <cell r="J72">
            <v>45828</v>
          </cell>
          <cell r="K72">
            <v>45842</v>
          </cell>
          <cell r="L72">
            <v>45818</v>
          </cell>
          <cell r="M72">
            <v>45848</v>
          </cell>
          <cell r="N72">
            <v>45853</v>
          </cell>
          <cell r="P72">
            <v>45818</v>
          </cell>
          <cell r="Q72">
            <v>45874</v>
          </cell>
          <cell r="S72">
            <v>45821</v>
          </cell>
          <cell r="T72">
            <v>45877</v>
          </cell>
          <cell r="U72">
            <v>45888</v>
          </cell>
          <cell r="V72" t="str">
            <v>(155)見積公告あり→M42</v>
          </cell>
          <cell r="W72" t="str">
            <v>黨</v>
          </cell>
          <cell r="X72" t="str">
            <v>酒井</v>
          </cell>
        </row>
        <row r="73">
          <cell r="A73">
            <v>43</v>
          </cell>
          <cell r="B73" t="str">
            <v>苅田港務所</v>
          </cell>
          <cell r="C73" t="str">
            <v>港湾課港湾係</v>
          </cell>
          <cell r="D73" t="str">
            <v>苅田港新松山地区埠頭用地２期造成（敷砂）工事（R７－２工区）</v>
          </cell>
          <cell r="E73">
            <v>290</v>
          </cell>
          <cell r="F73">
            <v>45799</v>
          </cell>
          <cell r="G73">
            <v>45813</v>
          </cell>
          <cell r="H73">
            <v>45869</v>
          </cell>
          <cell r="I73">
            <v>45825</v>
          </cell>
          <cell r="J73">
            <v>45828</v>
          </cell>
          <cell r="K73">
            <v>45842</v>
          </cell>
          <cell r="L73">
            <v>45818</v>
          </cell>
          <cell r="M73">
            <v>45848</v>
          </cell>
          <cell r="N73">
            <v>45853</v>
          </cell>
          <cell r="P73">
            <v>45818</v>
          </cell>
          <cell r="Q73">
            <v>45874</v>
          </cell>
          <cell r="S73">
            <v>45821</v>
          </cell>
          <cell r="T73">
            <v>45877</v>
          </cell>
          <cell r="U73">
            <v>45888</v>
          </cell>
          <cell r="V73" t="str">
            <v>(156)見積公告あり→M43</v>
          </cell>
          <cell r="W73" t="str">
            <v>黨</v>
          </cell>
          <cell r="X73" t="str">
            <v>酒井</v>
          </cell>
        </row>
        <row r="74">
          <cell r="A74">
            <v>44</v>
          </cell>
          <cell r="B74" t="str">
            <v>苅田港務所</v>
          </cell>
          <cell r="C74" t="str">
            <v>港湾課港湾係</v>
          </cell>
          <cell r="D74" t="str">
            <v>苅田港新松山地区埠頭用地２期造成（敷砂）工事（R７－３工区）</v>
          </cell>
          <cell r="E74">
            <v>290</v>
          </cell>
          <cell r="F74">
            <v>45799</v>
          </cell>
          <cell r="G74">
            <v>45813</v>
          </cell>
          <cell r="H74">
            <v>45869</v>
          </cell>
          <cell r="I74">
            <v>45825</v>
          </cell>
          <cell r="J74">
            <v>45828</v>
          </cell>
          <cell r="K74">
            <v>45842</v>
          </cell>
          <cell r="L74">
            <v>45818</v>
          </cell>
          <cell r="M74">
            <v>45848</v>
          </cell>
          <cell r="N74">
            <v>45853</v>
          </cell>
          <cell r="P74">
            <v>45818</v>
          </cell>
          <cell r="Q74">
            <v>45874</v>
          </cell>
          <cell r="S74">
            <v>45821</v>
          </cell>
          <cell r="T74">
            <v>45877</v>
          </cell>
          <cell r="U74">
            <v>45888</v>
          </cell>
          <cell r="V74" t="str">
            <v>(157)見積公告あり→M44</v>
          </cell>
          <cell r="W74" t="str">
            <v>黨</v>
          </cell>
          <cell r="X74" t="str">
            <v>酒井</v>
          </cell>
        </row>
        <row r="75">
          <cell r="A75">
            <v>45</v>
          </cell>
          <cell r="B75" t="str">
            <v>苅田港務所</v>
          </cell>
          <cell r="C75" t="str">
            <v>港湾課港湾係</v>
          </cell>
          <cell r="D75" t="str">
            <v>苅田港新松山地区埠頭用地２期造成（敷砂）工事（R７－４工区）</v>
          </cell>
          <cell r="E75">
            <v>290</v>
          </cell>
          <cell r="F75">
            <v>45799</v>
          </cell>
          <cell r="G75">
            <v>45813</v>
          </cell>
          <cell r="H75">
            <v>45869</v>
          </cell>
          <cell r="I75">
            <v>45825</v>
          </cell>
          <cell r="J75">
            <v>45828</v>
          </cell>
          <cell r="K75">
            <v>45842</v>
          </cell>
          <cell r="L75">
            <v>45818</v>
          </cell>
          <cell r="M75">
            <v>45848</v>
          </cell>
          <cell r="N75">
            <v>45853</v>
          </cell>
          <cell r="P75">
            <v>45818</v>
          </cell>
          <cell r="Q75">
            <v>45874</v>
          </cell>
          <cell r="S75">
            <v>45821</v>
          </cell>
          <cell r="T75">
            <v>45877</v>
          </cell>
          <cell r="U75">
            <v>45888</v>
          </cell>
          <cell r="V75" t="str">
            <v>(158)見積公告あり→M45</v>
          </cell>
          <cell r="W75" t="str">
            <v>黨</v>
          </cell>
          <cell r="X75" t="str">
            <v>酒井</v>
          </cell>
        </row>
        <row r="76">
          <cell r="A76">
            <v>46</v>
          </cell>
          <cell r="B76" t="str">
            <v>苅田港務所</v>
          </cell>
          <cell r="C76" t="str">
            <v>港湾課港湾係</v>
          </cell>
          <cell r="D76" t="str">
            <v>苅田港新松山地区埠頭用地２期造成（敷砂）工事（R７－５工区）</v>
          </cell>
          <cell r="E76">
            <v>290</v>
          </cell>
          <cell r="F76">
            <v>45799</v>
          </cell>
          <cell r="G76">
            <v>45813</v>
          </cell>
          <cell r="H76">
            <v>45869</v>
          </cell>
          <cell r="I76">
            <v>45825</v>
          </cell>
          <cell r="J76">
            <v>45828</v>
          </cell>
          <cell r="K76">
            <v>45842</v>
          </cell>
          <cell r="L76">
            <v>45818</v>
          </cell>
          <cell r="M76">
            <v>45848</v>
          </cell>
          <cell r="N76">
            <v>45853</v>
          </cell>
          <cell r="P76">
            <v>45818</v>
          </cell>
          <cell r="Q76">
            <v>45874</v>
          </cell>
          <cell r="S76">
            <v>45821</v>
          </cell>
          <cell r="T76">
            <v>45877</v>
          </cell>
          <cell r="U76">
            <v>45888</v>
          </cell>
          <cell r="V76" t="str">
            <v>(159)見積公告あり→M46</v>
          </cell>
          <cell r="W76" t="str">
            <v>黨</v>
          </cell>
          <cell r="X76" t="str">
            <v>酒井</v>
          </cell>
        </row>
        <row r="77">
          <cell r="A77">
            <v>47</v>
          </cell>
          <cell r="B77" t="str">
            <v>苅田港務所</v>
          </cell>
          <cell r="C77" t="str">
            <v>港湾課港湾係</v>
          </cell>
          <cell r="D77" t="str">
            <v>苅田港新松山地区埠頭用地２期造成（敷砂）工事（R７－６工区）</v>
          </cell>
          <cell r="E77">
            <v>290</v>
          </cell>
          <cell r="F77">
            <v>45799</v>
          </cell>
          <cell r="G77">
            <v>45813</v>
          </cell>
          <cell r="H77">
            <v>45869</v>
          </cell>
          <cell r="I77">
            <v>45825</v>
          </cell>
          <cell r="J77">
            <v>45828</v>
          </cell>
          <cell r="K77">
            <v>45842</v>
          </cell>
          <cell r="L77">
            <v>45818</v>
          </cell>
          <cell r="M77">
            <v>45848</v>
          </cell>
          <cell r="N77">
            <v>45853</v>
          </cell>
          <cell r="P77">
            <v>45818</v>
          </cell>
          <cell r="Q77">
            <v>45874</v>
          </cell>
          <cell r="S77">
            <v>45821</v>
          </cell>
          <cell r="T77">
            <v>45877</v>
          </cell>
          <cell r="U77">
            <v>45888</v>
          </cell>
          <cell r="V77" t="str">
            <v>(160)見積公告あり→M47</v>
          </cell>
          <cell r="W77" t="str">
            <v>黨</v>
          </cell>
          <cell r="X77" t="str">
            <v>酒井</v>
          </cell>
        </row>
        <row r="78">
          <cell r="A78">
            <v>93</v>
          </cell>
          <cell r="B78" t="str">
            <v>久留米県土整備事務所</v>
          </cell>
          <cell r="C78" t="str">
            <v>道路建設課橋梁係</v>
          </cell>
          <cell r="D78" t="str">
            <v>県道甘木田主丸線両筑橋仮桟橋撤去工事</v>
          </cell>
          <cell r="E78">
            <v>190</v>
          </cell>
          <cell r="F78">
            <v>45799</v>
          </cell>
          <cell r="G78">
            <v>45813</v>
          </cell>
          <cell r="H78">
            <v>45876</v>
          </cell>
          <cell r="I78">
            <v>45831</v>
          </cell>
          <cell r="J78">
            <v>45834</v>
          </cell>
          <cell r="K78">
            <v>45848</v>
          </cell>
          <cell r="L78">
            <v>45818</v>
          </cell>
          <cell r="M78">
            <v>45854</v>
          </cell>
          <cell r="N78">
            <v>45860</v>
          </cell>
          <cell r="P78">
            <v>45818</v>
          </cell>
          <cell r="Q78">
            <v>45888</v>
          </cell>
          <cell r="S78">
            <v>45821</v>
          </cell>
          <cell r="T78">
            <v>45891</v>
          </cell>
          <cell r="U78">
            <v>45897</v>
          </cell>
          <cell r="W78" t="str">
            <v>古賀</v>
          </cell>
          <cell r="X78" t="str">
            <v>有澤</v>
          </cell>
          <cell r="AB78" t="str">
            <v>Ⅱ</v>
          </cell>
          <cell r="AC78" t="str">
            <v>やや難</v>
          </cell>
          <cell r="AD78" t="str">
            <v>簡易型</v>
          </cell>
          <cell r="AE78">
            <v>20</v>
          </cell>
          <cell r="AF78" t="str">
            <v>有（１）</v>
          </cell>
          <cell r="AG78" t="str">
            <v>507-44694-001</v>
          </cell>
          <cell r="AH78">
            <v>46104</v>
          </cell>
          <cell r="AI78" t="str">
            <v>久留米市</v>
          </cell>
          <cell r="AJ78" t="str">
            <v>田主丸町恵利</v>
          </cell>
          <cell r="AK78" t="str">
            <v>土木一式工事</v>
          </cell>
          <cell r="AL78" t="str">
            <v>社会資本整備総合交付金（建設課）</v>
          </cell>
          <cell r="AP78" t="str">
            <v>労働安全対策について</v>
          </cell>
        </row>
        <row r="79">
          <cell r="A79">
            <v>34</v>
          </cell>
          <cell r="B79" t="str">
            <v>直方県土整備事務所</v>
          </cell>
          <cell r="C79" t="str">
            <v>道路建設課橋梁係</v>
          </cell>
          <cell r="D79" t="str">
            <v>県道直方鞍手線新入大橋橋梁下部工（A2）工事</v>
          </cell>
          <cell r="E79">
            <v>160</v>
          </cell>
          <cell r="F79">
            <v>45799</v>
          </cell>
          <cell r="G79">
            <v>45813</v>
          </cell>
          <cell r="H79">
            <v>45876</v>
          </cell>
          <cell r="I79">
            <v>45831</v>
          </cell>
          <cell r="J79">
            <v>45834</v>
          </cell>
          <cell r="K79">
            <v>45848</v>
          </cell>
          <cell r="L79">
            <v>45818</v>
          </cell>
          <cell r="M79">
            <v>45854</v>
          </cell>
          <cell r="N79">
            <v>45860</v>
          </cell>
          <cell r="P79">
            <v>45818</v>
          </cell>
          <cell r="Q79">
            <v>45888</v>
          </cell>
          <cell r="S79">
            <v>45821</v>
          </cell>
          <cell r="T79">
            <v>45891</v>
          </cell>
          <cell r="U79">
            <v>45897</v>
          </cell>
          <cell r="V79" t="str">
            <v>延期で調整中　4/28</v>
          </cell>
          <cell r="W79" t="str">
            <v>酒井</v>
          </cell>
          <cell r="X79" t="str">
            <v>黨</v>
          </cell>
        </row>
        <row r="80">
          <cell r="A80">
            <v>40</v>
          </cell>
          <cell r="B80" t="str">
            <v>朝倉県土整備事務所</v>
          </cell>
          <cell r="C80" t="str">
            <v>道路維持課補修係</v>
          </cell>
          <cell r="D80" t="str">
            <v>県道甘木朝倉田主丸線朝羽大橋橋梁塗装工事（６工区）</v>
          </cell>
          <cell r="E80">
            <v>120</v>
          </cell>
          <cell r="F80">
            <v>45799</v>
          </cell>
          <cell r="G80">
            <v>45813</v>
          </cell>
          <cell r="H80">
            <v>45876</v>
          </cell>
          <cell r="I80">
            <v>45831</v>
          </cell>
          <cell r="J80">
            <v>45834</v>
          </cell>
          <cell r="K80">
            <v>45848</v>
          </cell>
          <cell r="L80">
            <v>45818</v>
          </cell>
          <cell r="M80">
            <v>45854</v>
          </cell>
          <cell r="N80">
            <v>45860</v>
          </cell>
          <cell r="P80">
            <v>45818</v>
          </cell>
          <cell r="Q80">
            <v>45888</v>
          </cell>
          <cell r="S80">
            <v>45821</v>
          </cell>
          <cell r="T80">
            <v>45891</v>
          </cell>
          <cell r="U80">
            <v>45897</v>
          </cell>
          <cell r="W80" t="str">
            <v>有澤</v>
          </cell>
          <cell r="X80" t="str">
            <v>古賀</v>
          </cell>
          <cell r="AB80" t="str">
            <v>Ⅱ</v>
          </cell>
          <cell r="AC80" t="str">
            <v>やや難</v>
          </cell>
          <cell r="AD80" t="str">
            <v>簡易型</v>
          </cell>
          <cell r="AE80">
            <v>20</v>
          </cell>
          <cell r="AF80" t="str">
            <v>有（１）</v>
          </cell>
          <cell r="AG80" t="str">
            <v>506-42389-002</v>
          </cell>
          <cell r="AH80">
            <v>46097</v>
          </cell>
          <cell r="AI80" t="str">
            <v>朝倉市</v>
          </cell>
          <cell r="AJ80" t="str">
            <v>田中</v>
          </cell>
          <cell r="AK80" t="str">
            <v>塗装工事</v>
          </cell>
          <cell r="AL80" t="str">
            <v>道路メンテナンス事業（建設）</v>
          </cell>
          <cell r="AP80" t="str">
            <v>労働安全対策について</v>
          </cell>
        </row>
        <row r="81">
          <cell r="A81">
            <v>41</v>
          </cell>
          <cell r="B81" t="str">
            <v>朝倉県土整備事務所</v>
          </cell>
          <cell r="C81" t="str">
            <v>砂防課砂防係</v>
          </cell>
          <cell r="D81" t="str">
            <v>寒水川砂防渓流保全工事（１６工区）</v>
          </cell>
          <cell r="E81">
            <v>120</v>
          </cell>
          <cell r="F81">
            <v>45799</v>
          </cell>
          <cell r="G81">
            <v>45813</v>
          </cell>
          <cell r="H81">
            <v>45876</v>
          </cell>
          <cell r="I81">
            <v>45825</v>
          </cell>
          <cell r="J81">
            <v>45828</v>
          </cell>
          <cell r="K81">
            <v>45842</v>
          </cell>
          <cell r="L81">
            <v>45818</v>
          </cell>
          <cell r="M81">
            <v>45848</v>
          </cell>
          <cell r="N81">
            <v>45853</v>
          </cell>
          <cell r="P81">
            <v>45818</v>
          </cell>
          <cell r="Q81">
            <v>45888</v>
          </cell>
          <cell r="S81">
            <v>45821</v>
          </cell>
          <cell r="T81">
            <v>45891</v>
          </cell>
          <cell r="U81">
            <v>45897</v>
          </cell>
          <cell r="V81" t="str">
            <v>急施に変更</v>
          </cell>
          <cell r="W81">
            <v>0</v>
          </cell>
          <cell r="X81">
            <v>0</v>
          </cell>
        </row>
        <row r="82">
          <cell r="A82">
            <v>48</v>
          </cell>
          <cell r="B82" t="str">
            <v>久留米県土整備事務所</v>
          </cell>
          <cell r="C82" t="str">
            <v>道路維持課補修係</v>
          </cell>
          <cell r="D82" t="str">
            <v>県道佐賀八女線六五郎橋橋梁塗装工事（２工区）</v>
          </cell>
          <cell r="E82">
            <v>130</v>
          </cell>
          <cell r="F82">
            <v>45813</v>
          </cell>
          <cell r="G82">
            <v>45827</v>
          </cell>
          <cell r="H82">
            <v>45896</v>
          </cell>
          <cell r="I82">
            <v>45839</v>
          </cell>
          <cell r="J82">
            <v>45842</v>
          </cell>
          <cell r="K82">
            <v>45856</v>
          </cell>
          <cell r="L82">
            <v>45832</v>
          </cell>
          <cell r="M82">
            <v>45862</v>
          </cell>
          <cell r="N82">
            <v>45867</v>
          </cell>
          <cell r="P82">
            <v>45832</v>
          </cell>
          <cell r="Q82">
            <v>45902</v>
          </cell>
          <cell r="S82">
            <v>45835</v>
          </cell>
          <cell r="T82">
            <v>45905</v>
          </cell>
          <cell r="U82">
            <v>45909</v>
          </cell>
          <cell r="V82" t="str">
            <v>(151)見積公告あり→M48</v>
          </cell>
          <cell r="W82" t="str">
            <v>黨</v>
          </cell>
          <cell r="X82" t="str">
            <v>酒井</v>
          </cell>
          <cell r="AB82" t="str">
            <v>Ⅱ</v>
          </cell>
          <cell r="AC82" t="str">
            <v>やや難</v>
          </cell>
          <cell r="AD82" t="str">
            <v>簡易型</v>
          </cell>
          <cell r="AE82">
            <v>20</v>
          </cell>
          <cell r="AF82" t="str">
            <v>有（１）</v>
          </cell>
          <cell r="AK82" t="str">
            <v>塗装工事</v>
          </cell>
        </row>
        <row r="83">
          <cell r="A83">
            <v>49</v>
          </cell>
          <cell r="B83" t="str">
            <v>久留米県土整備事務所</v>
          </cell>
          <cell r="C83" t="str">
            <v>道路維持課補修係</v>
          </cell>
          <cell r="D83" t="str">
            <v>県道佐賀八女線六五郎橋橋梁塗装工事（３工区）</v>
          </cell>
          <cell r="E83">
            <v>130</v>
          </cell>
          <cell r="F83">
            <v>45813</v>
          </cell>
          <cell r="G83">
            <v>45827</v>
          </cell>
          <cell r="H83">
            <v>45896</v>
          </cell>
          <cell r="I83">
            <v>45839</v>
          </cell>
          <cell r="J83">
            <v>45842</v>
          </cell>
          <cell r="K83">
            <v>45856</v>
          </cell>
          <cell r="L83">
            <v>45832</v>
          </cell>
          <cell r="M83">
            <v>45862</v>
          </cell>
          <cell r="N83">
            <v>45867</v>
          </cell>
          <cell r="P83">
            <v>45832</v>
          </cell>
          <cell r="Q83">
            <v>45902</v>
          </cell>
          <cell r="S83">
            <v>45835</v>
          </cell>
          <cell r="T83">
            <v>45905</v>
          </cell>
          <cell r="U83">
            <v>45909</v>
          </cell>
          <cell r="V83" t="str">
            <v>(152)見積公告あり→M49</v>
          </cell>
          <cell r="W83" t="str">
            <v>黨</v>
          </cell>
          <cell r="X83" t="str">
            <v>酒井</v>
          </cell>
          <cell r="AB83" t="str">
            <v>Ⅱ</v>
          </cell>
          <cell r="AC83" t="str">
            <v>やや難</v>
          </cell>
          <cell r="AD83" t="str">
            <v>簡易型</v>
          </cell>
          <cell r="AE83">
            <v>20</v>
          </cell>
          <cell r="AF83" t="str">
            <v>有（１）</v>
          </cell>
          <cell r="AK83" t="str">
            <v>塗装工事</v>
          </cell>
        </row>
        <row r="84">
          <cell r="A84">
            <v>51</v>
          </cell>
          <cell r="B84" t="str">
            <v>南筑後県土整備事務所</v>
          </cell>
          <cell r="C84" t="str">
            <v>河川整備課整備第一係</v>
          </cell>
          <cell r="D84" t="str">
            <v>新橋川排水機場ポンプ設備工事（１工区）</v>
          </cell>
          <cell r="E84">
            <v>350</v>
          </cell>
          <cell r="F84">
            <v>45813</v>
          </cell>
          <cell r="G84">
            <v>45827</v>
          </cell>
          <cell r="H84">
            <v>45896</v>
          </cell>
          <cell r="I84">
            <v>45839</v>
          </cell>
          <cell r="J84">
            <v>45842</v>
          </cell>
          <cell r="K84">
            <v>45856</v>
          </cell>
          <cell r="L84">
            <v>45832</v>
          </cell>
          <cell r="M84">
            <v>45862</v>
          </cell>
          <cell r="N84">
            <v>45867</v>
          </cell>
          <cell r="P84">
            <v>45832</v>
          </cell>
          <cell r="Q84">
            <v>45902</v>
          </cell>
          <cell r="S84">
            <v>45835</v>
          </cell>
          <cell r="T84">
            <v>45905</v>
          </cell>
          <cell r="U84">
            <v>45909</v>
          </cell>
          <cell r="W84" t="str">
            <v>有澤</v>
          </cell>
          <cell r="X84" t="str">
            <v>古賀</v>
          </cell>
        </row>
        <row r="85">
          <cell r="A85">
            <v>52</v>
          </cell>
          <cell r="B85" t="str">
            <v>南筑後県土整備事務所</v>
          </cell>
          <cell r="C85" t="str">
            <v>河川整備課整備第一係</v>
          </cell>
          <cell r="D85" t="str">
            <v>新橋川排水機場ポンプ設備工事（２工区）</v>
          </cell>
          <cell r="E85">
            <v>350</v>
          </cell>
          <cell r="F85">
            <v>45813</v>
          </cell>
          <cell r="G85">
            <v>45827</v>
          </cell>
          <cell r="H85">
            <v>45896</v>
          </cell>
          <cell r="I85">
            <v>45839</v>
          </cell>
          <cell r="J85">
            <v>45842</v>
          </cell>
          <cell r="K85">
            <v>45856</v>
          </cell>
          <cell r="L85">
            <v>45832</v>
          </cell>
          <cell r="M85">
            <v>45862</v>
          </cell>
          <cell r="N85">
            <v>45867</v>
          </cell>
          <cell r="P85">
            <v>45832</v>
          </cell>
          <cell r="Q85">
            <v>45902</v>
          </cell>
          <cell r="S85">
            <v>45835</v>
          </cell>
          <cell r="T85">
            <v>45905</v>
          </cell>
          <cell r="U85">
            <v>45909</v>
          </cell>
          <cell r="W85" t="str">
            <v>有澤</v>
          </cell>
          <cell r="X85" t="str">
            <v>古賀</v>
          </cell>
        </row>
        <row r="86">
          <cell r="A86">
            <v>98</v>
          </cell>
          <cell r="B86" t="str">
            <v>八女県土整備事務所</v>
          </cell>
          <cell r="C86" t="str">
            <v>道路建設課地方道係</v>
          </cell>
          <cell r="D86" t="str">
            <v>県道田主丸黒木線道路拡幅工事（９工区）</v>
          </cell>
          <cell r="E86">
            <v>60</v>
          </cell>
          <cell r="F86">
            <v>45813</v>
          </cell>
          <cell r="G86">
            <v>45827</v>
          </cell>
          <cell r="H86">
            <v>45896</v>
          </cell>
          <cell r="I86">
            <v>45839</v>
          </cell>
          <cell r="J86">
            <v>45842</v>
          </cell>
          <cell r="K86">
            <v>45856</v>
          </cell>
          <cell r="L86">
            <v>45832</v>
          </cell>
          <cell r="M86">
            <v>45862</v>
          </cell>
          <cell r="N86">
            <v>45867</v>
          </cell>
          <cell r="P86">
            <v>45832</v>
          </cell>
          <cell r="Q86">
            <v>45902</v>
          </cell>
          <cell r="S86">
            <v>45835</v>
          </cell>
          <cell r="T86">
            <v>45905</v>
          </cell>
          <cell r="U86">
            <v>45909</v>
          </cell>
          <cell r="V86" t="str">
            <v>2/20追加</v>
          </cell>
          <cell r="W86" t="str">
            <v>酒井</v>
          </cell>
          <cell r="X86" t="str">
            <v>黨</v>
          </cell>
        </row>
        <row r="87">
          <cell r="A87">
            <v>100</v>
          </cell>
          <cell r="B87" t="str">
            <v>北九州県土整備事務所</v>
          </cell>
          <cell r="C87" t="str">
            <v>河川整備課整備第一係</v>
          </cell>
          <cell r="D87" t="str">
            <v>戸切川調節池排水樋門工事</v>
          </cell>
          <cell r="E87">
            <v>74</v>
          </cell>
          <cell r="F87">
            <v>45813</v>
          </cell>
          <cell r="G87">
            <v>45827</v>
          </cell>
          <cell r="H87">
            <v>45896</v>
          </cell>
          <cell r="I87">
            <v>45839</v>
          </cell>
          <cell r="J87">
            <v>45842</v>
          </cell>
          <cell r="K87">
            <v>45856</v>
          </cell>
          <cell r="L87">
            <v>45832</v>
          </cell>
          <cell r="M87">
            <v>45862</v>
          </cell>
          <cell r="N87">
            <v>45867</v>
          </cell>
          <cell r="P87">
            <v>45832</v>
          </cell>
          <cell r="Q87">
            <v>45902</v>
          </cell>
          <cell r="S87">
            <v>45835</v>
          </cell>
          <cell r="T87">
            <v>45905</v>
          </cell>
          <cell r="U87">
            <v>45909</v>
          </cell>
          <cell r="V87" t="str">
            <v>見積公告あり→M100</v>
          </cell>
          <cell r="W87" t="str">
            <v>古賀</v>
          </cell>
          <cell r="X87" t="str">
            <v>有澤</v>
          </cell>
        </row>
        <row r="88">
          <cell r="A88">
            <v>59</v>
          </cell>
          <cell r="B88" t="str">
            <v>京築県土整備事務所</v>
          </cell>
          <cell r="C88" t="str">
            <v>港湾課港湾係</v>
          </cell>
          <cell r="D88" t="str">
            <v>宇島港７号航路浚渫工事（R７）</v>
          </cell>
          <cell r="E88">
            <v>123</v>
          </cell>
          <cell r="F88">
            <v>45813</v>
          </cell>
          <cell r="G88">
            <v>45827</v>
          </cell>
          <cell r="H88">
            <v>45896</v>
          </cell>
          <cell r="I88">
            <v>45839</v>
          </cell>
          <cell r="J88">
            <v>45842</v>
          </cell>
          <cell r="K88">
            <v>45856</v>
          </cell>
          <cell r="L88">
            <v>45832</v>
          </cell>
          <cell r="M88">
            <v>45862</v>
          </cell>
          <cell r="N88">
            <v>45867</v>
          </cell>
          <cell r="P88">
            <v>45832</v>
          </cell>
          <cell r="Q88">
            <v>45902</v>
          </cell>
          <cell r="S88">
            <v>45835</v>
          </cell>
          <cell r="T88">
            <v>45905</v>
          </cell>
          <cell r="U88">
            <v>45909</v>
          </cell>
          <cell r="V88" t="str">
            <v>5/14 変更　10/8 → 9/9</v>
          </cell>
          <cell r="W88" t="str">
            <v>有澤</v>
          </cell>
          <cell r="X88" t="str">
            <v>古賀</v>
          </cell>
        </row>
        <row r="89">
          <cell r="A89">
            <v>88</v>
          </cell>
          <cell r="B89" t="str">
            <v>久留米県土整備事務所</v>
          </cell>
          <cell r="C89" t="str">
            <v>道路建設課橋梁係</v>
          </cell>
          <cell r="D89" t="str">
            <v>県道久留米柳川線（久留米市２工区）西鉄跨線橋橋梁下部工（Ａ１）工事</v>
          </cell>
          <cell r="E89">
            <v>100</v>
          </cell>
          <cell r="F89">
            <v>45827</v>
          </cell>
          <cell r="G89">
            <v>45841</v>
          </cell>
          <cell r="H89">
            <v>45911</v>
          </cell>
          <cell r="I89">
            <v>45853</v>
          </cell>
          <cell r="J89">
            <v>45856</v>
          </cell>
          <cell r="K89">
            <v>45873</v>
          </cell>
          <cell r="L89">
            <v>45846</v>
          </cell>
          <cell r="M89">
            <v>45876</v>
          </cell>
          <cell r="N89">
            <v>45887</v>
          </cell>
          <cell r="P89">
            <v>45846</v>
          </cell>
          <cell r="Q89">
            <v>45916</v>
          </cell>
          <cell r="S89">
            <v>45849</v>
          </cell>
          <cell r="T89">
            <v>45919</v>
          </cell>
          <cell r="U89">
            <v>45924</v>
          </cell>
          <cell r="W89" t="str">
            <v>有澤</v>
          </cell>
          <cell r="X89" t="str">
            <v>古賀</v>
          </cell>
        </row>
        <row r="90">
          <cell r="A90">
            <v>89</v>
          </cell>
          <cell r="B90" t="str">
            <v>久留米県土整備事務所</v>
          </cell>
          <cell r="C90" t="str">
            <v>道路建設課橋梁係</v>
          </cell>
          <cell r="D90" t="str">
            <v>県道久留米柳川線（久留米市２工区）西鉄跨線橋橋梁下部工（Ｐ２）工事</v>
          </cell>
          <cell r="E90">
            <v>94</v>
          </cell>
          <cell r="F90">
            <v>45827</v>
          </cell>
          <cell r="G90">
            <v>45841</v>
          </cell>
          <cell r="H90">
            <v>45911</v>
          </cell>
          <cell r="I90">
            <v>45853</v>
          </cell>
          <cell r="J90">
            <v>45856</v>
          </cell>
          <cell r="K90">
            <v>45873</v>
          </cell>
          <cell r="L90">
            <v>45846</v>
          </cell>
          <cell r="M90">
            <v>45876</v>
          </cell>
          <cell r="N90">
            <v>45887</v>
          </cell>
          <cell r="P90">
            <v>45846</v>
          </cell>
          <cell r="Q90">
            <v>45916</v>
          </cell>
          <cell r="S90">
            <v>45849</v>
          </cell>
          <cell r="T90">
            <v>45919</v>
          </cell>
          <cell r="U90">
            <v>45924</v>
          </cell>
          <cell r="W90" t="str">
            <v>有澤</v>
          </cell>
          <cell r="X90" t="str">
            <v>古賀</v>
          </cell>
        </row>
        <row r="91">
          <cell r="A91">
            <v>90</v>
          </cell>
          <cell r="B91" t="str">
            <v>久留米県土整備事務所</v>
          </cell>
          <cell r="C91" t="str">
            <v>道路建設課橋梁係</v>
          </cell>
          <cell r="D91" t="str">
            <v>県道久留米柳川線（久留米市２工区）西鉄跨線橋橋梁下部工（Ｐ３）工事</v>
          </cell>
          <cell r="E91">
            <v>85</v>
          </cell>
          <cell r="F91">
            <v>45827</v>
          </cell>
          <cell r="G91">
            <v>45841</v>
          </cell>
          <cell r="H91">
            <v>45911</v>
          </cell>
          <cell r="I91">
            <v>45853</v>
          </cell>
          <cell r="J91">
            <v>45856</v>
          </cell>
          <cell r="K91">
            <v>45873</v>
          </cell>
          <cell r="L91">
            <v>45846</v>
          </cell>
          <cell r="M91">
            <v>45876</v>
          </cell>
          <cell r="N91">
            <v>45887</v>
          </cell>
          <cell r="P91">
            <v>45846</v>
          </cell>
          <cell r="Q91">
            <v>45916</v>
          </cell>
          <cell r="S91">
            <v>45849</v>
          </cell>
          <cell r="T91">
            <v>45919</v>
          </cell>
          <cell r="U91">
            <v>45924</v>
          </cell>
          <cell r="W91" t="str">
            <v>有澤</v>
          </cell>
          <cell r="X91" t="str">
            <v>古賀</v>
          </cell>
        </row>
        <row r="92">
          <cell r="A92">
            <v>53</v>
          </cell>
          <cell r="B92" t="str">
            <v>八女県土整備事務所</v>
          </cell>
          <cell r="C92" t="str">
            <v>河川管理課維持係</v>
          </cell>
          <cell r="D92" t="str">
            <v>日向神ダムハウエルバンガーバルブ１号放流管塗装工事</v>
          </cell>
          <cell r="E92">
            <v>80</v>
          </cell>
          <cell r="F92">
            <v>45827</v>
          </cell>
          <cell r="G92">
            <v>45841</v>
          </cell>
          <cell r="H92">
            <v>45911</v>
          </cell>
          <cell r="I92">
            <v>45853</v>
          </cell>
          <cell r="J92">
            <v>45856</v>
          </cell>
          <cell r="K92">
            <v>45873</v>
          </cell>
          <cell r="L92">
            <v>45846</v>
          </cell>
          <cell r="M92">
            <v>45876</v>
          </cell>
          <cell r="N92">
            <v>45887</v>
          </cell>
          <cell r="P92">
            <v>45846</v>
          </cell>
          <cell r="Q92">
            <v>45916</v>
          </cell>
          <cell r="S92">
            <v>45849</v>
          </cell>
          <cell r="T92">
            <v>45919</v>
          </cell>
          <cell r="U92">
            <v>45924</v>
          </cell>
          <cell r="V92" t="str">
            <v>見積公告あり→M53</v>
          </cell>
          <cell r="W92" t="str">
            <v>古賀</v>
          </cell>
          <cell r="X92" t="str">
            <v>有澤</v>
          </cell>
          <cell r="AB92" t="str">
            <v>Ⅱ</v>
          </cell>
          <cell r="AC92" t="str">
            <v>やや難</v>
          </cell>
          <cell r="AD92" t="str">
            <v>簡易型</v>
          </cell>
          <cell r="AE92">
            <v>20</v>
          </cell>
          <cell r="AF92" t="str">
            <v>有（１）</v>
          </cell>
          <cell r="AG92" t="str">
            <v>506-33630-001</v>
          </cell>
          <cell r="AH92">
            <v>46094</v>
          </cell>
          <cell r="AI92" t="str">
            <v>八女市</v>
          </cell>
          <cell r="AJ92" t="str">
            <v>黒木町大淵</v>
          </cell>
          <cell r="AK92" t="str">
            <v>塗装工事</v>
          </cell>
          <cell r="AL92" t="str">
            <v>ダムメンテナンス事業</v>
          </cell>
        </row>
        <row r="93">
          <cell r="A93">
            <v>54</v>
          </cell>
          <cell r="B93" t="str">
            <v>八女県土整備事務所</v>
          </cell>
          <cell r="C93" t="str">
            <v>道路建設課橋梁係</v>
          </cell>
          <cell r="D93" t="str">
            <v>国道４４２号宮ノ尾橋旧橋撤去工事</v>
          </cell>
          <cell r="E93">
            <v>50</v>
          </cell>
          <cell r="F93">
            <v>45827</v>
          </cell>
          <cell r="G93">
            <v>45841</v>
          </cell>
          <cell r="H93">
            <v>45911</v>
          </cell>
          <cell r="I93">
            <v>45853</v>
          </cell>
          <cell r="J93">
            <v>45856</v>
          </cell>
          <cell r="K93">
            <v>45873</v>
          </cell>
          <cell r="L93">
            <v>45846</v>
          </cell>
          <cell r="M93">
            <v>45876</v>
          </cell>
          <cell r="N93">
            <v>45887</v>
          </cell>
          <cell r="P93">
            <v>45846</v>
          </cell>
          <cell r="Q93">
            <v>45916</v>
          </cell>
          <cell r="S93">
            <v>45849</v>
          </cell>
          <cell r="T93">
            <v>45919</v>
          </cell>
          <cell r="U93">
            <v>45924</v>
          </cell>
          <cell r="V93" t="str">
            <v>見積公告あり→M54　5千万切ったため指名へ</v>
          </cell>
          <cell r="W93">
            <v>0</v>
          </cell>
          <cell r="X93">
            <v>0</v>
          </cell>
        </row>
        <row r="94">
          <cell r="A94">
            <v>83</v>
          </cell>
          <cell r="B94" t="str">
            <v>北九州県土整備事務所</v>
          </cell>
          <cell r="C94" t="str">
            <v>河川整備課整備第一係</v>
          </cell>
          <cell r="D94" t="str">
            <v>戸切川岸元井堰取付工事</v>
          </cell>
          <cell r="E94">
            <v>200</v>
          </cell>
          <cell r="F94">
            <v>45827</v>
          </cell>
          <cell r="G94">
            <v>45841</v>
          </cell>
          <cell r="H94">
            <v>45911</v>
          </cell>
          <cell r="I94">
            <v>45853</v>
          </cell>
          <cell r="J94">
            <v>45856</v>
          </cell>
          <cell r="K94">
            <v>45873</v>
          </cell>
          <cell r="L94">
            <v>45846</v>
          </cell>
          <cell r="M94">
            <v>45876</v>
          </cell>
          <cell r="N94">
            <v>45887</v>
          </cell>
          <cell r="P94">
            <v>45846</v>
          </cell>
          <cell r="Q94">
            <v>45916</v>
          </cell>
          <cell r="S94">
            <v>45849</v>
          </cell>
          <cell r="T94">
            <v>45919</v>
          </cell>
          <cell r="U94">
            <v>45924</v>
          </cell>
          <cell r="V94" t="str">
            <v>見積公告あり→M83</v>
          </cell>
          <cell r="W94" t="str">
            <v>古賀</v>
          </cell>
          <cell r="X94" t="str">
            <v>有澤</v>
          </cell>
          <cell r="AB94" t="str">
            <v>Ⅲ</v>
          </cell>
          <cell r="AC94" t="str">
            <v>やや難</v>
          </cell>
          <cell r="AD94" t="str">
            <v>簡易型</v>
          </cell>
          <cell r="AE94">
            <v>30</v>
          </cell>
          <cell r="AF94" t="str">
            <v>有（１）</v>
          </cell>
          <cell r="AG94" t="str">
            <v>507-40251-002</v>
          </cell>
          <cell r="AH94">
            <v>46477</v>
          </cell>
          <cell r="AI94" t="str">
            <v>遠賀郡岡垣町</v>
          </cell>
          <cell r="AJ94" t="str">
            <v>大字戸切</v>
          </cell>
          <cell r="AK94" t="str">
            <v>土木一式工事</v>
          </cell>
          <cell r="AL94" t="str">
            <v>河川総合流域防災事業（水の安心・安全）</v>
          </cell>
        </row>
        <row r="95">
          <cell r="A95">
            <v>18</v>
          </cell>
          <cell r="B95" t="str">
            <v>飯塚県土整備事務所</v>
          </cell>
          <cell r="C95" t="str">
            <v>道路維持課補修係</v>
          </cell>
          <cell r="D95" t="str">
            <v>国道２００号
冷水大橋橋梁塗装工事（３工区）</v>
          </cell>
          <cell r="E95">
            <v>80</v>
          </cell>
          <cell r="F95">
            <v>45827</v>
          </cell>
          <cell r="G95">
            <v>45841</v>
          </cell>
          <cell r="H95">
            <v>45911</v>
          </cell>
          <cell r="I95">
            <v>45853</v>
          </cell>
          <cell r="J95">
            <v>45856</v>
          </cell>
          <cell r="K95">
            <v>45873</v>
          </cell>
          <cell r="L95">
            <v>45846</v>
          </cell>
          <cell r="M95">
            <v>45876</v>
          </cell>
          <cell r="N95">
            <v>45887</v>
          </cell>
          <cell r="P95">
            <v>45846</v>
          </cell>
          <cell r="Q95">
            <v>45916</v>
          </cell>
          <cell r="S95">
            <v>45849</v>
          </cell>
          <cell r="T95">
            <v>45919</v>
          </cell>
          <cell r="U95">
            <v>45924</v>
          </cell>
          <cell r="V95" t="str">
            <v>(150)見積公告あり→M18</v>
          </cell>
          <cell r="W95" t="str">
            <v>酒井</v>
          </cell>
          <cell r="X95" t="str">
            <v>黨</v>
          </cell>
          <cell r="AH95">
            <v>46094</v>
          </cell>
          <cell r="AI95" t="str">
            <v>飯塚市</v>
          </cell>
          <cell r="AJ95" t="str">
            <v>桑曲</v>
          </cell>
          <cell r="AK95" t="str">
            <v>塗装工事</v>
          </cell>
          <cell r="AL95" t="str">
            <v>道路メンテナンス補助事業</v>
          </cell>
          <cell r="AP95" t="str">
            <v>労働安全対策について</v>
          </cell>
        </row>
        <row r="96">
          <cell r="A96">
            <v>55</v>
          </cell>
          <cell r="B96" t="str">
            <v>飯塚県土整備事務所</v>
          </cell>
          <cell r="C96" t="str">
            <v>道路建設課地方道係</v>
          </cell>
          <cell r="D96" t="str">
            <v>県道小竹頴田線勢田工区道路新設工事（２工区）</v>
          </cell>
          <cell r="E96">
            <v>80</v>
          </cell>
          <cell r="F96">
            <v>45827</v>
          </cell>
          <cell r="G96">
            <v>45841</v>
          </cell>
          <cell r="H96">
            <v>45911</v>
          </cell>
          <cell r="I96">
            <v>45853</v>
          </cell>
          <cell r="J96">
            <v>45856</v>
          </cell>
          <cell r="K96">
            <v>45873</v>
          </cell>
          <cell r="L96">
            <v>45846</v>
          </cell>
          <cell r="M96">
            <v>45876</v>
          </cell>
          <cell r="N96">
            <v>45887</v>
          </cell>
          <cell r="P96">
            <v>45846</v>
          </cell>
          <cell r="Q96">
            <v>45916</v>
          </cell>
          <cell r="S96">
            <v>45849</v>
          </cell>
          <cell r="T96">
            <v>45919</v>
          </cell>
          <cell r="U96">
            <v>45924</v>
          </cell>
          <cell r="V96" t="str">
            <v>延期の予定</v>
          </cell>
          <cell r="W96" t="str">
            <v>有澤</v>
          </cell>
          <cell r="X96" t="str">
            <v>古賀</v>
          </cell>
        </row>
        <row r="97">
          <cell r="A97">
            <v>56</v>
          </cell>
          <cell r="B97" t="str">
            <v>南筑後県土整備事務所</v>
          </cell>
          <cell r="C97" t="str">
            <v>河川整備課整備第一係</v>
          </cell>
          <cell r="D97" t="str">
            <v>新橋川排水機場受配電設備工事</v>
          </cell>
          <cell r="E97">
            <v>310</v>
          </cell>
          <cell r="F97">
            <v>45841</v>
          </cell>
          <cell r="G97">
            <v>45855</v>
          </cell>
          <cell r="H97">
            <v>45925</v>
          </cell>
          <cell r="I97">
            <v>45875</v>
          </cell>
          <cell r="J97">
            <v>45887</v>
          </cell>
          <cell r="K97">
            <v>45901</v>
          </cell>
          <cell r="L97">
            <v>45860</v>
          </cell>
          <cell r="M97">
            <v>45904</v>
          </cell>
          <cell r="N97">
            <v>45909</v>
          </cell>
          <cell r="P97">
            <v>45860</v>
          </cell>
          <cell r="Q97">
            <v>45930</v>
          </cell>
          <cell r="S97">
            <v>45863</v>
          </cell>
          <cell r="T97">
            <v>45933</v>
          </cell>
          <cell r="U97">
            <v>45937</v>
          </cell>
          <cell r="W97" t="str">
            <v>黨</v>
          </cell>
          <cell r="X97" t="str">
            <v>酒井</v>
          </cell>
        </row>
        <row r="98">
          <cell r="A98">
            <v>57</v>
          </cell>
          <cell r="B98" t="str">
            <v>南筑後県土整備事務所</v>
          </cell>
          <cell r="C98" t="str">
            <v>河川整備課整備第一係</v>
          </cell>
          <cell r="D98" t="str">
            <v>新橋川排水機場自家発電設備工事</v>
          </cell>
          <cell r="E98">
            <v>310</v>
          </cell>
          <cell r="F98">
            <v>45841</v>
          </cell>
          <cell r="G98">
            <v>45855</v>
          </cell>
          <cell r="H98">
            <v>45925</v>
          </cell>
          <cell r="I98">
            <v>45875</v>
          </cell>
          <cell r="J98">
            <v>45887</v>
          </cell>
          <cell r="K98">
            <v>45901</v>
          </cell>
          <cell r="L98">
            <v>45860</v>
          </cell>
          <cell r="M98">
            <v>45904</v>
          </cell>
          <cell r="N98">
            <v>45909</v>
          </cell>
          <cell r="P98">
            <v>45860</v>
          </cell>
          <cell r="Q98">
            <v>45930</v>
          </cell>
          <cell r="S98">
            <v>45863</v>
          </cell>
          <cell r="T98">
            <v>45933</v>
          </cell>
          <cell r="U98">
            <v>45937</v>
          </cell>
          <cell r="W98" t="str">
            <v>酒井</v>
          </cell>
          <cell r="X98" t="str">
            <v>黨</v>
          </cell>
        </row>
        <row r="99">
          <cell r="A99">
            <v>60</v>
          </cell>
          <cell r="B99" t="str">
            <v>京築県土整備事務所</v>
          </cell>
          <cell r="C99" t="str">
            <v>港湾課港湾係</v>
          </cell>
          <cell r="D99" t="str">
            <v>宇島港２号物揚場改良工事</v>
          </cell>
          <cell r="E99">
            <v>105</v>
          </cell>
          <cell r="F99">
            <v>45841</v>
          </cell>
          <cell r="G99">
            <v>45855</v>
          </cell>
          <cell r="H99">
            <v>45925</v>
          </cell>
          <cell r="I99">
            <v>45875</v>
          </cell>
          <cell r="J99">
            <v>45887</v>
          </cell>
          <cell r="K99">
            <v>45901</v>
          </cell>
          <cell r="L99">
            <v>45860</v>
          </cell>
          <cell r="M99">
            <v>45904</v>
          </cell>
          <cell r="N99">
            <v>45909</v>
          </cell>
          <cell r="P99">
            <v>45860</v>
          </cell>
          <cell r="Q99">
            <v>45930</v>
          </cell>
          <cell r="S99">
            <v>45863</v>
          </cell>
          <cell r="T99">
            <v>45933</v>
          </cell>
          <cell r="U99">
            <v>45937</v>
          </cell>
          <cell r="W99" t="str">
            <v>有澤</v>
          </cell>
          <cell r="X99" t="str">
            <v>古賀</v>
          </cell>
        </row>
        <row r="100">
          <cell r="A100">
            <v>85</v>
          </cell>
          <cell r="B100" t="str">
            <v>八女県土整備事務所</v>
          </cell>
          <cell r="C100" t="str">
            <v>河川管理課維持係</v>
          </cell>
          <cell r="D100" t="str">
            <v>日向神ダム非常用制水ゲート設備改良工事</v>
          </cell>
          <cell r="E100">
            <v>180</v>
          </cell>
          <cell r="F100">
            <v>45841</v>
          </cell>
          <cell r="G100">
            <v>45855</v>
          </cell>
          <cell r="H100">
            <v>45925</v>
          </cell>
          <cell r="I100">
            <v>45875</v>
          </cell>
          <cell r="J100">
            <v>45887</v>
          </cell>
          <cell r="K100">
            <v>45901</v>
          </cell>
          <cell r="L100">
            <v>45860</v>
          </cell>
          <cell r="M100">
            <v>45904</v>
          </cell>
          <cell r="N100">
            <v>45909</v>
          </cell>
          <cell r="P100">
            <v>45860</v>
          </cell>
          <cell r="Q100">
            <v>45930</v>
          </cell>
          <cell r="S100">
            <v>45863</v>
          </cell>
          <cell r="T100">
            <v>45933</v>
          </cell>
          <cell r="U100">
            <v>45937</v>
          </cell>
          <cell r="V100" t="str">
            <v>見積公告あり→M85</v>
          </cell>
          <cell r="W100" t="str">
            <v>古賀</v>
          </cell>
          <cell r="X100" t="str">
            <v>有澤</v>
          </cell>
          <cell r="AB100" t="str">
            <v>Ⅱ</v>
          </cell>
          <cell r="AC100" t="str">
            <v>やや難</v>
          </cell>
          <cell r="AD100" t="str">
            <v>簡易型</v>
          </cell>
          <cell r="AE100">
            <v>20</v>
          </cell>
          <cell r="AF100" t="str">
            <v>有（１）</v>
          </cell>
          <cell r="AG100" t="str">
            <v>506-44768-001</v>
          </cell>
          <cell r="AH100">
            <v>46112</v>
          </cell>
          <cell r="AI100" t="str">
            <v>八女市</v>
          </cell>
          <cell r="AJ100" t="str">
            <v>黒木町大淵</v>
          </cell>
          <cell r="AK100" t="str">
            <v>鋼構造物工事</v>
          </cell>
          <cell r="AL100" t="str">
            <v>ダムメンテナンス事業</v>
          </cell>
        </row>
        <row r="101">
          <cell r="A101">
            <v>96</v>
          </cell>
          <cell r="B101" t="str">
            <v>飯塚県土整備事務所</v>
          </cell>
          <cell r="C101" t="str">
            <v>道路建設課国道係</v>
          </cell>
          <cell r="D101" t="str">
            <v>国道３２２号嘉麻バイパス函渠工設置工事（１工区）</v>
          </cell>
          <cell r="E101">
            <v>450</v>
          </cell>
          <cell r="F101">
            <v>45855</v>
          </cell>
          <cell r="G101">
            <v>45869</v>
          </cell>
          <cell r="H101">
            <v>45939</v>
          </cell>
          <cell r="I101">
            <v>45887</v>
          </cell>
          <cell r="J101">
            <v>45890</v>
          </cell>
          <cell r="K101">
            <v>45904</v>
          </cell>
          <cell r="L101">
            <v>45874</v>
          </cell>
          <cell r="M101">
            <v>45911</v>
          </cell>
          <cell r="N101">
            <v>45917</v>
          </cell>
          <cell r="P101">
            <v>45874</v>
          </cell>
          <cell r="Q101">
            <v>45944</v>
          </cell>
          <cell r="S101">
            <v>45877</v>
          </cell>
          <cell r="T101">
            <v>45947</v>
          </cell>
          <cell r="U101">
            <v>45951</v>
          </cell>
          <cell r="V101" t="str">
            <v>見積公告あり→M96　5/20変更　10/7 → 10/21</v>
          </cell>
          <cell r="W101" t="str">
            <v>黨</v>
          </cell>
          <cell r="X101" t="str">
            <v>酒井</v>
          </cell>
          <cell r="AB101" t="str">
            <v>Ⅱ</v>
          </cell>
          <cell r="AC101" t="str">
            <v>やや難</v>
          </cell>
          <cell r="AD101" t="str">
            <v>簡易型</v>
          </cell>
          <cell r="AE101">
            <v>20</v>
          </cell>
          <cell r="AF101" t="str">
            <v>有（２）</v>
          </cell>
          <cell r="AH101">
            <v>46295</v>
          </cell>
          <cell r="AI101" t="str">
            <v>嘉麻市</v>
          </cell>
          <cell r="AJ101" t="str">
            <v>大隈町</v>
          </cell>
          <cell r="AK101" t="str">
            <v>土木一式工事</v>
          </cell>
        </row>
        <row r="102">
          <cell r="A102">
            <v>97</v>
          </cell>
          <cell r="B102" t="str">
            <v>飯塚県土整備事務所</v>
          </cell>
          <cell r="C102" t="str">
            <v>道路建設課国道係</v>
          </cell>
          <cell r="D102" t="str">
            <v>国道３２２号嘉麻バイパス函渠工設置工事（２工区）</v>
          </cell>
          <cell r="E102">
            <v>450</v>
          </cell>
          <cell r="F102">
            <v>45855</v>
          </cell>
          <cell r="G102">
            <v>45869</v>
          </cell>
          <cell r="H102">
            <v>45939</v>
          </cell>
          <cell r="I102">
            <v>45887</v>
          </cell>
          <cell r="J102">
            <v>45890</v>
          </cell>
          <cell r="K102">
            <v>45904</v>
          </cell>
          <cell r="L102">
            <v>45874</v>
          </cell>
          <cell r="M102">
            <v>45911</v>
          </cell>
          <cell r="N102">
            <v>45917</v>
          </cell>
          <cell r="P102">
            <v>45874</v>
          </cell>
          <cell r="Q102">
            <v>45944</v>
          </cell>
          <cell r="S102">
            <v>45877</v>
          </cell>
          <cell r="T102">
            <v>45947</v>
          </cell>
          <cell r="U102">
            <v>45951</v>
          </cell>
          <cell r="V102" t="str">
            <v>見積公告あり→M96　5/20変更　10/7 → 10/21</v>
          </cell>
          <cell r="W102" t="str">
            <v>黨</v>
          </cell>
          <cell r="X102" t="str">
            <v>酒井</v>
          </cell>
          <cell r="AB102" t="str">
            <v>Ⅱ</v>
          </cell>
          <cell r="AC102" t="str">
            <v>やや難</v>
          </cell>
          <cell r="AD102" t="str">
            <v>簡易型</v>
          </cell>
          <cell r="AE102">
            <v>20</v>
          </cell>
          <cell r="AF102" t="str">
            <v>有（２）</v>
          </cell>
          <cell r="AH102">
            <v>46295</v>
          </cell>
          <cell r="AI102" t="str">
            <v>嘉麻市</v>
          </cell>
          <cell r="AJ102" t="str">
            <v>大隈町</v>
          </cell>
          <cell r="AK102" t="str">
            <v>土木一式工事</v>
          </cell>
        </row>
        <row r="103">
          <cell r="A103">
            <v>38</v>
          </cell>
          <cell r="B103" t="str">
            <v>八女県土整備事務所</v>
          </cell>
          <cell r="C103" t="str">
            <v>道路建設課橋梁係</v>
          </cell>
          <cell r="D103" t="str">
            <v>県道久留米立花線星野川橋橋梁下部工（Ｐ１）工事</v>
          </cell>
          <cell r="E103">
            <v>250</v>
          </cell>
          <cell r="F103">
            <v>45855</v>
          </cell>
          <cell r="G103">
            <v>45869</v>
          </cell>
          <cell r="H103">
            <v>45939</v>
          </cell>
          <cell r="I103">
            <v>45887</v>
          </cell>
          <cell r="J103">
            <v>45890</v>
          </cell>
          <cell r="K103">
            <v>45904</v>
          </cell>
          <cell r="L103">
            <v>45874</v>
          </cell>
          <cell r="M103">
            <v>45911</v>
          </cell>
          <cell r="N103">
            <v>45917</v>
          </cell>
          <cell r="P103">
            <v>45874</v>
          </cell>
          <cell r="Q103">
            <v>45944</v>
          </cell>
          <cell r="S103">
            <v>45877</v>
          </cell>
          <cell r="T103">
            <v>45947</v>
          </cell>
          <cell r="U103">
            <v>45951</v>
          </cell>
          <cell r="W103" t="str">
            <v>有澤</v>
          </cell>
          <cell r="X103" t="str">
            <v>古賀</v>
          </cell>
        </row>
        <row r="104">
          <cell r="A104">
            <v>61</v>
          </cell>
          <cell r="B104" t="str">
            <v>田川県土整備事務所</v>
          </cell>
          <cell r="C104" t="str">
            <v>道路建設課橋梁係</v>
          </cell>
          <cell r="D104" t="str">
            <v>国道３２２号香春大任バイパス３号橋橋梁下部工（A２）工事</v>
          </cell>
          <cell r="E104">
            <v>120</v>
          </cell>
          <cell r="F104">
            <v>45855</v>
          </cell>
          <cell r="G104">
            <v>45869</v>
          </cell>
          <cell r="H104">
            <v>45939</v>
          </cell>
          <cell r="I104">
            <v>45887</v>
          </cell>
          <cell r="J104">
            <v>45890</v>
          </cell>
          <cell r="K104">
            <v>45904</v>
          </cell>
          <cell r="L104">
            <v>45874</v>
          </cell>
          <cell r="M104">
            <v>45911</v>
          </cell>
          <cell r="N104">
            <v>45917</v>
          </cell>
          <cell r="P104">
            <v>45874</v>
          </cell>
          <cell r="Q104">
            <v>45944</v>
          </cell>
          <cell r="S104">
            <v>45877</v>
          </cell>
          <cell r="T104">
            <v>45947</v>
          </cell>
          <cell r="U104">
            <v>45951</v>
          </cell>
          <cell r="V104" t="str">
            <v>　5/22 取り消し確認</v>
          </cell>
          <cell r="W104">
            <v>0</v>
          </cell>
          <cell r="X104">
            <v>0</v>
          </cell>
        </row>
        <row r="105">
          <cell r="A105">
            <v>31</v>
          </cell>
          <cell r="B105" t="str">
            <v>久留米県土整備事務所</v>
          </cell>
          <cell r="C105" t="str">
            <v>河川整備課整備第二係</v>
          </cell>
          <cell r="D105" t="str">
            <v>大刀洗川排水機場ポンプ設備工事</v>
          </cell>
          <cell r="E105">
            <v>400</v>
          </cell>
          <cell r="F105">
            <v>45855</v>
          </cell>
          <cell r="G105">
            <v>45869</v>
          </cell>
          <cell r="H105">
            <v>45939</v>
          </cell>
          <cell r="I105">
            <v>45887</v>
          </cell>
          <cell r="J105">
            <v>45890</v>
          </cell>
          <cell r="K105">
            <v>45904</v>
          </cell>
          <cell r="L105">
            <v>45874</v>
          </cell>
          <cell r="M105">
            <v>45911</v>
          </cell>
          <cell r="N105">
            <v>45917</v>
          </cell>
          <cell r="P105">
            <v>45874</v>
          </cell>
          <cell r="Q105">
            <v>45944</v>
          </cell>
          <cell r="S105">
            <v>45877</v>
          </cell>
          <cell r="T105">
            <v>45947</v>
          </cell>
          <cell r="U105">
            <v>45951</v>
          </cell>
          <cell r="V105" t="str">
            <v>5/14 変更　8/18 → 10/21</v>
          </cell>
          <cell r="W105" t="str">
            <v>古賀</v>
          </cell>
          <cell r="X105" t="str">
            <v>有澤</v>
          </cell>
        </row>
        <row r="106">
          <cell r="A106" t="str">
            <v>M22</v>
          </cell>
          <cell r="B106" t="str">
            <v>福岡県土整備事務所</v>
          </cell>
          <cell r="C106" t="str">
            <v>河川整備課整備第一係</v>
          </cell>
          <cell r="D106" t="str">
            <v>那珂川河床掘削工事（Ｒ７－２工区）</v>
          </cell>
          <cell r="E106">
            <v>130</v>
          </cell>
          <cell r="F106">
            <v>45862</v>
          </cell>
          <cell r="G106">
            <v>45876</v>
          </cell>
          <cell r="H106" t="str">
            <v>－</v>
          </cell>
          <cell r="I106" t="str">
            <v>－</v>
          </cell>
          <cell r="J106">
            <v>45894</v>
          </cell>
          <cell r="K106">
            <v>45908</v>
          </cell>
          <cell r="L106">
            <v>45888</v>
          </cell>
          <cell r="M106">
            <v>45911</v>
          </cell>
          <cell r="N106" t="str">
            <v>－</v>
          </cell>
          <cell r="O106" t="str">
            <v>－</v>
          </cell>
          <cell r="P106" t="str">
            <v>－</v>
          </cell>
          <cell r="Q106" t="str">
            <v>－</v>
          </cell>
          <cell r="R106" t="str">
            <v>－</v>
          </cell>
          <cell r="S106" t="str">
            <v>－</v>
          </cell>
          <cell r="T106" t="str">
            <v>－</v>
          </cell>
          <cell r="U106">
            <v>46014</v>
          </cell>
          <cell r="V106" t="str">
            <v>見積公告</v>
          </cell>
          <cell r="W106" t="str">
            <v>有澤</v>
          </cell>
          <cell r="X106" t="str">
            <v>古賀</v>
          </cell>
        </row>
        <row r="107">
          <cell r="A107" t="str">
            <v>M71</v>
          </cell>
          <cell r="B107" t="str">
            <v>直方県土整備事務所</v>
          </cell>
          <cell r="C107" t="str">
            <v>道路建設課地方道係</v>
          </cell>
          <cell r="D107" t="str">
            <v>県道室木下有木若宮線第二沼口橋橋梁上部工工事</v>
          </cell>
          <cell r="E107">
            <v>250</v>
          </cell>
          <cell r="F107">
            <v>45883</v>
          </cell>
          <cell r="G107">
            <v>45896</v>
          </cell>
          <cell r="H107" t="str">
            <v>－</v>
          </cell>
          <cell r="I107" t="str">
            <v>－</v>
          </cell>
          <cell r="J107">
            <v>45908</v>
          </cell>
          <cell r="K107">
            <v>45924</v>
          </cell>
          <cell r="L107">
            <v>45902</v>
          </cell>
          <cell r="M107">
            <v>45930</v>
          </cell>
          <cell r="N107" t="str">
            <v>－</v>
          </cell>
          <cell r="O107" t="str">
            <v>－</v>
          </cell>
          <cell r="P107" t="str">
            <v>－</v>
          </cell>
          <cell r="Q107" t="str">
            <v>－</v>
          </cell>
          <cell r="R107" t="str">
            <v>－</v>
          </cell>
          <cell r="S107" t="str">
            <v>－</v>
          </cell>
          <cell r="T107" t="str">
            <v>－</v>
          </cell>
          <cell r="U107">
            <v>46036</v>
          </cell>
          <cell r="V107" t="str">
            <v>見積公告</v>
          </cell>
          <cell r="W107" t="str">
            <v>酒井</v>
          </cell>
          <cell r="X107" t="str">
            <v>黨</v>
          </cell>
        </row>
        <row r="108">
          <cell r="A108">
            <v>62</v>
          </cell>
          <cell r="B108" t="str">
            <v>久留米県土整備事務所</v>
          </cell>
          <cell r="C108" t="str">
            <v>河川整備課整備第二係</v>
          </cell>
          <cell r="D108" t="str">
            <v>大刀洗川排水機場受配電設備工事</v>
          </cell>
          <cell r="E108">
            <v>200</v>
          </cell>
          <cell r="F108">
            <v>45883</v>
          </cell>
          <cell r="G108">
            <v>45896</v>
          </cell>
          <cell r="H108">
            <v>45960</v>
          </cell>
          <cell r="I108">
            <v>45909</v>
          </cell>
          <cell r="J108">
            <v>45912</v>
          </cell>
          <cell r="K108">
            <v>45929</v>
          </cell>
          <cell r="L108">
            <v>45902</v>
          </cell>
          <cell r="M108">
            <v>45932</v>
          </cell>
          <cell r="N108">
            <v>45937</v>
          </cell>
          <cell r="P108">
            <v>45902</v>
          </cell>
          <cell r="Q108">
            <v>45965</v>
          </cell>
          <cell r="S108">
            <v>45905</v>
          </cell>
          <cell r="T108">
            <v>45968</v>
          </cell>
          <cell r="U108">
            <v>45972</v>
          </cell>
          <cell r="W108" t="str">
            <v>黨</v>
          </cell>
          <cell r="X108" t="str">
            <v>酒井</v>
          </cell>
        </row>
        <row r="109">
          <cell r="A109">
            <v>63</v>
          </cell>
          <cell r="B109" t="str">
            <v>南筑後県土整備事務所</v>
          </cell>
          <cell r="C109" t="str">
            <v>河川整備課整備第一係</v>
          </cell>
          <cell r="D109" t="str">
            <v>新橋川排水機場除塵設備工事（１工区）</v>
          </cell>
          <cell r="E109">
            <v>250</v>
          </cell>
          <cell r="F109">
            <v>45883</v>
          </cell>
          <cell r="G109">
            <v>45896</v>
          </cell>
          <cell r="H109">
            <v>45960</v>
          </cell>
          <cell r="I109">
            <v>45909</v>
          </cell>
          <cell r="J109">
            <v>45912</v>
          </cell>
          <cell r="K109">
            <v>45929</v>
          </cell>
          <cell r="L109">
            <v>45902</v>
          </cell>
          <cell r="M109">
            <v>45932</v>
          </cell>
          <cell r="N109">
            <v>45937</v>
          </cell>
          <cell r="P109">
            <v>45902</v>
          </cell>
          <cell r="Q109">
            <v>45965</v>
          </cell>
          <cell r="S109">
            <v>45905</v>
          </cell>
          <cell r="T109">
            <v>45968</v>
          </cell>
          <cell r="U109">
            <v>45972</v>
          </cell>
          <cell r="W109" t="str">
            <v>古賀</v>
          </cell>
          <cell r="X109" t="str">
            <v>有澤</v>
          </cell>
        </row>
        <row r="110">
          <cell r="A110">
            <v>64</v>
          </cell>
          <cell r="B110" t="str">
            <v>南筑後県土整備事務所</v>
          </cell>
          <cell r="C110" t="str">
            <v>河川整備課整備第一係</v>
          </cell>
          <cell r="D110" t="str">
            <v>新橋川排水機場除塵設備工事（２工区）</v>
          </cell>
          <cell r="E110">
            <v>250</v>
          </cell>
          <cell r="F110">
            <v>45883</v>
          </cell>
          <cell r="G110">
            <v>45896</v>
          </cell>
          <cell r="H110">
            <v>45960</v>
          </cell>
          <cell r="I110">
            <v>45909</v>
          </cell>
          <cell r="J110">
            <v>45912</v>
          </cell>
          <cell r="K110">
            <v>45929</v>
          </cell>
          <cell r="L110">
            <v>45902</v>
          </cell>
          <cell r="M110">
            <v>45932</v>
          </cell>
          <cell r="N110">
            <v>45937</v>
          </cell>
          <cell r="P110">
            <v>45902</v>
          </cell>
          <cell r="Q110">
            <v>45965</v>
          </cell>
          <cell r="S110">
            <v>45905</v>
          </cell>
          <cell r="T110">
            <v>45968</v>
          </cell>
          <cell r="U110">
            <v>45972</v>
          </cell>
          <cell r="W110" t="str">
            <v>古賀</v>
          </cell>
          <cell r="X110" t="str">
            <v>有澤</v>
          </cell>
        </row>
        <row r="111">
          <cell r="A111">
            <v>58</v>
          </cell>
          <cell r="B111" t="str">
            <v>久留米県土整備事務所</v>
          </cell>
          <cell r="C111" t="str">
            <v>河川整備課整備第二係</v>
          </cell>
          <cell r="D111" t="str">
            <v>大刀洗川排水機場自家発電設備工事</v>
          </cell>
          <cell r="E111">
            <v>400</v>
          </cell>
          <cell r="F111">
            <v>45883</v>
          </cell>
          <cell r="G111">
            <v>45896</v>
          </cell>
          <cell r="H111">
            <v>45960</v>
          </cell>
          <cell r="I111">
            <v>45909</v>
          </cell>
          <cell r="J111">
            <v>45912</v>
          </cell>
          <cell r="K111">
            <v>45929</v>
          </cell>
          <cell r="L111">
            <v>45902</v>
          </cell>
          <cell r="M111">
            <v>45932</v>
          </cell>
          <cell r="N111">
            <v>45937</v>
          </cell>
          <cell r="P111">
            <v>45902</v>
          </cell>
          <cell r="Q111">
            <v>45965</v>
          </cell>
          <cell r="S111">
            <v>45905</v>
          </cell>
          <cell r="T111">
            <v>45968</v>
          </cell>
          <cell r="U111">
            <v>45972</v>
          </cell>
          <cell r="V111" t="str">
            <v>5/14 変更　10/7 → 11/11</v>
          </cell>
          <cell r="W111" t="str">
            <v>古賀</v>
          </cell>
          <cell r="X111" t="str">
            <v>有澤</v>
          </cell>
        </row>
        <row r="112">
          <cell r="A112">
            <v>65</v>
          </cell>
          <cell r="B112" t="str">
            <v>苅田港務所</v>
          </cell>
          <cell r="C112" t="str">
            <v>港湾課港湾係</v>
          </cell>
          <cell r="D112" t="str">
            <v>苅田港新松山地区土地造成（覆土）工事（Ｒ7－１工区）</v>
          </cell>
          <cell r="E112">
            <v>280</v>
          </cell>
          <cell r="F112">
            <v>45883</v>
          </cell>
          <cell r="G112">
            <v>45896</v>
          </cell>
          <cell r="H112">
            <v>45960</v>
          </cell>
          <cell r="I112">
            <v>45909</v>
          </cell>
          <cell r="J112">
            <v>45912</v>
          </cell>
          <cell r="K112">
            <v>45929</v>
          </cell>
          <cell r="L112">
            <v>45902</v>
          </cell>
          <cell r="M112">
            <v>45932</v>
          </cell>
          <cell r="N112">
            <v>45937</v>
          </cell>
          <cell r="P112">
            <v>45902</v>
          </cell>
          <cell r="Q112">
            <v>45965</v>
          </cell>
          <cell r="S112">
            <v>45905</v>
          </cell>
          <cell r="T112">
            <v>45968</v>
          </cell>
          <cell r="U112">
            <v>45973</v>
          </cell>
          <cell r="W112" t="str">
            <v>酒井</v>
          </cell>
          <cell r="X112" t="str">
            <v>黨</v>
          </cell>
        </row>
        <row r="113">
          <cell r="A113">
            <v>66</v>
          </cell>
          <cell r="B113" t="str">
            <v>苅田港務所</v>
          </cell>
          <cell r="C113" t="str">
            <v>港湾課港湾係</v>
          </cell>
          <cell r="D113" t="str">
            <v>苅田港新松山地区土地造成（覆土）工事（Ｒ7－２工区）</v>
          </cell>
          <cell r="E113">
            <v>280</v>
          </cell>
          <cell r="F113">
            <v>45883</v>
          </cell>
          <cell r="G113">
            <v>45896</v>
          </cell>
          <cell r="H113">
            <v>45960</v>
          </cell>
          <cell r="I113">
            <v>45909</v>
          </cell>
          <cell r="J113">
            <v>45912</v>
          </cell>
          <cell r="K113">
            <v>45929</v>
          </cell>
          <cell r="L113">
            <v>45902</v>
          </cell>
          <cell r="M113">
            <v>45932</v>
          </cell>
          <cell r="N113">
            <v>45937</v>
          </cell>
          <cell r="P113">
            <v>45902</v>
          </cell>
          <cell r="Q113">
            <v>45965</v>
          </cell>
          <cell r="S113">
            <v>45905</v>
          </cell>
          <cell r="T113">
            <v>45968</v>
          </cell>
          <cell r="U113">
            <v>45973</v>
          </cell>
          <cell r="W113" t="str">
            <v>酒井</v>
          </cell>
          <cell r="X113" t="str">
            <v>黨</v>
          </cell>
        </row>
        <row r="114">
          <cell r="A114">
            <v>67</v>
          </cell>
          <cell r="B114" t="str">
            <v>苅田港務所</v>
          </cell>
          <cell r="C114" t="str">
            <v>港湾課港湾係</v>
          </cell>
          <cell r="D114" t="str">
            <v>苅田港新松山地区土地造成（覆土）工事（Ｒ7－３工区）</v>
          </cell>
          <cell r="E114">
            <v>280</v>
          </cell>
          <cell r="F114">
            <v>45883</v>
          </cell>
          <cell r="G114">
            <v>45896</v>
          </cell>
          <cell r="H114">
            <v>45960</v>
          </cell>
          <cell r="I114">
            <v>45909</v>
          </cell>
          <cell r="J114">
            <v>45912</v>
          </cell>
          <cell r="K114">
            <v>45929</v>
          </cell>
          <cell r="L114">
            <v>45902</v>
          </cell>
          <cell r="M114">
            <v>45932</v>
          </cell>
          <cell r="N114">
            <v>45937</v>
          </cell>
          <cell r="P114">
            <v>45902</v>
          </cell>
          <cell r="Q114">
            <v>45965</v>
          </cell>
          <cell r="S114">
            <v>45905</v>
          </cell>
          <cell r="T114">
            <v>45968</v>
          </cell>
          <cell r="U114">
            <v>45973</v>
          </cell>
          <cell r="W114" t="str">
            <v>酒井</v>
          </cell>
          <cell r="X114" t="str">
            <v>黨</v>
          </cell>
        </row>
        <row r="115">
          <cell r="A115">
            <v>68</v>
          </cell>
          <cell r="B115" t="str">
            <v>苅田港務所</v>
          </cell>
          <cell r="C115" t="str">
            <v>港湾課港湾係</v>
          </cell>
          <cell r="D115" t="str">
            <v>苅田港新松山地区土地造成（覆土）工事（Ｒ7－４工区）</v>
          </cell>
          <cell r="E115">
            <v>280</v>
          </cell>
          <cell r="F115">
            <v>45883</v>
          </cell>
          <cell r="G115">
            <v>45896</v>
          </cell>
          <cell r="H115">
            <v>45960</v>
          </cell>
          <cell r="I115">
            <v>45909</v>
          </cell>
          <cell r="J115">
            <v>45912</v>
          </cell>
          <cell r="K115">
            <v>45929</v>
          </cell>
          <cell r="L115">
            <v>45902</v>
          </cell>
          <cell r="M115">
            <v>45932</v>
          </cell>
          <cell r="N115">
            <v>45937</v>
          </cell>
          <cell r="P115">
            <v>45902</v>
          </cell>
          <cell r="Q115">
            <v>45965</v>
          </cell>
          <cell r="S115">
            <v>45905</v>
          </cell>
          <cell r="T115">
            <v>45968</v>
          </cell>
          <cell r="U115">
            <v>45973</v>
          </cell>
          <cell r="W115" t="str">
            <v>酒井</v>
          </cell>
          <cell r="X115" t="str">
            <v>黨</v>
          </cell>
        </row>
        <row r="116">
          <cell r="A116">
            <v>69</v>
          </cell>
          <cell r="B116" t="str">
            <v>苅田港務所</v>
          </cell>
          <cell r="C116" t="str">
            <v>港湾課港湾係</v>
          </cell>
          <cell r="D116" t="str">
            <v>苅田港新松山地区土地造成（覆土）工事（Ｒ7－５工区）</v>
          </cell>
          <cell r="E116">
            <v>280</v>
          </cell>
          <cell r="F116">
            <v>45883</v>
          </cell>
          <cell r="G116">
            <v>45896</v>
          </cell>
          <cell r="H116">
            <v>45960</v>
          </cell>
          <cell r="I116">
            <v>45909</v>
          </cell>
          <cell r="J116">
            <v>45912</v>
          </cell>
          <cell r="K116">
            <v>45929</v>
          </cell>
          <cell r="L116">
            <v>45902</v>
          </cell>
          <cell r="M116">
            <v>45932</v>
          </cell>
          <cell r="N116">
            <v>45937</v>
          </cell>
          <cell r="P116">
            <v>45902</v>
          </cell>
          <cell r="Q116">
            <v>45965</v>
          </cell>
          <cell r="S116">
            <v>45905</v>
          </cell>
          <cell r="T116">
            <v>45968</v>
          </cell>
          <cell r="U116">
            <v>45973</v>
          </cell>
          <cell r="W116" t="str">
            <v>酒井</v>
          </cell>
          <cell r="X116" t="str">
            <v>黨</v>
          </cell>
        </row>
        <row r="117">
          <cell r="A117">
            <v>70</v>
          </cell>
          <cell r="B117" t="str">
            <v>苅田港務所</v>
          </cell>
          <cell r="C117" t="str">
            <v>港湾課港湾係</v>
          </cell>
          <cell r="D117" t="str">
            <v>苅田港新松山地区土地造成（覆土）工事（Ｒ7－６工区）</v>
          </cell>
          <cell r="E117">
            <v>280</v>
          </cell>
          <cell r="F117">
            <v>45883</v>
          </cell>
          <cell r="G117">
            <v>45896</v>
          </cell>
          <cell r="H117">
            <v>45960</v>
          </cell>
          <cell r="I117">
            <v>45909</v>
          </cell>
          <cell r="J117">
            <v>45912</v>
          </cell>
          <cell r="K117">
            <v>45929</v>
          </cell>
          <cell r="L117">
            <v>45902</v>
          </cell>
          <cell r="M117">
            <v>45932</v>
          </cell>
          <cell r="N117">
            <v>45937</v>
          </cell>
          <cell r="P117">
            <v>45902</v>
          </cell>
          <cell r="Q117">
            <v>45965</v>
          </cell>
          <cell r="S117">
            <v>45905</v>
          </cell>
          <cell r="T117">
            <v>45968</v>
          </cell>
          <cell r="U117">
            <v>45973</v>
          </cell>
          <cell r="W117" t="str">
            <v>酒井</v>
          </cell>
          <cell r="X117" t="str">
            <v>黨</v>
          </cell>
        </row>
        <row r="118">
          <cell r="A118">
            <v>50</v>
          </cell>
          <cell r="B118" t="str">
            <v>久留米県土整備事務所</v>
          </cell>
          <cell r="C118" t="str">
            <v>河川整備課整備第二係</v>
          </cell>
          <cell r="D118" t="str">
            <v>大刀洗川排水機場除塵設備工事</v>
          </cell>
          <cell r="E118">
            <v>200</v>
          </cell>
          <cell r="F118">
            <v>45897</v>
          </cell>
          <cell r="G118">
            <v>45911</v>
          </cell>
          <cell r="H118">
            <v>45974</v>
          </cell>
          <cell r="I118">
            <v>45922</v>
          </cell>
          <cell r="J118">
            <v>45926</v>
          </cell>
          <cell r="K118">
            <v>45940</v>
          </cell>
          <cell r="L118">
            <v>45916</v>
          </cell>
          <cell r="M118">
            <v>45946</v>
          </cell>
          <cell r="N118">
            <v>45951</v>
          </cell>
          <cell r="P118">
            <v>45916</v>
          </cell>
          <cell r="Q118">
            <v>45979</v>
          </cell>
          <cell r="S118">
            <v>45919</v>
          </cell>
          <cell r="T118">
            <v>45982</v>
          </cell>
          <cell r="U118">
            <v>45987</v>
          </cell>
          <cell r="V118" t="str">
            <v>5/14 変更　9/9 → 11/26</v>
          </cell>
          <cell r="W118" t="str">
            <v>酒井</v>
          </cell>
          <cell r="X118" t="str">
            <v>黨</v>
          </cell>
        </row>
        <row r="119">
          <cell r="A119">
            <v>104</v>
          </cell>
          <cell r="B119" t="str">
            <v>八女県土整備事務所</v>
          </cell>
          <cell r="C119" t="str">
            <v>砂防課傾斜地保全係</v>
          </cell>
          <cell r="D119" t="str">
            <v>逆瀬谷地区地すべり対策工事（３工区）</v>
          </cell>
          <cell r="E119">
            <v>170</v>
          </cell>
          <cell r="F119">
            <v>45897</v>
          </cell>
          <cell r="G119">
            <v>45911</v>
          </cell>
          <cell r="H119">
            <v>45974</v>
          </cell>
          <cell r="I119">
            <v>45922</v>
          </cell>
          <cell r="J119">
            <v>45926</v>
          </cell>
          <cell r="K119">
            <v>45940</v>
          </cell>
          <cell r="L119">
            <v>45916</v>
          </cell>
          <cell r="M119">
            <v>45946</v>
          </cell>
          <cell r="N119">
            <v>45951</v>
          </cell>
          <cell r="P119">
            <v>45916</v>
          </cell>
          <cell r="Q119">
            <v>45979</v>
          </cell>
          <cell r="S119">
            <v>45919</v>
          </cell>
          <cell r="T119">
            <v>45982</v>
          </cell>
          <cell r="U119">
            <v>45987</v>
          </cell>
          <cell r="V119" t="str">
            <v>5/27 追加</v>
          </cell>
          <cell r="W119" t="str">
            <v>黨</v>
          </cell>
          <cell r="X119" t="str">
            <v>酒井</v>
          </cell>
        </row>
        <row r="120">
          <cell r="A120" t="str">
            <v>M76</v>
          </cell>
          <cell r="B120" t="str">
            <v>北九州県土整備事務所</v>
          </cell>
          <cell r="C120" t="str">
            <v>河川整備課整備第一係</v>
          </cell>
          <cell r="D120" t="str">
            <v>曲川鯨瀬排水機場３号ポンプ分解整備工事</v>
          </cell>
          <cell r="E120">
            <v>250</v>
          </cell>
          <cell r="F120">
            <v>45897</v>
          </cell>
          <cell r="G120">
            <v>45911</v>
          </cell>
          <cell r="H120" t="str">
            <v>－</v>
          </cell>
          <cell r="I120" t="str">
            <v>－</v>
          </cell>
          <cell r="J120">
            <v>45922</v>
          </cell>
          <cell r="K120">
            <v>45937</v>
          </cell>
          <cell r="L120">
            <v>45916</v>
          </cell>
          <cell r="M120">
            <v>45944</v>
          </cell>
          <cell r="N120" t="str">
            <v>－</v>
          </cell>
          <cell r="P120" t="str">
            <v>－</v>
          </cell>
          <cell r="Q120" t="str">
            <v>－</v>
          </cell>
          <cell r="S120" t="str">
            <v>－</v>
          </cell>
          <cell r="T120" t="str">
            <v>－</v>
          </cell>
          <cell r="U120">
            <v>46049</v>
          </cell>
          <cell r="V120" t="str">
            <v>見積公告</v>
          </cell>
          <cell r="W120" t="str">
            <v>古賀</v>
          </cell>
          <cell r="X120" t="str">
            <v>有澤</v>
          </cell>
        </row>
        <row r="121">
          <cell r="A121" t="str">
            <v>M79</v>
          </cell>
          <cell r="B121" t="str">
            <v>南筑後県土整備事務所</v>
          </cell>
          <cell r="C121" t="str">
            <v>道路建設課橋梁係</v>
          </cell>
          <cell r="D121" t="str">
            <v>国道４４２号入道橋下部工（P1橋脚）工事</v>
          </cell>
          <cell r="E121">
            <v>180</v>
          </cell>
          <cell r="F121">
            <v>45911</v>
          </cell>
          <cell r="G121">
            <v>45925</v>
          </cell>
          <cell r="H121" t="str">
            <v>－</v>
          </cell>
          <cell r="I121" t="str">
            <v>－</v>
          </cell>
          <cell r="J121">
            <v>45936</v>
          </cell>
          <cell r="K121">
            <v>45951</v>
          </cell>
          <cell r="L121">
            <v>45930</v>
          </cell>
          <cell r="M121">
            <v>45954</v>
          </cell>
          <cell r="N121" t="str">
            <v>－</v>
          </cell>
          <cell r="P121" t="str">
            <v>－</v>
          </cell>
          <cell r="Q121" t="str">
            <v>－</v>
          </cell>
          <cell r="S121" t="str">
            <v>－</v>
          </cell>
          <cell r="T121" t="str">
            <v>－</v>
          </cell>
          <cell r="U121">
            <v>46063</v>
          </cell>
          <cell r="V121" t="str">
            <v>見積公告</v>
          </cell>
          <cell r="W121" t="str">
            <v>黨</v>
          </cell>
          <cell r="X121" t="str">
            <v>酒井</v>
          </cell>
        </row>
        <row r="122">
          <cell r="A122" t="str">
            <v>M92</v>
          </cell>
          <cell r="B122" t="str">
            <v>久留米県土整備事務所</v>
          </cell>
          <cell r="C122" t="str">
            <v>道路建設課橋梁係</v>
          </cell>
          <cell r="D122" t="str">
            <v>県道久留米筑紫野線（北野大刀洗工区）西鉄跨線橋橋梁上部工工事（３工区）</v>
          </cell>
          <cell r="E122">
            <v>900</v>
          </cell>
          <cell r="F122">
            <v>45925</v>
          </cell>
          <cell r="G122">
            <v>45939</v>
          </cell>
          <cell r="H122" t="str">
            <v>－</v>
          </cell>
          <cell r="I122" t="str">
            <v>－</v>
          </cell>
          <cell r="J122">
            <v>45953</v>
          </cell>
          <cell r="K122">
            <v>45974</v>
          </cell>
          <cell r="L122">
            <v>45944</v>
          </cell>
          <cell r="M122">
            <v>45980</v>
          </cell>
          <cell r="N122" t="str">
            <v>－</v>
          </cell>
          <cell r="P122" t="str">
            <v>－</v>
          </cell>
          <cell r="Q122" t="str">
            <v>－</v>
          </cell>
          <cell r="R122" t="str">
            <v>－</v>
          </cell>
          <cell r="S122" t="str">
            <v>－</v>
          </cell>
          <cell r="T122" t="str">
            <v>－</v>
          </cell>
          <cell r="U122">
            <v>46118</v>
          </cell>
          <cell r="V122" t="str">
            <v>見積公告あり→M82　R8.6議会案件</v>
          </cell>
          <cell r="W122" t="str">
            <v>酒井</v>
          </cell>
          <cell r="X122" t="str">
            <v>黨</v>
          </cell>
        </row>
        <row r="123">
          <cell r="A123" t="str">
            <v>M99</v>
          </cell>
          <cell r="B123" t="str">
            <v>直方県土整備事務所</v>
          </cell>
          <cell r="C123" t="str">
            <v>道路維持課交通安全係</v>
          </cell>
          <cell r="D123" t="str">
            <v>県道直方宗像線井関大橋橋梁下部工（Ａ２）工事</v>
          </cell>
          <cell r="E123">
            <v>51</v>
          </cell>
          <cell r="F123">
            <v>45925</v>
          </cell>
          <cell r="G123">
            <v>45939</v>
          </cell>
          <cell r="H123" t="str">
            <v>－</v>
          </cell>
          <cell r="I123" t="str">
            <v>－</v>
          </cell>
          <cell r="J123">
            <v>45950</v>
          </cell>
          <cell r="K123">
            <v>45965</v>
          </cell>
          <cell r="L123">
            <v>45944</v>
          </cell>
          <cell r="M123">
            <v>45968</v>
          </cell>
          <cell r="N123" t="str">
            <v>－</v>
          </cell>
          <cell r="P123" t="str">
            <v>－</v>
          </cell>
          <cell r="Q123" t="str">
            <v>－</v>
          </cell>
          <cell r="R123" t="str">
            <v>－</v>
          </cell>
          <cell r="S123" t="str">
            <v>－</v>
          </cell>
          <cell r="T123" t="str">
            <v>－</v>
          </cell>
          <cell r="U123">
            <v>46078</v>
          </cell>
          <cell r="V123" t="str">
            <v>見積公告　2/20追加</v>
          </cell>
          <cell r="W123" t="str">
            <v>古賀</v>
          </cell>
          <cell r="X123" t="str">
            <v>有澤</v>
          </cell>
        </row>
        <row r="124">
          <cell r="A124" t="str">
            <v>M86</v>
          </cell>
          <cell r="B124" t="str">
            <v>田川県土整備事務所</v>
          </cell>
          <cell r="C124" t="str">
            <v>道路建設課橋梁係</v>
          </cell>
          <cell r="D124" t="str">
            <v>国道３２２号香春大任バイパス３号橋橋梁上部工工事</v>
          </cell>
          <cell r="E124">
            <v>600</v>
          </cell>
          <cell r="F124">
            <v>45925</v>
          </cell>
          <cell r="G124">
            <v>45939</v>
          </cell>
          <cell r="H124" t="str">
            <v>－</v>
          </cell>
          <cell r="I124" t="str">
            <v>－</v>
          </cell>
          <cell r="J124">
            <v>45953</v>
          </cell>
          <cell r="K124">
            <v>45974</v>
          </cell>
          <cell r="L124">
            <v>45944</v>
          </cell>
          <cell r="M124">
            <v>45980</v>
          </cell>
          <cell r="N124" t="str">
            <v>－</v>
          </cell>
          <cell r="P124" t="str">
            <v>－</v>
          </cell>
          <cell r="Q124" t="str">
            <v>－</v>
          </cell>
          <cell r="R124" t="str">
            <v>－</v>
          </cell>
          <cell r="S124" t="str">
            <v>－</v>
          </cell>
          <cell r="T124" t="str">
            <v>－</v>
          </cell>
          <cell r="U124">
            <v>46118</v>
          </cell>
          <cell r="V124" t="str">
            <v>見積公告あり→M82　R8.6議会案件　5/22 取り消し確認</v>
          </cell>
          <cell r="W124">
            <v>0</v>
          </cell>
          <cell r="X124">
            <v>0</v>
          </cell>
        </row>
        <row r="125">
          <cell r="A125">
            <v>22</v>
          </cell>
          <cell r="B125" t="str">
            <v>福岡県土整備事務所</v>
          </cell>
          <cell r="C125" t="str">
            <v>河川整備課整備第一係</v>
          </cell>
          <cell r="D125" t="str">
            <v>那珂川河床掘削工事（Ｒ７－２工区）</v>
          </cell>
          <cell r="E125">
            <v>130</v>
          </cell>
          <cell r="F125">
            <v>45925</v>
          </cell>
          <cell r="G125">
            <v>45939</v>
          </cell>
          <cell r="H125">
            <v>46002</v>
          </cell>
          <cell r="I125">
            <v>45951</v>
          </cell>
          <cell r="J125">
            <v>45954</v>
          </cell>
          <cell r="K125">
            <v>45971</v>
          </cell>
          <cell r="L125">
            <v>45944</v>
          </cell>
          <cell r="M125">
            <v>45974</v>
          </cell>
          <cell r="N125">
            <v>45979</v>
          </cell>
          <cell r="P125">
            <v>45944</v>
          </cell>
          <cell r="Q125">
            <v>46007</v>
          </cell>
          <cell r="S125">
            <v>45947</v>
          </cell>
          <cell r="T125">
            <v>46010</v>
          </cell>
          <cell r="U125">
            <v>46014</v>
          </cell>
          <cell r="V125" t="str">
            <v>見積公告あり→M22</v>
          </cell>
          <cell r="W125" t="str">
            <v>有澤</v>
          </cell>
          <cell r="X125" t="str">
            <v>古賀</v>
          </cell>
        </row>
        <row r="126">
          <cell r="A126" t="str">
            <v>M101</v>
          </cell>
          <cell r="B126" t="str">
            <v>南筑後県土整備事務所</v>
          </cell>
          <cell r="C126" t="str">
            <v>港湾課港湾係</v>
          </cell>
          <cell r="D126" t="str">
            <v>三池港小型船溜まり物揚桟橋新設工事(１工区)</v>
          </cell>
          <cell r="E126">
            <v>100</v>
          </cell>
          <cell r="F126">
            <v>45946</v>
          </cell>
          <cell r="G126">
            <v>45960</v>
          </cell>
          <cell r="H126" t="str">
            <v>－</v>
          </cell>
          <cell r="I126" t="str">
            <v>－</v>
          </cell>
          <cell r="J126">
            <v>45971</v>
          </cell>
          <cell r="K126">
            <v>45986</v>
          </cell>
          <cell r="L126">
            <v>45965</v>
          </cell>
          <cell r="M126">
            <v>45993</v>
          </cell>
          <cell r="N126" t="str">
            <v>－</v>
          </cell>
          <cell r="P126" t="str">
            <v>－</v>
          </cell>
          <cell r="Q126" t="str">
            <v>－</v>
          </cell>
          <cell r="R126" t="str">
            <v>－</v>
          </cell>
          <cell r="S126" t="str">
            <v>－</v>
          </cell>
          <cell r="T126" t="str">
            <v>－</v>
          </cell>
          <cell r="U126">
            <v>46091</v>
          </cell>
          <cell r="V126" t="str">
            <v>見積公告</v>
          </cell>
          <cell r="W126" t="str">
            <v>黨</v>
          </cell>
          <cell r="X126" t="str">
            <v>酒井</v>
          </cell>
        </row>
        <row r="127">
          <cell r="A127">
            <v>71</v>
          </cell>
          <cell r="B127" t="str">
            <v>直方県土整備事務所</v>
          </cell>
          <cell r="C127" t="str">
            <v>道路建設課地方道係</v>
          </cell>
          <cell r="D127" t="str">
            <v>県道室木下有木若宮線（仮称）沼口橋橋梁上部工工事</v>
          </cell>
          <cell r="E127">
            <v>250</v>
          </cell>
          <cell r="F127">
            <v>45946</v>
          </cell>
          <cell r="G127">
            <v>45960</v>
          </cell>
          <cell r="H127">
            <v>46016</v>
          </cell>
          <cell r="I127">
            <v>45972</v>
          </cell>
          <cell r="J127">
            <v>45975</v>
          </cell>
          <cell r="K127">
            <v>45992</v>
          </cell>
          <cell r="L127">
            <v>45965</v>
          </cell>
          <cell r="M127">
            <v>45995</v>
          </cell>
          <cell r="N127">
            <v>46000</v>
          </cell>
          <cell r="P127">
            <v>45965</v>
          </cell>
          <cell r="Q127">
            <v>46029</v>
          </cell>
          <cell r="S127">
            <v>45968</v>
          </cell>
          <cell r="T127">
            <v>46031</v>
          </cell>
          <cell r="U127">
            <v>46036</v>
          </cell>
          <cell r="V127" t="str">
            <v>見積公告あり→M71</v>
          </cell>
          <cell r="W127" t="str">
            <v>酒井</v>
          </cell>
          <cell r="X127" t="str">
            <v>黨</v>
          </cell>
        </row>
        <row r="128">
          <cell r="A128">
            <v>72</v>
          </cell>
          <cell r="B128" t="str">
            <v>北九州県土整備事務所</v>
          </cell>
          <cell r="C128" t="str">
            <v>道路建設課地方道係</v>
          </cell>
          <cell r="D128" t="str">
            <v>県道岡垣宗像線本村橋橋梁上部工工事</v>
          </cell>
          <cell r="E128">
            <v>90</v>
          </cell>
          <cell r="F128">
            <v>45946</v>
          </cell>
          <cell r="G128">
            <v>45960</v>
          </cell>
          <cell r="H128">
            <v>46016</v>
          </cell>
          <cell r="I128">
            <v>45972</v>
          </cell>
          <cell r="J128">
            <v>45975</v>
          </cell>
          <cell r="K128">
            <v>45992</v>
          </cell>
          <cell r="L128">
            <v>45965</v>
          </cell>
          <cell r="M128">
            <v>45995</v>
          </cell>
          <cell r="N128">
            <v>46000</v>
          </cell>
          <cell r="P128">
            <v>45965</v>
          </cell>
          <cell r="Q128">
            <v>46029</v>
          </cell>
          <cell r="S128">
            <v>45968</v>
          </cell>
          <cell r="T128">
            <v>46031</v>
          </cell>
          <cell r="U128">
            <v>46036</v>
          </cell>
          <cell r="W128" t="str">
            <v>有澤</v>
          </cell>
          <cell r="X128" t="str">
            <v>古賀</v>
          </cell>
        </row>
        <row r="129">
          <cell r="A129">
            <v>73</v>
          </cell>
          <cell r="B129" t="str">
            <v>苅田港務所</v>
          </cell>
          <cell r="C129" t="str">
            <v>港湾課港湾係</v>
          </cell>
          <cell r="D129" t="str">
            <v>苅田港新松山地区埠頭用地造成（覆土）工事（Ｒ7－１工区）</v>
          </cell>
          <cell r="E129">
            <v>280</v>
          </cell>
          <cell r="F129">
            <v>45946</v>
          </cell>
          <cell r="G129">
            <v>45960</v>
          </cell>
          <cell r="H129">
            <v>46016</v>
          </cell>
          <cell r="I129">
            <v>45972</v>
          </cell>
          <cell r="J129">
            <v>45975</v>
          </cell>
          <cell r="K129">
            <v>45992</v>
          </cell>
          <cell r="L129">
            <v>45965</v>
          </cell>
          <cell r="M129">
            <v>45995</v>
          </cell>
          <cell r="N129">
            <v>46000</v>
          </cell>
          <cell r="P129">
            <v>45965</v>
          </cell>
          <cell r="Q129">
            <v>46029</v>
          </cell>
          <cell r="S129">
            <v>45968</v>
          </cell>
          <cell r="T129">
            <v>46031</v>
          </cell>
          <cell r="U129">
            <v>46036</v>
          </cell>
          <cell r="W129" t="str">
            <v>黨</v>
          </cell>
          <cell r="X129" t="str">
            <v>酒井</v>
          </cell>
        </row>
        <row r="130">
          <cell r="A130">
            <v>74</v>
          </cell>
          <cell r="B130" t="str">
            <v>苅田港務所</v>
          </cell>
          <cell r="C130" t="str">
            <v>港湾課港湾係</v>
          </cell>
          <cell r="D130" t="str">
            <v>苅田港新松山地区埠頭用地造成（覆土）工事（Ｒ7－２工区）</v>
          </cell>
          <cell r="E130">
            <v>280</v>
          </cell>
          <cell r="F130">
            <v>45946</v>
          </cell>
          <cell r="G130">
            <v>45960</v>
          </cell>
          <cell r="H130">
            <v>46016</v>
          </cell>
          <cell r="I130">
            <v>45972</v>
          </cell>
          <cell r="J130">
            <v>45975</v>
          </cell>
          <cell r="K130">
            <v>45992</v>
          </cell>
          <cell r="L130">
            <v>45965</v>
          </cell>
          <cell r="M130">
            <v>45995</v>
          </cell>
          <cell r="N130">
            <v>46000</v>
          </cell>
          <cell r="P130">
            <v>45965</v>
          </cell>
          <cell r="Q130">
            <v>46029</v>
          </cell>
          <cell r="S130">
            <v>45968</v>
          </cell>
          <cell r="T130">
            <v>46031</v>
          </cell>
          <cell r="U130">
            <v>46036</v>
          </cell>
          <cell r="W130" t="str">
            <v>黨</v>
          </cell>
          <cell r="X130" t="str">
            <v>酒井</v>
          </cell>
        </row>
        <row r="131">
          <cell r="A131">
            <v>75</v>
          </cell>
          <cell r="B131" t="str">
            <v>福岡県土整備事務所</v>
          </cell>
          <cell r="C131" t="str">
            <v>道路維持課補修係</v>
          </cell>
          <cell r="D131" t="str">
            <v>県道福岡直方線犬鳴トンネル電気設備工事</v>
          </cell>
          <cell r="E131">
            <v>70</v>
          </cell>
          <cell r="F131">
            <v>45960</v>
          </cell>
          <cell r="G131">
            <v>45974</v>
          </cell>
          <cell r="H131">
            <v>46037</v>
          </cell>
          <cell r="I131">
            <v>45986</v>
          </cell>
          <cell r="J131">
            <v>45989</v>
          </cell>
          <cell r="K131">
            <v>46003</v>
          </cell>
          <cell r="L131">
            <v>45979</v>
          </cell>
          <cell r="M131">
            <v>46009</v>
          </cell>
          <cell r="N131">
            <v>46014</v>
          </cell>
          <cell r="P131">
            <v>45979</v>
          </cell>
          <cell r="Q131">
            <v>46042</v>
          </cell>
          <cell r="S131">
            <v>45982</v>
          </cell>
          <cell r="T131">
            <v>46045</v>
          </cell>
          <cell r="U131">
            <v>46049</v>
          </cell>
          <cell r="W131" t="str">
            <v>黨</v>
          </cell>
          <cell r="X131" t="str">
            <v>酒井</v>
          </cell>
        </row>
        <row r="132">
          <cell r="A132">
            <v>76</v>
          </cell>
          <cell r="B132" t="str">
            <v>北九州県土整備事務所</v>
          </cell>
          <cell r="C132" t="str">
            <v>河川整備課整備第一係</v>
          </cell>
          <cell r="D132" t="str">
            <v>曲川鯨瀬排水機場３号ポンプ分解整備工事</v>
          </cell>
          <cell r="E132">
            <v>250</v>
          </cell>
          <cell r="F132">
            <v>45960</v>
          </cell>
          <cell r="G132">
            <v>45974</v>
          </cell>
          <cell r="H132">
            <v>46037</v>
          </cell>
          <cell r="I132">
            <v>45986</v>
          </cell>
          <cell r="J132">
            <v>45989</v>
          </cell>
          <cell r="K132">
            <v>46003</v>
          </cell>
          <cell r="L132">
            <v>45979</v>
          </cell>
          <cell r="M132">
            <v>46009</v>
          </cell>
          <cell r="N132">
            <v>46014</v>
          </cell>
          <cell r="P132">
            <v>45979</v>
          </cell>
          <cell r="Q132">
            <v>46042</v>
          </cell>
          <cell r="S132">
            <v>45982</v>
          </cell>
          <cell r="T132">
            <v>46045</v>
          </cell>
          <cell r="U132">
            <v>46049</v>
          </cell>
          <cell r="V132" t="str">
            <v>見積公告あり→M76</v>
          </cell>
          <cell r="W132" t="str">
            <v>古賀</v>
          </cell>
          <cell r="X132" t="str">
            <v>有澤</v>
          </cell>
        </row>
        <row r="133">
          <cell r="A133">
            <v>92</v>
          </cell>
          <cell r="B133" t="str">
            <v>久留米県土整備事務所</v>
          </cell>
          <cell r="C133" t="str">
            <v>道路建設課橋梁係</v>
          </cell>
          <cell r="D133" t="str">
            <v>県道久留米筑紫野線（北野大刀洗工区）西鉄跨線橋橋梁上部工工事（３工区）</v>
          </cell>
          <cell r="E133">
            <v>900</v>
          </cell>
          <cell r="F133" t="str">
            <v>－</v>
          </cell>
          <cell r="G133">
            <v>45988</v>
          </cell>
          <cell r="H133">
            <v>46093</v>
          </cell>
          <cell r="I133">
            <v>46000</v>
          </cell>
          <cell r="J133">
            <v>46002</v>
          </cell>
          <cell r="K133">
            <v>46016</v>
          </cell>
          <cell r="L133">
            <v>45993</v>
          </cell>
          <cell r="M133">
            <v>46030</v>
          </cell>
          <cell r="N133">
            <v>46043</v>
          </cell>
          <cell r="P133">
            <v>45993</v>
          </cell>
          <cell r="Q133">
            <v>46098</v>
          </cell>
          <cell r="S133">
            <v>45996</v>
          </cell>
          <cell r="T133">
            <v>46100</v>
          </cell>
          <cell r="U133">
            <v>46118</v>
          </cell>
          <cell r="V133" t="str">
            <v>見積公告あり→M92　R8.6議会案件</v>
          </cell>
          <cell r="W133" t="str">
            <v>酒井</v>
          </cell>
          <cell r="X133" t="str">
            <v>黨</v>
          </cell>
        </row>
        <row r="134">
          <cell r="A134">
            <v>86</v>
          </cell>
          <cell r="B134" t="str">
            <v>田川県土整備事務所</v>
          </cell>
          <cell r="C134" t="str">
            <v>道路建設課橋梁係</v>
          </cell>
          <cell r="D134" t="str">
            <v>国道３２２号香春大任バイパス３号橋橋梁上部工工事</v>
          </cell>
          <cell r="E134">
            <v>600</v>
          </cell>
          <cell r="F134" t="str">
            <v>－</v>
          </cell>
          <cell r="G134">
            <v>45988</v>
          </cell>
          <cell r="H134">
            <v>46093</v>
          </cell>
          <cell r="I134">
            <v>46000</v>
          </cell>
          <cell r="J134">
            <v>46002</v>
          </cell>
          <cell r="K134">
            <v>46016</v>
          </cell>
          <cell r="L134">
            <v>45993</v>
          </cell>
          <cell r="M134">
            <v>46030</v>
          </cell>
          <cell r="N134">
            <v>46043</v>
          </cell>
          <cell r="P134">
            <v>45993</v>
          </cell>
          <cell r="Q134">
            <v>46098</v>
          </cell>
          <cell r="S134">
            <v>45996</v>
          </cell>
          <cell r="T134">
            <v>46100</v>
          </cell>
          <cell r="U134">
            <v>46118</v>
          </cell>
          <cell r="V134" t="str">
            <v>見積公告あり→M82　R8.6議会案件　5/22 取り消し確認</v>
          </cell>
          <cell r="W134">
            <v>0</v>
          </cell>
          <cell r="X134">
            <v>0</v>
          </cell>
        </row>
        <row r="135">
          <cell r="A135">
            <v>77</v>
          </cell>
          <cell r="B135" t="str">
            <v>久留米県土整備事務所</v>
          </cell>
          <cell r="C135" t="str">
            <v>河川整備課整備第二係</v>
          </cell>
          <cell r="D135" t="str">
            <v>大刀洗川排水機場建築工事</v>
          </cell>
          <cell r="E135">
            <v>150</v>
          </cell>
          <cell r="F135">
            <v>45974</v>
          </cell>
          <cell r="G135">
            <v>45988</v>
          </cell>
          <cell r="H135">
            <v>46051</v>
          </cell>
          <cell r="I135">
            <v>46000</v>
          </cell>
          <cell r="J135">
            <v>46002</v>
          </cell>
          <cell r="K135">
            <v>46016</v>
          </cell>
          <cell r="L135">
            <v>45993</v>
          </cell>
          <cell r="M135">
            <v>46030</v>
          </cell>
          <cell r="N135">
            <v>46036</v>
          </cell>
          <cell r="P135">
            <v>45993</v>
          </cell>
          <cell r="Q135">
            <v>46056</v>
          </cell>
          <cell r="S135">
            <v>45995</v>
          </cell>
          <cell r="T135">
            <v>46065</v>
          </cell>
          <cell r="U135">
            <v>46069</v>
          </cell>
          <cell r="V135" t="str">
            <v>外部委員会は建築部門と要調整</v>
          </cell>
          <cell r="W135" t="str">
            <v>有澤</v>
          </cell>
          <cell r="X135" t="str">
            <v>古賀</v>
          </cell>
        </row>
        <row r="136">
          <cell r="A136">
            <v>78</v>
          </cell>
          <cell r="B136" t="str">
            <v>南筑後県土整備事務所</v>
          </cell>
          <cell r="C136" t="str">
            <v>港湾課港湾係</v>
          </cell>
          <cell r="D136" t="str">
            <v>三池港内港北地区北防砂堤改良工事</v>
          </cell>
          <cell r="E136">
            <v>120</v>
          </cell>
          <cell r="F136">
            <v>45974</v>
          </cell>
          <cell r="G136">
            <v>45988</v>
          </cell>
          <cell r="H136">
            <v>46051</v>
          </cell>
          <cell r="I136">
            <v>46000</v>
          </cell>
          <cell r="J136">
            <v>46002</v>
          </cell>
          <cell r="K136">
            <v>46016</v>
          </cell>
          <cell r="L136">
            <v>45993</v>
          </cell>
          <cell r="M136">
            <v>46030</v>
          </cell>
          <cell r="N136">
            <v>46036</v>
          </cell>
          <cell r="P136">
            <v>45993</v>
          </cell>
          <cell r="Q136">
            <v>46056</v>
          </cell>
          <cell r="S136">
            <v>45996</v>
          </cell>
          <cell r="T136">
            <v>46059</v>
          </cell>
          <cell r="U136">
            <v>46063</v>
          </cell>
          <cell r="W136" t="str">
            <v>古賀</v>
          </cell>
          <cell r="X136" t="str">
            <v>有澤</v>
          </cell>
        </row>
        <row r="137">
          <cell r="A137">
            <v>79</v>
          </cell>
          <cell r="B137" t="str">
            <v>南筑後県土整備事務所</v>
          </cell>
          <cell r="C137" t="str">
            <v>道路建設課橋梁係</v>
          </cell>
          <cell r="D137" t="str">
            <v>国道４４２号入道橋下部工（P1橋脚）工事</v>
          </cell>
          <cell r="E137">
            <v>180</v>
          </cell>
          <cell r="F137">
            <v>45974</v>
          </cell>
          <cell r="G137">
            <v>45988</v>
          </cell>
          <cell r="H137">
            <v>46051</v>
          </cell>
          <cell r="I137">
            <v>46000</v>
          </cell>
          <cell r="J137">
            <v>46002</v>
          </cell>
          <cell r="K137">
            <v>46016</v>
          </cell>
          <cell r="L137">
            <v>45993</v>
          </cell>
          <cell r="M137">
            <v>46030</v>
          </cell>
          <cell r="N137">
            <v>46036</v>
          </cell>
          <cell r="P137">
            <v>45993</v>
          </cell>
          <cell r="Q137">
            <v>46056</v>
          </cell>
          <cell r="S137">
            <v>45996</v>
          </cell>
          <cell r="T137">
            <v>46059</v>
          </cell>
          <cell r="U137">
            <v>46063</v>
          </cell>
          <cell r="V137" t="str">
            <v>見積公告あり→M79</v>
          </cell>
          <cell r="W137" t="str">
            <v>黨</v>
          </cell>
          <cell r="X137" t="str">
            <v>酒井</v>
          </cell>
        </row>
        <row r="138">
          <cell r="A138" t="str">
            <v>M102</v>
          </cell>
          <cell r="B138" t="str">
            <v>南筑後県土整備事務所</v>
          </cell>
          <cell r="C138" t="str">
            <v>港湾課港湾係</v>
          </cell>
          <cell r="D138" t="str">
            <v>三池港小型船溜まり物揚桟橋新設工事(２工区)</v>
          </cell>
          <cell r="E138">
            <v>450</v>
          </cell>
          <cell r="F138">
            <v>45988</v>
          </cell>
          <cell r="G138">
            <v>46002</v>
          </cell>
          <cell r="H138" t="str">
            <v>－</v>
          </cell>
          <cell r="I138" t="str">
            <v>－</v>
          </cell>
          <cell r="J138">
            <v>46013</v>
          </cell>
          <cell r="K138">
            <v>46035</v>
          </cell>
          <cell r="L138">
            <v>46007</v>
          </cell>
          <cell r="M138">
            <v>46038</v>
          </cell>
          <cell r="N138" t="str">
            <v>－</v>
          </cell>
          <cell r="O138" t="str">
            <v>－</v>
          </cell>
          <cell r="P138" t="str">
            <v>－</v>
          </cell>
          <cell r="Q138" t="str">
            <v>－</v>
          </cell>
          <cell r="R138" t="str">
            <v>－</v>
          </cell>
          <cell r="S138" t="str">
            <v>－</v>
          </cell>
          <cell r="T138" t="str">
            <v>－</v>
          </cell>
          <cell r="U138">
            <v>46133</v>
          </cell>
          <cell r="V138" t="str">
            <v>見積公告　0国のため中止となるかも</v>
          </cell>
          <cell r="W138" t="str">
            <v>酒井</v>
          </cell>
          <cell r="X138" t="str">
            <v>黨</v>
          </cell>
        </row>
        <row r="139">
          <cell r="A139">
            <v>99</v>
          </cell>
          <cell r="B139" t="str">
            <v>直方県土整備事務所</v>
          </cell>
          <cell r="C139" t="str">
            <v>道路維持課交通安全係</v>
          </cell>
          <cell r="D139" t="str">
            <v>県道直方宗像線井関大橋橋梁下部工（Ａ２）工事</v>
          </cell>
          <cell r="E139">
            <v>51</v>
          </cell>
          <cell r="F139">
            <v>45988</v>
          </cell>
          <cell r="G139">
            <v>46002</v>
          </cell>
          <cell r="H139">
            <v>46065</v>
          </cell>
          <cell r="I139">
            <v>46014</v>
          </cell>
          <cell r="J139">
            <v>46027</v>
          </cell>
          <cell r="K139">
            <v>46042</v>
          </cell>
          <cell r="L139">
            <v>46007</v>
          </cell>
          <cell r="M139">
            <v>46045</v>
          </cell>
          <cell r="N139">
            <v>46049</v>
          </cell>
          <cell r="P139">
            <v>46007</v>
          </cell>
          <cell r="Q139">
            <v>46070</v>
          </cell>
          <cell r="S139">
            <v>46010</v>
          </cell>
          <cell r="T139">
            <v>46073</v>
          </cell>
          <cell r="U139">
            <v>46078</v>
          </cell>
          <cell r="V139" t="str">
            <v>見積公告あり→M99　2/20追加</v>
          </cell>
          <cell r="W139" t="str">
            <v>古賀</v>
          </cell>
          <cell r="X139" t="str">
            <v>有澤</v>
          </cell>
        </row>
        <row r="140">
          <cell r="A140">
            <v>80</v>
          </cell>
          <cell r="B140" t="str">
            <v>京築県土整備事務所</v>
          </cell>
          <cell r="C140" t="str">
            <v>河川整備課整備第一係</v>
          </cell>
          <cell r="D140" t="str">
            <v>江尻川蔵丸橋上部工工事</v>
          </cell>
          <cell r="E140">
            <v>110</v>
          </cell>
          <cell r="F140">
            <v>45988</v>
          </cell>
          <cell r="G140">
            <v>46002</v>
          </cell>
          <cell r="H140">
            <v>46065</v>
          </cell>
          <cell r="I140">
            <v>46014</v>
          </cell>
          <cell r="J140">
            <v>46027</v>
          </cell>
          <cell r="K140">
            <v>46042</v>
          </cell>
          <cell r="L140">
            <v>46007</v>
          </cell>
          <cell r="M140">
            <v>46045</v>
          </cell>
          <cell r="N140">
            <v>46049</v>
          </cell>
          <cell r="P140">
            <v>46007</v>
          </cell>
          <cell r="Q140">
            <v>46070</v>
          </cell>
          <cell r="S140">
            <v>46010</v>
          </cell>
          <cell r="T140">
            <v>46073</v>
          </cell>
          <cell r="U140">
            <v>46078</v>
          </cell>
          <cell r="W140" t="str">
            <v>酒井</v>
          </cell>
          <cell r="X140" t="str">
            <v>黨</v>
          </cell>
        </row>
        <row r="141">
          <cell r="A141">
            <v>101</v>
          </cell>
          <cell r="B141" t="str">
            <v>南筑後県土整備事務所</v>
          </cell>
          <cell r="C141" t="str">
            <v>港湾課港湾係</v>
          </cell>
          <cell r="D141" t="str">
            <v>三池港小型船溜まり物揚桟橋新設工事(１工区)</v>
          </cell>
          <cell r="E141">
            <v>100</v>
          </cell>
          <cell r="F141">
            <v>46002</v>
          </cell>
          <cell r="G141">
            <v>46016</v>
          </cell>
          <cell r="H141">
            <v>46079</v>
          </cell>
          <cell r="I141">
            <v>46035</v>
          </cell>
          <cell r="J141">
            <v>46038</v>
          </cell>
          <cell r="K141">
            <v>46052</v>
          </cell>
          <cell r="L141">
            <v>46029</v>
          </cell>
          <cell r="M141">
            <v>46058</v>
          </cell>
          <cell r="N141">
            <v>46063</v>
          </cell>
          <cell r="P141">
            <v>46029</v>
          </cell>
          <cell r="Q141">
            <v>46084</v>
          </cell>
          <cell r="S141">
            <v>46031</v>
          </cell>
          <cell r="T141">
            <v>46087</v>
          </cell>
          <cell r="U141">
            <v>46091</v>
          </cell>
          <cell r="V141" t="str">
            <v>見積公告あり→M101</v>
          </cell>
          <cell r="W141" t="str">
            <v>黨</v>
          </cell>
          <cell r="X141" t="str">
            <v>酒井</v>
          </cell>
        </row>
        <row r="142">
          <cell r="A142">
            <v>81</v>
          </cell>
          <cell r="B142" t="str">
            <v>八女県土整備事務所</v>
          </cell>
          <cell r="C142" t="str">
            <v>道路建設課国道係</v>
          </cell>
          <cell r="D142" t="str">
            <v>国道４４２号黒木BP道路新設工事（２０工区）</v>
          </cell>
          <cell r="E142">
            <v>150</v>
          </cell>
          <cell r="F142">
            <v>46002</v>
          </cell>
          <cell r="G142">
            <v>46016</v>
          </cell>
          <cell r="H142">
            <v>46079</v>
          </cell>
          <cell r="I142">
            <v>46035</v>
          </cell>
          <cell r="J142">
            <v>46038</v>
          </cell>
          <cell r="K142">
            <v>46052</v>
          </cell>
          <cell r="L142">
            <v>46029</v>
          </cell>
          <cell r="M142">
            <v>46058</v>
          </cell>
          <cell r="N142">
            <v>46063</v>
          </cell>
          <cell r="P142">
            <v>46029</v>
          </cell>
          <cell r="Q142">
            <v>46084</v>
          </cell>
          <cell r="S142">
            <v>46031</v>
          </cell>
          <cell r="T142">
            <v>46087</v>
          </cell>
          <cell r="U142">
            <v>46091</v>
          </cell>
          <cell r="V142" t="str">
            <v>発注未確定</v>
          </cell>
          <cell r="W142" t="str">
            <v>酒井</v>
          </cell>
          <cell r="X142" t="str">
            <v>黨</v>
          </cell>
        </row>
        <row r="143">
          <cell r="A143">
            <v>84</v>
          </cell>
          <cell r="B143" t="str">
            <v>南筑後県土整備事務所</v>
          </cell>
          <cell r="C143" t="str">
            <v>港湾課港湾係</v>
          </cell>
          <cell r="D143" t="str">
            <v>大牟田港航路浚渫工事</v>
          </cell>
          <cell r="E143">
            <v>130</v>
          </cell>
          <cell r="F143">
            <v>46016</v>
          </cell>
          <cell r="G143">
            <v>46037</v>
          </cell>
          <cell r="H143">
            <v>46093</v>
          </cell>
          <cell r="I143">
            <v>46049</v>
          </cell>
          <cell r="J143">
            <v>46052</v>
          </cell>
          <cell r="K143">
            <v>46069</v>
          </cell>
          <cell r="L143">
            <v>46042</v>
          </cell>
          <cell r="M143">
            <v>46072</v>
          </cell>
          <cell r="N143">
            <v>46078</v>
          </cell>
          <cell r="P143">
            <v>46042</v>
          </cell>
          <cell r="Q143">
            <v>46098</v>
          </cell>
          <cell r="S143">
            <v>46045</v>
          </cell>
          <cell r="T143">
            <v>46100</v>
          </cell>
          <cell r="U143">
            <v>46105</v>
          </cell>
          <cell r="W143" t="str">
            <v>古賀</v>
          </cell>
          <cell r="X143" t="str">
            <v>有澤</v>
          </cell>
        </row>
        <row r="144">
          <cell r="A144">
            <v>102</v>
          </cell>
          <cell r="B144" t="str">
            <v>南筑後県土整備事務所</v>
          </cell>
          <cell r="C144" t="str">
            <v>港湾課港湾係</v>
          </cell>
          <cell r="D144" t="str">
            <v>三池港小型船溜まり物揚桟橋新設工事(２工区)</v>
          </cell>
          <cell r="E144">
            <v>450</v>
          </cell>
          <cell r="F144">
            <v>46051</v>
          </cell>
          <cell r="G144">
            <v>46065</v>
          </cell>
          <cell r="H144">
            <v>46121</v>
          </cell>
          <cell r="I144">
            <v>46077</v>
          </cell>
          <cell r="J144">
            <v>46080</v>
          </cell>
          <cell r="K144">
            <v>46094</v>
          </cell>
          <cell r="L144">
            <v>46070</v>
          </cell>
          <cell r="M144">
            <v>46099</v>
          </cell>
          <cell r="N144">
            <v>46105</v>
          </cell>
          <cell r="P144">
            <v>46070</v>
          </cell>
          <cell r="Q144">
            <v>46126</v>
          </cell>
          <cell r="S144">
            <v>46073</v>
          </cell>
          <cell r="T144">
            <v>46129</v>
          </cell>
          <cell r="U144">
            <v>46133</v>
          </cell>
          <cell r="V144" t="str">
            <v>見積公告あり→M102　0国のため中止となるかも</v>
          </cell>
          <cell r="W144" t="str">
            <v>酒井</v>
          </cell>
          <cell r="X144" t="str">
            <v>黨</v>
          </cell>
        </row>
        <row r="151">
          <cell r="A151" t="str">
            <v>104 まで採番</v>
          </cell>
          <cell r="D151" t="str">
            <v>うち、中止3本（14．41．54）</v>
          </cell>
        </row>
        <row r="153">
          <cell r="F153" t="str">
            <v>木</v>
          </cell>
          <cell r="G153" t="str">
            <v>木</v>
          </cell>
          <cell r="H153" t="str">
            <v>木</v>
          </cell>
          <cell r="I153" t="str">
            <v>公告3日前</v>
          </cell>
          <cell r="J153" t="str">
            <v>外部後５平日目</v>
          </cell>
          <cell r="K153" t="str">
            <v>公告後８平日目</v>
          </cell>
          <cell r="L153" t="str">
            <v>火</v>
          </cell>
          <cell r="M153" t="str">
            <v>火</v>
          </cell>
          <cell r="N153" t="str">
            <v>木</v>
          </cell>
          <cell r="P153" t="str">
            <v>火</v>
          </cell>
          <cell r="Q153" t="str">
            <v>火</v>
          </cell>
          <cell r="S153" t="str">
            <v>金</v>
          </cell>
          <cell r="T153" t="str">
            <v>金</v>
          </cell>
          <cell r="U153" t="str">
            <v>外部後４日目</v>
          </cell>
          <cell r="V153" t="str">
            <v>月曜見積公告後、１０平日後〆切</v>
          </cell>
          <cell r="Y153" t="str">
            <v>協議開始</v>
          </cell>
          <cell r="Z153" t="str">
            <v>審査委員会</v>
          </cell>
          <cell r="AA153" t="str">
            <v>本協議開始</v>
          </cell>
        </row>
        <row r="154">
          <cell r="B154" t="e">
            <v>#REF!</v>
          </cell>
          <cell r="D154" t="str">
            <v>スケジュール（案）</v>
          </cell>
          <cell r="E154">
            <v>1</v>
          </cell>
          <cell r="F154">
            <v>45687</v>
          </cell>
          <cell r="G154">
            <v>45701</v>
          </cell>
          <cell r="H154">
            <v>45757</v>
          </cell>
          <cell r="I154">
            <v>45713</v>
          </cell>
          <cell r="J154">
            <v>45716</v>
          </cell>
          <cell r="K154">
            <v>45730</v>
          </cell>
          <cell r="L154">
            <v>45706</v>
          </cell>
          <cell r="M154">
            <v>45735</v>
          </cell>
          <cell r="N154">
            <v>45741</v>
          </cell>
          <cell r="P154">
            <v>45706</v>
          </cell>
          <cell r="Q154">
            <v>45762</v>
          </cell>
          <cell r="S154">
            <v>45709</v>
          </cell>
          <cell r="T154">
            <v>45765</v>
          </cell>
          <cell r="U154">
            <v>45769</v>
          </cell>
          <cell r="V154" t="str">
            <v xml:space="preserve"> 見積公告の場合R6.11.28 には協議開始が必要
（見積公告12/23、〆切1/14）</v>
          </cell>
          <cell r="Y154">
            <v>44882</v>
          </cell>
          <cell r="Z154">
            <v>44901</v>
          </cell>
          <cell r="AA154">
            <v>45687</v>
          </cell>
        </row>
        <row r="155">
          <cell r="B155" t="str">
            <v>欠番⇒17,24,27,29,36,49,65
M23,M24,M25,M36,M49,M60,M65</v>
          </cell>
          <cell r="E155">
            <v>2</v>
          </cell>
          <cell r="F155">
            <v>45701</v>
          </cell>
          <cell r="G155">
            <v>45715</v>
          </cell>
          <cell r="H155">
            <v>45771</v>
          </cell>
          <cell r="I155">
            <v>45727</v>
          </cell>
          <cell r="J155">
            <v>45730</v>
          </cell>
          <cell r="K155">
            <v>45747</v>
          </cell>
          <cell r="L155">
            <v>45720</v>
          </cell>
          <cell r="M155">
            <v>45750</v>
          </cell>
          <cell r="N155">
            <v>45755</v>
          </cell>
          <cell r="P155">
            <v>45720</v>
          </cell>
          <cell r="Q155">
            <v>45790</v>
          </cell>
          <cell r="S155">
            <v>45723</v>
          </cell>
          <cell r="T155">
            <v>45793</v>
          </cell>
          <cell r="U155">
            <v>45797</v>
          </cell>
          <cell r="V155" t="str">
            <v xml:space="preserve"> 見積公告の場合R6.12.12 には協議開始が必要
（見積公告1/14、〆切1/27）</v>
          </cell>
          <cell r="Y155">
            <v>44896</v>
          </cell>
          <cell r="Z155">
            <v>44915</v>
          </cell>
          <cell r="AA155">
            <v>45701</v>
          </cell>
        </row>
        <row r="156">
          <cell r="E156">
            <v>3</v>
          </cell>
          <cell r="F156">
            <v>45715</v>
          </cell>
          <cell r="G156">
            <v>45729</v>
          </cell>
          <cell r="H156">
            <v>45799</v>
          </cell>
          <cell r="I156">
            <v>45741</v>
          </cell>
          <cell r="J156">
            <v>45744</v>
          </cell>
          <cell r="K156">
            <v>45758</v>
          </cell>
          <cell r="L156">
            <v>45734</v>
          </cell>
          <cell r="M156">
            <v>45764</v>
          </cell>
          <cell r="N156">
            <v>45769</v>
          </cell>
          <cell r="P156">
            <v>45734</v>
          </cell>
          <cell r="Q156">
            <v>45804</v>
          </cell>
          <cell r="S156">
            <v>45737</v>
          </cell>
          <cell r="T156">
            <v>45807</v>
          </cell>
          <cell r="U156">
            <v>45811</v>
          </cell>
          <cell r="V156" t="str">
            <v xml:space="preserve"> 見積公告の場合R6.12.26 には協議開始が必要
（見積公告1/27、〆切2/10）</v>
          </cell>
          <cell r="Y156">
            <v>44917</v>
          </cell>
          <cell r="Z156">
            <v>44936</v>
          </cell>
          <cell r="AA156">
            <v>45715</v>
          </cell>
        </row>
        <row r="157">
          <cell r="B157" t="str">
            <v>採番⇒M57,122</v>
          </cell>
          <cell r="E157">
            <v>4</v>
          </cell>
          <cell r="F157">
            <v>45715</v>
          </cell>
          <cell r="G157">
            <v>45729</v>
          </cell>
          <cell r="H157">
            <v>45813</v>
          </cell>
          <cell r="I157">
            <v>45749</v>
          </cell>
          <cell r="J157">
            <v>45754</v>
          </cell>
          <cell r="K157">
            <v>45768</v>
          </cell>
          <cell r="L157">
            <v>45734</v>
          </cell>
          <cell r="M157">
            <v>45770</v>
          </cell>
          <cell r="N157">
            <v>45772</v>
          </cell>
          <cell r="P157">
            <v>45734</v>
          </cell>
          <cell r="Q157">
            <v>45818</v>
          </cell>
          <cell r="S157">
            <v>45737</v>
          </cell>
          <cell r="T157">
            <v>45821</v>
          </cell>
          <cell r="U157">
            <v>45825</v>
          </cell>
          <cell r="V157" t="str">
            <v xml:space="preserve"> 見積公告の場合R6.12.26 には協議開始が必要
（見積公告1/27、〆切2/10）</v>
          </cell>
          <cell r="Y157">
            <v>45687</v>
          </cell>
          <cell r="Z157">
            <v>45706</v>
          </cell>
          <cell r="AA157">
            <v>45715</v>
          </cell>
        </row>
        <row r="158">
          <cell r="E158">
            <v>5</v>
          </cell>
          <cell r="F158">
            <v>45743</v>
          </cell>
          <cell r="G158">
            <v>45757</v>
          </cell>
          <cell r="H158">
            <v>45827</v>
          </cell>
          <cell r="I158">
            <v>45769</v>
          </cell>
          <cell r="J158">
            <v>45789</v>
          </cell>
          <cell r="K158">
            <v>45803</v>
          </cell>
          <cell r="L158">
            <v>45762</v>
          </cell>
          <cell r="M158">
            <v>45806</v>
          </cell>
          <cell r="N158">
            <v>45811</v>
          </cell>
          <cell r="P158">
            <v>45762</v>
          </cell>
          <cell r="Q158">
            <v>45832</v>
          </cell>
          <cell r="S158">
            <v>45765</v>
          </cell>
          <cell r="T158">
            <v>45835</v>
          </cell>
          <cell r="U158">
            <v>45839</v>
          </cell>
          <cell r="V158" t="str">
            <v xml:space="preserve"> 見積公告の場合R7.1.30 には協議開始が必要
（見積公告2/21、〆切3/10）</v>
          </cell>
          <cell r="Y158">
            <v>45701</v>
          </cell>
          <cell r="Z158">
            <v>45720</v>
          </cell>
          <cell r="AA158">
            <v>45743</v>
          </cell>
        </row>
        <row r="159">
          <cell r="B159" t="e">
            <v>#REF!</v>
          </cell>
          <cell r="E159">
            <v>6</v>
          </cell>
          <cell r="F159">
            <v>45757</v>
          </cell>
          <cell r="G159">
            <v>45771</v>
          </cell>
          <cell r="H159">
            <v>45841</v>
          </cell>
          <cell r="I159">
            <v>45797</v>
          </cell>
          <cell r="J159">
            <v>45800</v>
          </cell>
          <cell r="K159">
            <v>45814</v>
          </cell>
          <cell r="L159">
            <v>45790</v>
          </cell>
          <cell r="M159">
            <v>45820</v>
          </cell>
          <cell r="N159">
            <v>45825</v>
          </cell>
          <cell r="P159">
            <v>45790</v>
          </cell>
          <cell r="Q159">
            <v>45846</v>
          </cell>
          <cell r="S159">
            <v>45793</v>
          </cell>
          <cell r="T159">
            <v>45849</v>
          </cell>
          <cell r="U159">
            <v>45853</v>
          </cell>
          <cell r="V159" t="str">
            <v xml:space="preserve"> 見積公告の場合R7.2.13 には協議開始が必要
（見積公告3/10、〆切3/24）</v>
          </cell>
          <cell r="Y159">
            <v>45715</v>
          </cell>
          <cell r="Z159">
            <v>45734</v>
          </cell>
          <cell r="AA159">
            <v>45757</v>
          </cell>
        </row>
        <row r="160">
          <cell r="E160">
            <v>7</v>
          </cell>
          <cell r="F160">
            <v>45785</v>
          </cell>
          <cell r="G160">
            <v>45799</v>
          </cell>
          <cell r="H160">
            <v>45855</v>
          </cell>
          <cell r="I160">
            <v>45811</v>
          </cell>
          <cell r="J160">
            <v>45814</v>
          </cell>
          <cell r="K160">
            <v>45828</v>
          </cell>
          <cell r="L160">
            <v>45804</v>
          </cell>
          <cell r="M160">
            <v>45834</v>
          </cell>
          <cell r="N160">
            <v>45839</v>
          </cell>
          <cell r="P160">
            <v>45804</v>
          </cell>
          <cell r="Q160">
            <v>45860</v>
          </cell>
          <cell r="S160">
            <v>45807</v>
          </cell>
          <cell r="T160">
            <v>45863</v>
          </cell>
          <cell r="U160">
            <v>45867</v>
          </cell>
          <cell r="V160" t="str">
            <v xml:space="preserve"> 見積公告の場合R7.2.27 には協議開始が必要
（見積公告3/24、〆切4/7）</v>
          </cell>
          <cell r="Y160">
            <v>45715</v>
          </cell>
          <cell r="Z160">
            <v>45734</v>
          </cell>
          <cell r="AA160">
            <v>45785</v>
          </cell>
        </row>
        <row r="161">
          <cell r="E161">
            <v>8</v>
          </cell>
          <cell r="F161">
            <v>45799</v>
          </cell>
          <cell r="G161">
            <v>45813</v>
          </cell>
          <cell r="H161">
            <v>45869</v>
          </cell>
          <cell r="I161">
            <v>45825</v>
          </cell>
          <cell r="J161">
            <v>45828</v>
          </cell>
          <cell r="K161">
            <v>45842</v>
          </cell>
          <cell r="L161">
            <v>45818</v>
          </cell>
          <cell r="M161">
            <v>45848</v>
          </cell>
          <cell r="N161">
            <v>45853</v>
          </cell>
          <cell r="P161">
            <v>45818</v>
          </cell>
          <cell r="Q161">
            <v>45874</v>
          </cell>
          <cell r="S161">
            <v>45821</v>
          </cell>
          <cell r="T161">
            <v>45877</v>
          </cell>
          <cell r="U161">
            <v>45887</v>
          </cell>
          <cell r="V161" t="str">
            <v xml:space="preserve"> 見積公告の場合R7.3.13には協議開始が必要
（見積公告4/7、〆切4/21)</v>
          </cell>
          <cell r="Y161">
            <v>45743</v>
          </cell>
          <cell r="Z161">
            <v>45762</v>
          </cell>
          <cell r="AA161">
            <v>45799</v>
          </cell>
        </row>
        <row r="162">
          <cell r="E162">
            <v>9</v>
          </cell>
          <cell r="F162">
            <v>45799</v>
          </cell>
          <cell r="G162">
            <v>45813</v>
          </cell>
          <cell r="H162">
            <v>45876</v>
          </cell>
          <cell r="I162">
            <v>45831</v>
          </cell>
          <cell r="J162">
            <v>45834</v>
          </cell>
          <cell r="K162">
            <v>45848</v>
          </cell>
          <cell r="L162">
            <v>45818</v>
          </cell>
          <cell r="M162">
            <v>45854</v>
          </cell>
          <cell r="N162">
            <v>45860</v>
          </cell>
          <cell r="P162">
            <v>45818</v>
          </cell>
          <cell r="Q162">
            <v>45888</v>
          </cell>
          <cell r="S162">
            <v>45821</v>
          </cell>
          <cell r="T162">
            <v>45891</v>
          </cell>
          <cell r="U162">
            <v>45897</v>
          </cell>
          <cell r="V162" t="str">
            <v xml:space="preserve"> 見積公告の場合R7.3.13には協議開始が必要
（見積公告4/7、〆切4/21)</v>
          </cell>
          <cell r="Y162">
            <v>45757</v>
          </cell>
          <cell r="Z162">
            <v>45790</v>
          </cell>
          <cell r="AA162">
            <v>45799</v>
          </cell>
        </row>
        <row r="163">
          <cell r="E163">
            <v>10</v>
          </cell>
          <cell r="F163">
            <v>45813</v>
          </cell>
          <cell r="G163">
            <v>45827</v>
          </cell>
          <cell r="H163">
            <v>45897</v>
          </cell>
          <cell r="I163">
            <v>45839</v>
          </cell>
          <cell r="J163">
            <v>45842</v>
          </cell>
          <cell r="K163">
            <v>45856</v>
          </cell>
          <cell r="L163">
            <v>45832</v>
          </cell>
          <cell r="M163">
            <v>45862</v>
          </cell>
          <cell r="N163">
            <v>45867</v>
          </cell>
          <cell r="P163">
            <v>45832</v>
          </cell>
          <cell r="Q163">
            <v>45902</v>
          </cell>
          <cell r="S163">
            <v>45835</v>
          </cell>
          <cell r="T163">
            <v>45905</v>
          </cell>
          <cell r="U163">
            <v>45909</v>
          </cell>
          <cell r="V163" t="str">
            <v xml:space="preserve"> 見積公告の場合R7.3.27には協議開始が必要
（見積公告5/12、〆切5/26)</v>
          </cell>
          <cell r="Y163">
            <v>45785</v>
          </cell>
          <cell r="Z163">
            <v>45804</v>
          </cell>
          <cell r="AA163">
            <v>45813</v>
          </cell>
        </row>
        <row r="164">
          <cell r="E164">
            <v>11</v>
          </cell>
          <cell r="F164">
            <v>45827</v>
          </cell>
          <cell r="G164">
            <v>45841</v>
          </cell>
          <cell r="H164">
            <v>45911</v>
          </cell>
          <cell r="I164">
            <v>45853</v>
          </cell>
          <cell r="J164">
            <v>45856</v>
          </cell>
          <cell r="K164">
            <v>45873</v>
          </cell>
          <cell r="L164">
            <v>45846</v>
          </cell>
          <cell r="M164">
            <v>45876</v>
          </cell>
          <cell r="N164">
            <v>45887</v>
          </cell>
          <cell r="P164">
            <v>45846</v>
          </cell>
          <cell r="Q164">
            <v>45916</v>
          </cell>
          <cell r="S164">
            <v>45849</v>
          </cell>
          <cell r="T164">
            <v>45919</v>
          </cell>
          <cell r="U164">
            <v>45924</v>
          </cell>
          <cell r="V164" t="str">
            <v xml:space="preserve"> 見積公告の場合R7.4.10 には協議開始が必要
（見積公告5/19、〆切6/2）</v>
          </cell>
          <cell r="Y164">
            <v>45799</v>
          </cell>
          <cell r="Z164">
            <v>45818</v>
          </cell>
          <cell r="AA164">
            <v>45827</v>
          </cell>
        </row>
        <row r="165">
          <cell r="E165">
            <v>12</v>
          </cell>
          <cell r="F165">
            <v>45841</v>
          </cell>
          <cell r="G165">
            <v>45855</v>
          </cell>
          <cell r="H165">
            <v>45925</v>
          </cell>
          <cell r="I165">
            <v>45867</v>
          </cell>
          <cell r="J165">
            <v>45870</v>
          </cell>
          <cell r="K165">
            <v>45887</v>
          </cell>
          <cell r="L165">
            <v>45860</v>
          </cell>
          <cell r="M165">
            <v>45890</v>
          </cell>
          <cell r="N165">
            <v>45895</v>
          </cell>
          <cell r="P165">
            <v>45860</v>
          </cell>
          <cell r="Q165">
            <v>45930</v>
          </cell>
          <cell r="S165">
            <v>45863</v>
          </cell>
          <cell r="T165">
            <v>45933</v>
          </cell>
          <cell r="U165">
            <v>45937</v>
          </cell>
          <cell r="V165" t="str">
            <v xml:space="preserve"> 見積公告の場合R7.10.7 には協議開始が必要
（見積公告6/2、〆切6/16）</v>
          </cell>
          <cell r="Y165">
            <v>45799</v>
          </cell>
          <cell r="Z165">
            <v>45818</v>
          </cell>
          <cell r="AA165">
            <v>45841</v>
          </cell>
        </row>
        <row r="166">
          <cell r="E166">
            <v>13</v>
          </cell>
          <cell r="F166">
            <v>45855</v>
          </cell>
          <cell r="G166">
            <v>45869</v>
          </cell>
          <cell r="H166">
            <v>45939</v>
          </cell>
          <cell r="I166">
            <v>45887</v>
          </cell>
          <cell r="J166">
            <v>45890</v>
          </cell>
          <cell r="K166">
            <v>45904</v>
          </cell>
          <cell r="L166">
            <v>45874</v>
          </cell>
          <cell r="M166">
            <v>45911</v>
          </cell>
          <cell r="N166">
            <v>45917</v>
          </cell>
          <cell r="P166">
            <v>45874</v>
          </cell>
          <cell r="Q166">
            <v>45944</v>
          </cell>
          <cell r="S166">
            <v>45877</v>
          </cell>
          <cell r="T166">
            <v>45947</v>
          </cell>
          <cell r="U166">
            <v>45951</v>
          </cell>
          <cell r="V166" t="str">
            <v xml:space="preserve"> 見積公告の場合R7.5.22 には協議開始が必要
（見積公告6/17、〆切6/30）</v>
          </cell>
          <cell r="Y166">
            <v>45799</v>
          </cell>
          <cell r="Z166">
            <v>45818</v>
          </cell>
          <cell r="AA166">
            <v>45855</v>
          </cell>
        </row>
        <row r="167">
          <cell r="E167">
            <v>14</v>
          </cell>
          <cell r="F167">
            <v>45883</v>
          </cell>
          <cell r="G167">
            <v>45897</v>
          </cell>
          <cell r="H167">
            <v>45960</v>
          </cell>
          <cell r="I167">
            <v>45909</v>
          </cell>
          <cell r="J167">
            <v>45912</v>
          </cell>
          <cell r="K167">
            <v>45929</v>
          </cell>
          <cell r="L167">
            <v>45902</v>
          </cell>
          <cell r="M167">
            <v>45932</v>
          </cell>
          <cell r="N167">
            <v>45937</v>
          </cell>
          <cell r="P167">
            <v>45902</v>
          </cell>
          <cell r="Q167">
            <v>45965</v>
          </cell>
          <cell r="S167">
            <v>45905</v>
          </cell>
          <cell r="T167">
            <v>45968</v>
          </cell>
          <cell r="U167">
            <v>45972</v>
          </cell>
          <cell r="V167" t="str">
            <v xml:space="preserve"> 見積公告の場合R7.6.19 には協議開始が必要
（見積公告7/14、〆切7/28）</v>
          </cell>
          <cell r="Y167">
            <v>45813</v>
          </cell>
          <cell r="Z167">
            <v>45832</v>
          </cell>
          <cell r="AA167">
            <v>45883</v>
          </cell>
        </row>
        <row r="168">
          <cell r="E168">
            <v>15</v>
          </cell>
          <cell r="F168">
            <v>45897</v>
          </cell>
          <cell r="G168">
            <v>45911</v>
          </cell>
          <cell r="H168">
            <v>45974</v>
          </cell>
          <cell r="I168">
            <v>45922</v>
          </cell>
          <cell r="J168">
            <v>45926</v>
          </cell>
          <cell r="K168">
            <v>45940</v>
          </cell>
          <cell r="L168">
            <v>45916</v>
          </cell>
          <cell r="M168">
            <v>45946</v>
          </cell>
          <cell r="N168">
            <v>45951</v>
          </cell>
          <cell r="P168">
            <v>45916</v>
          </cell>
          <cell r="Q168">
            <v>45979</v>
          </cell>
          <cell r="S168">
            <v>45919</v>
          </cell>
          <cell r="T168">
            <v>45982</v>
          </cell>
          <cell r="U168">
            <v>45987</v>
          </cell>
          <cell r="V168" t="str">
            <v xml:space="preserve"> 見積公告の場合R7.7.3 には協議開始が必要
（見積公告7/28、〆切8/12）</v>
          </cell>
          <cell r="Y168">
            <v>45841</v>
          </cell>
          <cell r="Z168">
            <v>45860</v>
          </cell>
          <cell r="AA168">
            <v>45897</v>
          </cell>
        </row>
        <row r="169">
          <cell r="E169">
            <v>16</v>
          </cell>
          <cell r="F169">
            <v>45911</v>
          </cell>
          <cell r="G169">
            <v>45925</v>
          </cell>
          <cell r="H169">
            <v>45988</v>
          </cell>
          <cell r="I169">
            <v>45937</v>
          </cell>
          <cell r="J169">
            <v>45940</v>
          </cell>
          <cell r="K169">
            <v>45954</v>
          </cell>
          <cell r="L169">
            <v>45930</v>
          </cell>
          <cell r="M169">
            <v>45960</v>
          </cell>
          <cell r="N169">
            <v>45966</v>
          </cell>
          <cell r="P169">
            <v>45930</v>
          </cell>
          <cell r="Q169">
            <v>45993</v>
          </cell>
          <cell r="S169">
            <v>45933</v>
          </cell>
          <cell r="T169">
            <v>45996</v>
          </cell>
          <cell r="U169">
            <v>46000</v>
          </cell>
          <cell r="V169" t="str">
            <v xml:space="preserve"> 見積公告の場合R7.7.17 には協議開始が必要
（見積公告8/12、〆切8/25）</v>
          </cell>
          <cell r="Y169">
            <v>45855</v>
          </cell>
          <cell r="Z169">
            <v>45874</v>
          </cell>
          <cell r="AA169">
            <v>45911</v>
          </cell>
        </row>
        <row r="170">
          <cell r="E170">
            <v>17</v>
          </cell>
          <cell r="F170">
            <v>45925</v>
          </cell>
          <cell r="G170">
            <v>45939</v>
          </cell>
          <cell r="H170">
            <v>46002</v>
          </cell>
          <cell r="I170">
            <v>45951</v>
          </cell>
          <cell r="J170">
            <v>45954</v>
          </cell>
          <cell r="K170">
            <v>45971</v>
          </cell>
          <cell r="L170">
            <v>45944</v>
          </cell>
          <cell r="M170">
            <v>45974</v>
          </cell>
          <cell r="N170">
            <v>45979</v>
          </cell>
          <cell r="P170">
            <v>45944</v>
          </cell>
          <cell r="Q170">
            <v>46007</v>
          </cell>
          <cell r="S170">
            <v>45947</v>
          </cell>
          <cell r="T170">
            <v>46010</v>
          </cell>
          <cell r="U170">
            <v>46014</v>
          </cell>
          <cell r="V170" t="str">
            <v xml:space="preserve"> 見積公告の場合R7.7.24 には協議開始が必要
（見積公告8/25、〆切9/8）</v>
          </cell>
          <cell r="Y170">
            <v>45883</v>
          </cell>
          <cell r="Z170">
            <v>45902</v>
          </cell>
          <cell r="AA170">
            <v>45925</v>
          </cell>
        </row>
        <row r="171">
          <cell r="E171">
            <v>18</v>
          </cell>
          <cell r="F171">
            <v>45946</v>
          </cell>
          <cell r="G171">
            <v>45960</v>
          </cell>
          <cell r="H171">
            <v>46016</v>
          </cell>
          <cell r="I171">
            <v>45972</v>
          </cell>
          <cell r="J171">
            <v>45975</v>
          </cell>
          <cell r="K171">
            <v>45992</v>
          </cell>
          <cell r="L171">
            <v>45965</v>
          </cell>
          <cell r="M171">
            <v>45995</v>
          </cell>
          <cell r="N171">
            <v>46000</v>
          </cell>
          <cell r="P171">
            <v>45965</v>
          </cell>
          <cell r="Q171">
            <v>46029</v>
          </cell>
          <cell r="S171">
            <v>45968</v>
          </cell>
          <cell r="T171">
            <v>46031</v>
          </cell>
          <cell r="U171">
            <v>46036</v>
          </cell>
          <cell r="V171" t="str">
            <v xml:space="preserve"> 見積公告の場合R7.8.14 には協議開始が必要
（見積公告9/16、〆切9/29)</v>
          </cell>
          <cell r="Y171">
            <v>45897</v>
          </cell>
          <cell r="Z171">
            <v>45916</v>
          </cell>
          <cell r="AA171">
            <v>45946</v>
          </cell>
        </row>
        <row r="172">
          <cell r="E172">
            <v>19</v>
          </cell>
          <cell r="F172">
            <v>45960</v>
          </cell>
          <cell r="G172">
            <v>45974</v>
          </cell>
          <cell r="H172">
            <v>46037</v>
          </cell>
          <cell r="I172">
            <v>45986</v>
          </cell>
          <cell r="J172">
            <v>45989</v>
          </cell>
          <cell r="K172">
            <v>46003</v>
          </cell>
          <cell r="L172">
            <v>45979</v>
          </cell>
          <cell r="M172">
            <v>46009</v>
          </cell>
          <cell r="N172">
            <v>46014</v>
          </cell>
          <cell r="P172">
            <v>45979</v>
          </cell>
          <cell r="Q172">
            <v>46042</v>
          </cell>
          <cell r="S172">
            <v>45982</v>
          </cell>
          <cell r="T172">
            <v>46045</v>
          </cell>
          <cell r="U172">
            <v>46049</v>
          </cell>
          <cell r="V172" t="str">
            <v xml:space="preserve"> 見積公告の場合R7.8.28 には協議開始が必要
（見積公告9/29、〆切10/14）</v>
          </cell>
          <cell r="Y172">
            <v>45911</v>
          </cell>
          <cell r="Z172">
            <v>45930</v>
          </cell>
          <cell r="AA172">
            <v>45960</v>
          </cell>
        </row>
        <row r="173">
          <cell r="E173">
            <v>20</v>
          </cell>
          <cell r="F173">
            <v>45974</v>
          </cell>
          <cell r="G173">
            <v>45988</v>
          </cell>
          <cell r="H173">
            <v>46051</v>
          </cell>
          <cell r="I173">
            <v>46000</v>
          </cell>
          <cell r="J173">
            <v>46002</v>
          </cell>
          <cell r="K173">
            <v>46016</v>
          </cell>
          <cell r="L173">
            <v>45993</v>
          </cell>
          <cell r="M173">
            <v>46030</v>
          </cell>
          <cell r="N173">
            <v>46036</v>
          </cell>
          <cell r="P173">
            <v>45993</v>
          </cell>
          <cell r="Q173">
            <v>46056</v>
          </cell>
          <cell r="S173">
            <v>45996</v>
          </cell>
          <cell r="T173">
            <v>46059</v>
          </cell>
          <cell r="U173">
            <v>46063</v>
          </cell>
          <cell r="V173" t="str">
            <v xml:space="preserve"> 見積公告の場合R7.9.11 には協議開始が必要
（見積公告10/14、〆切10/27）</v>
          </cell>
          <cell r="Y173">
            <v>45925</v>
          </cell>
          <cell r="Z173">
            <v>45944</v>
          </cell>
          <cell r="AA173">
            <v>45974</v>
          </cell>
        </row>
        <row r="174">
          <cell r="E174">
            <v>21</v>
          </cell>
          <cell r="F174">
            <v>45988</v>
          </cell>
          <cell r="G174">
            <v>46002</v>
          </cell>
          <cell r="H174">
            <v>46065</v>
          </cell>
          <cell r="I174">
            <v>46014</v>
          </cell>
          <cell r="J174">
            <v>46027</v>
          </cell>
          <cell r="K174">
            <v>46042</v>
          </cell>
          <cell r="L174">
            <v>46007</v>
          </cell>
          <cell r="M174">
            <v>46045</v>
          </cell>
          <cell r="N174">
            <v>46049</v>
          </cell>
          <cell r="P174">
            <v>46007</v>
          </cell>
          <cell r="Q174">
            <v>46070</v>
          </cell>
          <cell r="S174">
            <v>46010</v>
          </cell>
          <cell r="T174">
            <v>46073</v>
          </cell>
          <cell r="U174">
            <v>46078</v>
          </cell>
          <cell r="V174" t="str">
            <v xml:space="preserve"> 見積公告の場合R7.9.25 には協議開始が必要
（見積公告10/27、〆切11/10）</v>
          </cell>
          <cell r="Y174">
            <v>45946</v>
          </cell>
          <cell r="Z174">
            <v>45965</v>
          </cell>
          <cell r="AA174">
            <v>45988</v>
          </cell>
        </row>
        <row r="175">
          <cell r="E175">
            <v>22</v>
          </cell>
          <cell r="F175">
            <v>46002</v>
          </cell>
          <cell r="G175">
            <v>46016</v>
          </cell>
          <cell r="H175">
            <v>46079</v>
          </cell>
          <cell r="I175">
            <v>46035</v>
          </cell>
          <cell r="J175">
            <v>46038</v>
          </cell>
          <cell r="K175">
            <v>46052</v>
          </cell>
          <cell r="L175">
            <v>46029</v>
          </cell>
          <cell r="M175">
            <v>46058</v>
          </cell>
          <cell r="N175">
            <v>46063</v>
          </cell>
          <cell r="P175">
            <v>46029</v>
          </cell>
          <cell r="Q175">
            <v>46084</v>
          </cell>
          <cell r="S175">
            <v>46031</v>
          </cell>
          <cell r="T175">
            <v>46087</v>
          </cell>
          <cell r="U175">
            <v>46091</v>
          </cell>
          <cell r="V175" t="str">
            <v xml:space="preserve"> 見積公告の場合R7.10.16 には協議開始が必要
（見積公告11/10、〆切11/25）</v>
          </cell>
          <cell r="Y175">
            <v>45960</v>
          </cell>
          <cell r="Z175">
            <v>45979</v>
          </cell>
          <cell r="AA175">
            <v>46002</v>
          </cell>
        </row>
        <row r="176">
          <cell r="D176" t="str">
            <v xml:space="preserve">（　注意　）
右のスケジュールの
赤字は、修正・追加
青字(見え消し）は、令和８年度の予定であり、
未定のため、仮に設定しています。
</v>
          </cell>
          <cell r="E176">
            <v>23</v>
          </cell>
          <cell r="F176">
            <v>46016</v>
          </cell>
          <cell r="G176">
            <v>46037</v>
          </cell>
          <cell r="H176">
            <v>46093</v>
          </cell>
          <cell r="I176">
            <v>46049</v>
          </cell>
          <cell r="J176">
            <v>46052</v>
          </cell>
          <cell r="K176">
            <v>46069</v>
          </cell>
          <cell r="L176">
            <v>46042</v>
          </cell>
          <cell r="M176">
            <v>46072</v>
          </cell>
          <cell r="N176">
            <v>46078</v>
          </cell>
          <cell r="P176">
            <v>46042</v>
          </cell>
          <cell r="Q176">
            <v>46098</v>
          </cell>
          <cell r="S176">
            <v>46045</v>
          </cell>
          <cell r="T176">
            <v>46100</v>
          </cell>
          <cell r="U176">
            <v>46105</v>
          </cell>
          <cell r="V176" t="str">
            <v xml:space="preserve"> 見積公告の場合R7.10.30 には協議開始が必要
（見積公告11/25、〆切12/8）</v>
          </cell>
          <cell r="Y176">
            <v>45974</v>
          </cell>
          <cell r="Z176">
            <v>45993</v>
          </cell>
          <cell r="AA176">
            <v>46016</v>
          </cell>
        </row>
        <row r="177">
          <cell r="E177">
            <v>24</v>
          </cell>
          <cell r="F177">
            <v>46037</v>
          </cell>
          <cell r="G177">
            <v>46051</v>
          </cell>
          <cell r="H177">
            <v>46107</v>
          </cell>
          <cell r="I177">
            <v>46063</v>
          </cell>
          <cell r="J177">
            <v>46066</v>
          </cell>
          <cell r="K177">
            <v>46083</v>
          </cell>
          <cell r="L177">
            <v>46056</v>
          </cell>
          <cell r="M177">
            <v>46086</v>
          </cell>
          <cell r="N177">
            <v>46091</v>
          </cell>
          <cell r="P177">
            <v>46056</v>
          </cell>
          <cell r="Q177">
            <v>46119</v>
          </cell>
          <cell r="S177">
            <v>46059</v>
          </cell>
          <cell r="T177">
            <v>46122</v>
          </cell>
          <cell r="U177">
            <v>46126</v>
          </cell>
          <cell r="V177" t="str">
            <v xml:space="preserve"> 見積公告の場合R7.11.13 には協議開始が必要
（見積公告12/8、〆切12/22）</v>
          </cell>
          <cell r="Y177">
            <v>45988</v>
          </cell>
          <cell r="Z177">
            <v>46007</v>
          </cell>
          <cell r="AA177">
            <v>46037</v>
          </cell>
        </row>
        <row r="178">
          <cell r="E178">
            <v>25</v>
          </cell>
          <cell r="F178">
            <v>46051</v>
          </cell>
          <cell r="G178">
            <v>46065</v>
          </cell>
          <cell r="H178">
            <v>46121</v>
          </cell>
          <cell r="I178">
            <v>46077</v>
          </cell>
          <cell r="J178">
            <v>46080</v>
          </cell>
          <cell r="K178">
            <v>46094</v>
          </cell>
          <cell r="L178">
            <v>46070</v>
          </cell>
          <cell r="M178">
            <v>46099</v>
          </cell>
          <cell r="N178">
            <v>46105</v>
          </cell>
          <cell r="P178">
            <v>46070</v>
          </cell>
          <cell r="Q178">
            <v>46126</v>
          </cell>
          <cell r="S178">
            <v>46073</v>
          </cell>
          <cell r="T178">
            <v>46129</v>
          </cell>
          <cell r="U178">
            <v>46133</v>
          </cell>
          <cell r="V178" t="str">
            <v xml:space="preserve"> 見積公告の場合R7.11.27 には協議開始が必要
（見積公告12/22、〆切1/13）</v>
          </cell>
          <cell r="Y178">
            <v>46002</v>
          </cell>
          <cell r="Z178">
            <v>46029</v>
          </cell>
          <cell r="AA178">
            <v>46051</v>
          </cell>
        </row>
        <row r="179">
          <cell r="E179">
            <v>26</v>
          </cell>
          <cell r="Y179">
            <v>46016</v>
          </cell>
          <cell r="Z179">
            <v>46029</v>
          </cell>
          <cell r="AA179">
            <v>0</v>
          </cell>
        </row>
        <row r="180">
          <cell r="E180">
            <v>27</v>
          </cell>
          <cell r="Y180">
            <v>46037</v>
          </cell>
          <cell r="Z180">
            <v>46042</v>
          </cell>
          <cell r="AA180">
            <v>0</v>
          </cell>
        </row>
        <row r="181">
          <cell r="E181">
            <v>28</v>
          </cell>
          <cell r="Y181">
            <v>46037</v>
          </cell>
          <cell r="Z181">
            <v>46056</v>
          </cell>
          <cell r="AA181">
            <v>0</v>
          </cell>
        </row>
        <row r="182">
          <cell r="B182">
            <v>2</v>
          </cell>
          <cell r="C182">
            <v>3</v>
          </cell>
          <cell r="D182">
            <v>4</v>
          </cell>
          <cell r="E182">
            <v>5</v>
          </cell>
          <cell r="F182">
            <v>6</v>
          </cell>
          <cell r="G182">
            <v>7</v>
          </cell>
          <cell r="H182">
            <v>8</v>
          </cell>
          <cell r="I182">
            <v>9</v>
          </cell>
          <cell r="J182">
            <v>10</v>
          </cell>
          <cell r="K182">
            <v>11</v>
          </cell>
          <cell r="L182">
            <v>12</v>
          </cell>
          <cell r="M182">
            <v>13</v>
          </cell>
          <cell r="N182">
            <v>14</v>
          </cell>
          <cell r="O182">
            <v>15</v>
          </cell>
          <cell r="P182">
            <v>18</v>
          </cell>
          <cell r="Q182">
            <v>19</v>
          </cell>
          <cell r="R182">
            <v>20</v>
          </cell>
          <cell r="S182">
            <v>16</v>
          </cell>
          <cell r="T182">
            <v>17</v>
          </cell>
          <cell r="U182">
            <v>21</v>
          </cell>
          <cell r="V182">
            <v>22</v>
          </cell>
          <cell r="W182">
            <v>23</v>
          </cell>
          <cell r="X182">
            <v>24</v>
          </cell>
          <cell r="Y182">
            <v>25</v>
          </cell>
          <cell r="Z182">
            <v>26</v>
          </cell>
          <cell r="AA182">
            <v>27</v>
          </cell>
          <cell r="AB182">
            <v>28</v>
          </cell>
          <cell r="AC182">
            <v>29</v>
          </cell>
          <cell r="AD182">
            <v>30</v>
          </cell>
          <cell r="AE182">
            <v>31</v>
          </cell>
          <cell r="AF182">
            <v>32</v>
          </cell>
          <cell r="AG182">
            <v>33</v>
          </cell>
          <cell r="AH182">
            <v>34</v>
          </cell>
          <cell r="AI182">
            <v>35</v>
          </cell>
          <cell r="AJ182">
            <v>36</v>
          </cell>
          <cell r="AK182">
            <v>37</v>
          </cell>
        </row>
        <row r="183">
          <cell r="Y183" t="str">
            <v>協議開始</v>
          </cell>
          <cell r="Z183" t="str">
            <v>審査委員会</v>
          </cell>
          <cell r="AA183" t="str">
            <v>本協議開始</v>
          </cell>
        </row>
        <row r="184">
          <cell r="E184">
            <v>7</v>
          </cell>
          <cell r="F184" t="str">
            <v>件（全体）</v>
          </cell>
          <cell r="G184">
            <v>7</v>
          </cell>
          <cell r="H184">
            <v>1</v>
          </cell>
          <cell r="I184">
            <v>0</v>
          </cell>
          <cell r="J184">
            <v>6</v>
          </cell>
          <cell r="K184">
            <v>0</v>
          </cell>
          <cell r="L184">
            <v>0</v>
          </cell>
          <cell r="M184">
            <v>0</v>
          </cell>
          <cell r="N184">
            <v>0</v>
          </cell>
          <cell r="P184">
            <v>0</v>
          </cell>
          <cell r="Q184">
            <v>0</v>
          </cell>
          <cell r="S184">
            <v>0</v>
          </cell>
          <cell r="T184">
            <v>0</v>
          </cell>
          <cell r="U184">
            <v>0</v>
          </cell>
          <cell r="V184">
            <v>0</v>
          </cell>
        </row>
        <row r="185">
          <cell r="E185" t="str">
            <v>単合計</v>
          </cell>
          <cell r="F185" t="str">
            <v>複合計</v>
          </cell>
          <cell r="G185" t="str">
            <v>M合計
単複合計</v>
          </cell>
          <cell r="H185" t="str">
            <v>2審（単）</v>
          </cell>
          <cell r="I185" t="str">
            <v>←M</v>
          </cell>
          <cell r="J185" t="str">
            <v>2審（複）</v>
          </cell>
          <cell r="K185" t="str">
            <v>←M</v>
          </cell>
          <cell r="L185" t="str">
            <v>1審（単）</v>
          </cell>
          <cell r="M185" t="str">
            <v>←M</v>
          </cell>
          <cell r="N185" t="str">
            <v>1審（複）</v>
          </cell>
          <cell r="P185" t="str">
            <v>←M</v>
          </cell>
          <cell r="Q185" t="str">
            <v>特別（単）</v>
          </cell>
          <cell r="S185" t="str">
            <v>←M</v>
          </cell>
          <cell r="T185" t="str">
            <v>特別（複）</v>
          </cell>
          <cell r="U185" t="str">
            <v>WTO</v>
          </cell>
          <cell r="W185" t="str">
            <v>主</v>
          </cell>
          <cell r="X185" t="str">
            <v>副</v>
          </cell>
        </row>
        <row r="186">
          <cell r="C186" t="str">
            <v>福岡県土整備事務所</v>
          </cell>
          <cell r="D186" t="str">
            <v>道路維持課補修係</v>
          </cell>
          <cell r="E186" t="str">
            <v>有澤</v>
          </cell>
          <cell r="F186" t="str">
            <v>主担当</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t="str">
            <v>有澤</v>
          </cell>
          <cell r="W186">
            <v>0</v>
          </cell>
          <cell r="X186">
            <v>0</v>
          </cell>
          <cell r="AP186" t="str">
            <v>コンクリート構造物の品質確保について</v>
          </cell>
        </row>
        <row r="187">
          <cell r="C187" t="str">
            <v>久留米県土整備事務所</v>
          </cell>
          <cell r="D187" t="str">
            <v>道路維持課交通安全係</v>
          </cell>
          <cell r="E187" t="str">
            <v>毛利</v>
          </cell>
          <cell r="F187">
            <v>0</v>
          </cell>
          <cell r="G187" t="e">
            <v>#VALUE!</v>
          </cell>
          <cell r="V187" t="str">
            <v>酒井</v>
          </cell>
          <cell r="W187">
            <v>2</v>
          </cell>
          <cell r="X187">
            <v>6</v>
          </cell>
          <cell r="AB187" t="str">
            <v>Ⅰ</v>
          </cell>
          <cell r="AC187" t="str">
            <v>易</v>
          </cell>
          <cell r="AD187" t="str">
            <v>標準型</v>
          </cell>
          <cell r="AE187">
            <v>30</v>
          </cell>
          <cell r="AF187" t="str">
            <v>有（１）</v>
          </cell>
          <cell r="AP187" t="str">
            <v>労働安全対策について</v>
          </cell>
        </row>
        <row r="188">
          <cell r="C188" t="str">
            <v>南筑後県土整備事務所</v>
          </cell>
          <cell r="D188" t="str">
            <v>道路維持課地域防災係</v>
          </cell>
          <cell r="E188" t="str">
            <v>酒井</v>
          </cell>
          <cell r="F188" t="str">
            <v>主担当</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W188">
            <v>2</v>
          </cell>
          <cell r="X188">
            <v>6</v>
          </cell>
          <cell r="AB188" t="str">
            <v>Ⅱ</v>
          </cell>
          <cell r="AC188" t="str">
            <v>やや難</v>
          </cell>
          <cell r="AD188" t="str">
            <v>簡易型</v>
          </cell>
          <cell r="AE188">
            <v>20</v>
          </cell>
          <cell r="AF188" t="str">
            <v>有（２）</v>
          </cell>
          <cell r="AM188" t="str">
            <v>補助</v>
          </cell>
          <cell r="AN188" t="str">
            <v>前原</v>
          </cell>
          <cell r="AP188" t="str">
            <v>交通安全対策について</v>
          </cell>
        </row>
        <row r="189">
          <cell r="C189" t="str">
            <v>直方県土整備事務所</v>
          </cell>
          <cell r="D189" t="str">
            <v>道路建設課国道係</v>
          </cell>
          <cell r="E189" t="str">
            <v>鶴野</v>
          </cell>
          <cell r="F189">
            <v>0</v>
          </cell>
          <cell r="G189" t="e">
            <v>#VALUE!</v>
          </cell>
          <cell r="AB189" t="str">
            <v>Ⅲ</v>
          </cell>
          <cell r="AC189" t="str">
            <v>難</v>
          </cell>
          <cell r="AD189" t="str">
            <v>簡易型（Ⅰ）</v>
          </cell>
          <cell r="AE189">
            <v>10</v>
          </cell>
          <cell r="AM189" t="str">
            <v>単費</v>
          </cell>
          <cell r="AN189" t="str">
            <v>柳川</v>
          </cell>
          <cell r="AP189" t="str">
            <v>水質汚濁対策について</v>
          </cell>
        </row>
        <row r="190">
          <cell r="C190" t="str">
            <v>京築県土整備事務所</v>
          </cell>
          <cell r="D190" t="str">
            <v>道路建設課地方道係</v>
          </cell>
          <cell r="E190" t="e">
            <v>#VALUE!</v>
          </cell>
          <cell r="G190" t="e">
            <v>#VALUE!</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t="str">
            <v>古賀</v>
          </cell>
          <cell r="W190">
            <v>29</v>
          </cell>
          <cell r="X190">
            <v>28</v>
          </cell>
          <cell r="AB190" t="str">
            <v>Ⅳ</v>
          </cell>
          <cell r="AD190" t="str">
            <v>簡易型（Ⅱ）</v>
          </cell>
          <cell r="AN190" t="str">
            <v>行橋</v>
          </cell>
          <cell r="AP190" t="str">
            <v>騒音・振動・粉塵対策について</v>
          </cell>
        </row>
        <row r="191">
          <cell r="C191" t="str">
            <v>朝倉県土整備事務所</v>
          </cell>
          <cell r="D191" t="str">
            <v>道路建設課橋梁係</v>
          </cell>
          <cell r="E191" t="str">
            <v>古賀</v>
          </cell>
          <cell r="F191" t="str">
            <v>主担当</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t="str">
            <v>黨</v>
          </cell>
          <cell r="W191">
            <v>0</v>
          </cell>
          <cell r="X191">
            <v>0</v>
          </cell>
          <cell r="AB191" t="str">
            <v>Ⅴ</v>
          </cell>
          <cell r="AN191" t="str">
            <v>宗像</v>
          </cell>
          <cell r="AP191" t="str">
            <v>騒音・振動対策について</v>
          </cell>
        </row>
        <row r="192">
          <cell r="C192" t="str">
            <v>八女県土整備事務所</v>
          </cell>
          <cell r="D192" t="str">
            <v>河川管理課維持係</v>
          </cell>
          <cell r="E192">
            <v>0</v>
          </cell>
          <cell r="F192">
            <v>0</v>
          </cell>
          <cell r="G192">
            <v>0</v>
          </cell>
          <cell r="W192">
            <v>29</v>
          </cell>
          <cell r="X192">
            <v>28</v>
          </cell>
          <cell r="AB192" t="str">
            <v>Ⅵ</v>
          </cell>
          <cell r="AP192" t="str">
            <v>騒音・粉塵対策について</v>
          </cell>
        </row>
        <row r="193">
          <cell r="C193" t="str">
            <v>北九州県土整備事務所</v>
          </cell>
          <cell r="D193" t="str">
            <v>河川管理課水防係</v>
          </cell>
          <cell r="E193" t="str">
            <v>黨</v>
          </cell>
          <cell r="F193" t="str">
            <v>主担当</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t="str">
            <v>前年度見積公告済分（M1）の12件含む→</v>
          </cell>
          <cell r="W193">
            <v>31</v>
          </cell>
          <cell r="AP193" t="str">
            <v>振動・粉塵対策について</v>
          </cell>
        </row>
        <row r="194">
          <cell r="C194" t="str">
            <v>田川県土整備事務所</v>
          </cell>
          <cell r="D194" t="str">
            <v>河川管理課災害対策係</v>
          </cell>
          <cell r="E194">
            <v>0</v>
          </cell>
          <cell r="F194">
            <v>0</v>
          </cell>
          <cell r="G194">
            <v>0</v>
          </cell>
          <cell r="W194">
            <v>7</v>
          </cell>
          <cell r="AP194" t="str">
            <v>騒音対策について</v>
          </cell>
        </row>
        <row r="195">
          <cell r="C195" t="str">
            <v>飯塚県土整備事務所</v>
          </cell>
          <cell r="D195" t="str">
            <v>河川整備課整備第一係</v>
          </cell>
          <cell r="E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t="str">
            <v>M1</v>
          </cell>
          <cell r="W195">
            <v>0</v>
          </cell>
          <cell r="AP195" t="str">
            <v>振動対策について</v>
          </cell>
        </row>
        <row r="196">
          <cell r="C196" t="str">
            <v>那珂県土整備事務所</v>
          </cell>
          <cell r="D196" t="str">
            <v>河川整備課整備第二係</v>
          </cell>
          <cell r="E196" t="e">
            <v>#VALUE!</v>
          </cell>
          <cell r="G196" t="e">
            <v>#VALUE!</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t="str">
            <v>M2</v>
          </cell>
          <cell r="W196">
            <v>0</v>
          </cell>
          <cell r="AP196" t="str">
            <v>粉塵対策について</v>
          </cell>
        </row>
        <row r="197">
          <cell r="C197" t="str">
            <v>苅田港務所</v>
          </cell>
          <cell r="D197" t="str">
            <v>港湾課港湾係</v>
          </cell>
          <cell r="E197" t="str">
            <v>↑</v>
          </cell>
          <cell r="G197" t="e">
            <v>#VALUE!</v>
          </cell>
          <cell r="V197" t="str">
            <v>M3</v>
          </cell>
          <cell r="W197">
            <v>0</v>
          </cell>
          <cell r="AP197" t="str">
            <v>航行安全対策について</v>
          </cell>
        </row>
        <row r="198">
          <cell r="C198" t="str">
            <v>河川管理課維持係</v>
          </cell>
          <cell r="D198" t="str">
            <v>港湾課海岸係</v>
          </cell>
          <cell r="E198" t="str">
            <v>複のうち一つは単でカウントし、複を除いた件数</v>
          </cell>
          <cell r="W198">
            <v>0</v>
          </cell>
          <cell r="AP198" t="str">
            <v>精度管理について</v>
          </cell>
        </row>
        <row r="199">
          <cell r="D199" t="str">
            <v>砂防課傾斜地保全係</v>
          </cell>
          <cell r="V199" t="str">
            <v>M11</v>
          </cell>
          <cell r="W199">
            <v>0</v>
          </cell>
          <cell r="AP199" t="str">
            <v>周辺環境対策について</v>
          </cell>
        </row>
        <row r="200">
          <cell r="D200" t="str">
            <v>砂防課砂防係</v>
          </cell>
          <cell r="V200" t="str">
            <v>M22</v>
          </cell>
          <cell r="W200">
            <v>0</v>
          </cell>
          <cell r="AP200" t="str">
            <v>鋼材の品質確保について</v>
          </cell>
        </row>
      </sheetData>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2.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x14ac:dyDescent="0.2">
      <c r="A1" s="37" t="s">
        <v>132</v>
      </c>
      <c r="K1" s="233">
        <v>26</v>
      </c>
    </row>
    <row r="2" spans="1:12" ht="30" customHeight="1" thickTop="1" x14ac:dyDescent="0.15">
      <c r="K2" s="370" t="s">
        <v>362</v>
      </c>
    </row>
    <row r="3" spans="1:12" ht="18" thickBot="1" x14ac:dyDescent="0.2">
      <c r="A3" s="380" t="s">
        <v>267</v>
      </c>
      <c r="B3" s="380"/>
      <c r="C3" s="380"/>
      <c r="D3" s="380"/>
      <c r="E3" s="380"/>
      <c r="F3" s="380"/>
      <c r="G3" s="380"/>
      <c r="H3" s="380"/>
      <c r="I3" s="380"/>
      <c r="K3" s="371"/>
    </row>
    <row r="4" spans="1:12" ht="30" customHeight="1" thickTop="1" thickBot="1" x14ac:dyDescent="0.2">
      <c r="A4" s="43"/>
      <c r="B4" s="43"/>
      <c r="C4" s="43"/>
      <c r="D4" s="43"/>
      <c r="E4" s="43"/>
      <c r="F4" s="43"/>
      <c r="G4" s="43"/>
      <c r="H4" s="43"/>
      <c r="I4" s="43"/>
    </row>
    <row r="5" spans="1:12" ht="15" thickTop="1" thickBot="1" x14ac:dyDescent="0.2">
      <c r="H5" s="381" t="s">
        <v>443</v>
      </c>
      <c r="I5" s="381"/>
      <c r="J5" s="44" t="s">
        <v>257</v>
      </c>
      <c r="K5" s="200" t="s">
        <v>344</v>
      </c>
    </row>
    <row r="6" spans="1:12" ht="30" customHeight="1" thickTop="1" x14ac:dyDescent="0.15"/>
    <row r="7" spans="1:12" x14ac:dyDescent="0.15">
      <c r="A7" s="37" t="s">
        <v>251</v>
      </c>
    </row>
    <row r="8" spans="1:12" ht="30" customHeight="1" thickBot="1" x14ac:dyDescent="0.2"/>
    <row r="9" spans="1:12" ht="26.25" customHeight="1" thickTop="1" x14ac:dyDescent="0.15">
      <c r="D9" s="62" t="s">
        <v>373</v>
      </c>
      <c r="E9" s="39"/>
      <c r="F9" s="382" t="s">
        <v>357</v>
      </c>
      <c r="G9" s="382"/>
      <c r="H9" s="382"/>
      <c r="I9" s="382"/>
      <c r="J9" s="45" t="s">
        <v>257</v>
      </c>
      <c r="K9" s="372" t="s">
        <v>449</v>
      </c>
      <c r="L9" s="373"/>
    </row>
    <row r="10" spans="1:12" ht="26.25" customHeight="1" x14ac:dyDescent="0.15">
      <c r="D10" s="62" t="s">
        <v>244</v>
      </c>
      <c r="E10" s="39"/>
      <c r="F10" s="252" t="s">
        <v>358</v>
      </c>
      <c r="G10" s="249"/>
      <c r="H10" s="249"/>
      <c r="I10" s="249"/>
      <c r="J10" s="45" t="s">
        <v>257</v>
      </c>
      <c r="K10" s="374"/>
      <c r="L10" s="375"/>
    </row>
    <row r="11" spans="1:12" ht="26.25" customHeight="1" thickBot="1" x14ac:dyDescent="0.2">
      <c r="D11" s="62" t="s">
        <v>359</v>
      </c>
      <c r="E11" s="39"/>
      <c r="F11" s="383" t="s">
        <v>360</v>
      </c>
      <c r="G11" s="383"/>
      <c r="H11" s="383"/>
      <c r="I11" s="240"/>
      <c r="J11" s="45" t="s">
        <v>257</v>
      </c>
      <c r="K11" s="376"/>
      <c r="L11" s="377"/>
    </row>
    <row r="12" spans="1:12" ht="52.5" customHeight="1" thickTop="1" x14ac:dyDescent="0.15">
      <c r="E12" s="38"/>
      <c r="F12" s="38"/>
    </row>
    <row r="13" spans="1:12" ht="81.75" customHeight="1" x14ac:dyDescent="0.15">
      <c r="A13" s="378" t="s">
        <v>268</v>
      </c>
      <c r="B13" s="378"/>
      <c r="C13" s="378"/>
      <c r="D13" s="378"/>
      <c r="E13" s="378"/>
      <c r="F13" s="378"/>
      <c r="G13" s="378"/>
      <c r="H13" s="378"/>
      <c r="I13" s="378"/>
    </row>
    <row r="14" spans="1:12" x14ac:dyDescent="0.15">
      <c r="A14" s="379" t="s">
        <v>246</v>
      </c>
      <c r="B14" s="379"/>
      <c r="C14" s="379"/>
      <c r="D14" s="379"/>
      <c r="E14" s="379"/>
      <c r="F14" s="379"/>
      <c r="G14" s="379"/>
      <c r="H14" s="379"/>
      <c r="I14" s="379"/>
    </row>
    <row r="15" spans="1:12" ht="45" customHeight="1" x14ac:dyDescent="0.15"/>
    <row r="16" spans="1:12" x14ac:dyDescent="0.15">
      <c r="A16" s="40" t="s">
        <v>249</v>
      </c>
      <c r="B16" s="39" t="s">
        <v>247</v>
      </c>
      <c r="C16" s="39"/>
      <c r="D16" s="251" t="str">
        <f>SUBSTITUTE(DBCS(VLOOKUP($K$1,[2]Sheet1!$A$4:$AQ$200,4,0)),"　","")</f>
        <v>県道田川直方線人見橋橋梁下部工（Ａ１）工事</v>
      </c>
      <c r="E16" s="248"/>
      <c r="F16" s="248"/>
      <c r="G16" s="248"/>
      <c r="H16" s="248"/>
      <c r="I16" s="248"/>
    </row>
    <row r="17" spans="1:9" ht="22.5" customHeight="1" x14ac:dyDescent="0.15">
      <c r="D17" s="250"/>
    </row>
    <row r="18" spans="1:9" x14ac:dyDescent="0.15">
      <c r="A18" s="41" t="s">
        <v>250</v>
      </c>
      <c r="B18" s="42" t="s">
        <v>248</v>
      </c>
      <c r="C18" s="42"/>
      <c r="D18" s="251" t="str">
        <f>SUBSTITUTE(DBCS(VLOOKUP($K$1,[2]Sheet1!$A$4:$AQ$200,35,0)&amp;VLOOKUP($K$1,[2]Sheet1!$A$4:$AQ$200,36,0)),"　","")</f>
        <v>田川郡福智町金田</v>
      </c>
      <c r="E18" s="248"/>
      <c r="F18" s="248"/>
      <c r="G18" s="248"/>
      <c r="H18" s="248"/>
      <c r="I18" s="248"/>
    </row>
    <row r="19" spans="1:9" ht="22.5" customHeight="1" x14ac:dyDescent="0.15">
      <c r="D19" s="250"/>
    </row>
    <row r="20" spans="1:9" x14ac:dyDescent="0.15">
      <c r="A20" s="41" t="s">
        <v>278</v>
      </c>
      <c r="B20" s="42" t="s">
        <v>293</v>
      </c>
      <c r="C20" s="42"/>
      <c r="D20" s="254">
        <f>VLOOKUP($K$1,[2]Sheet1!$A$4:$AQ$200,11,0)</f>
        <v>45828</v>
      </c>
      <c r="E20" s="253"/>
      <c r="F20" s="253"/>
      <c r="G20" s="253"/>
      <c r="H20" s="254"/>
      <c r="I20" s="253"/>
    </row>
    <row r="21" spans="1:9" x14ac:dyDescent="0.15">
      <c r="H21" s="254"/>
    </row>
    <row r="22" spans="1:9" x14ac:dyDescent="0.15">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02" t="s">
        <v>49</v>
      </c>
      <c r="B1" s="702"/>
      <c r="C1" s="702"/>
    </row>
    <row r="2" spans="1:3" ht="22.5" customHeight="1" x14ac:dyDescent="0.15">
      <c r="A2" s="733" t="s">
        <v>58</v>
      </c>
      <c r="B2" s="733"/>
      <c r="C2" s="733"/>
    </row>
    <row r="3" spans="1:3" ht="13.5" customHeight="1" x14ac:dyDescent="0.15">
      <c r="A3" s="708" t="str">
        <f>'様式1-1'!F10</f>
        <v>株式会社○○建設○○支店</v>
      </c>
      <c r="B3" s="708"/>
      <c r="C3" s="708"/>
    </row>
    <row r="4" spans="1:3" ht="22.5" customHeight="1" x14ac:dyDescent="0.15">
      <c r="A4" s="2" t="s">
        <v>42</v>
      </c>
      <c r="B4" s="734"/>
      <c r="C4" s="735"/>
    </row>
    <row r="5" spans="1:3" ht="42" customHeight="1" x14ac:dyDescent="0.15">
      <c r="A5" s="727" t="s">
        <v>465</v>
      </c>
      <c r="B5" s="728"/>
      <c r="C5" s="729"/>
    </row>
    <row r="6" spans="1:3" ht="332.25" customHeight="1" x14ac:dyDescent="0.15">
      <c r="A6" s="724"/>
      <c r="B6" s="725"/>
      <c r="C6" s="726"/>
    </row>
    <row r="7" spans="1:3" ht="16.5" customHeight="1" x14ac:dyDescent="0.15">
      <c r="A7" s="727" t="s">
        <v>383</v>
      </c>
      <c r="B7" s="728"/>
      <c r="C7" s="729"/>
    </row>
    <row r="8" spans="1:3" ht="378" customHeight="1" x14ac:dyDescent="0.15">
      <c r="A8" s="785" t="s">
        <v>384</v>
      </c>
      <c r="B8" s="786"/>
      <c r="C8" s="787"/>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7" width="3.75" style="306" customWidth="1"/>
    <col min="8" max="9" width="12.625" style="306" customWidth="1"/>
    <col min="10" max="16384" width="9" style="306"/>
  </cols>
  <sheetData>
    <row r="1" spans="1:9" s="305" customFormat="1" ht="13.5" customHeight="1" x14ac:dyDescent="0.15">
      <c r="A1" s="789" t="s">
        <v>310</v>
      </c>
      <c r="B1" s="789"/>
      <c r="C1" s="789"/>
      <c r="D1" s="789"/>
      <c r="E1" s="789"/>
      <c r="F1" s="789"/>
      <c r="G1" s="197"/>
      <c r="H1" s="790"/>
      <c r="I1" s="790"/>
    </row>
    <row r="2" spans="1:9" ht="22.5" customHeight="1" x14ac:dyDescent="0.15">
      <c r="A2" s="791" t="s">
        <v>436</v>
      </c>
      <c r="B2" s="791"/>
      <c r="C2" s="791"/>
      <c r="D2" s="791"/>
      <c r="E2" s="791"/>
      <c r="F2" s="791"/>
      <c r="G2" s="60"/>
      <c r="H2" s="790"/>
      <c r="I2" s="790"/>
    </row>
    <row r="3" spans="1:9" ht="16.5" customHeight="1" x14ac:dyDescent="0.15">
      <c r="C3" s="792"/>
      <c r="D3" s="792"/>
      <c r="E3" s="792"/>
      <c r="F3" s="792"/>
      <c r="G3" s="197"/>
      <c r="H3" s="308"/>
      <c r="I3" s="199"/>
    </row>
    <row r="4" spans="1:9" ht="16.5" customHeight="1" x14ac:dyDescent="0.15">
      <c r="B4" s="62"/>
      <c r="C4" s="62" t="s">
        <v>50</v>
      </c>
      <c r="D4" s="788" t="str">
        <f>'様式1-1'!F9</f>
        <v>○○市○○町○○番地</v>
      </c>
      <c r="E4" s="788"/>
      <c r="H4" s="199"/>
      <c r="I4" s="199"/>
    </row>
    <row r="5" spans="1:9" ht="16.5" customHeight="1" x14ac:dyDescent="0.15">
      <c r="B5" s="62"/>
      <c r="C5" s="62" t="s">
        <v>51</v>
      </c>
      <c r="D5" s="788" t="str">
        <f>'様式1-1'!F10</f>
        <v>株式会社○○建設○○支店</v>
      </c>
      <c r="E5" s="788"/>
      <c r="H5" s="199"/>
      <c r="I5" s="199"/>
    </row>
    <row r="6" spans="1:9" ht="16.5" customHeight="1" x14ac:dyDescent="0.15">
      <c r="B6" s="62"/>
      <c r="C6" s="62" t="s">
        <v>52</v>
      </c>
      <c r="D6" s="788" t="str">
        <f>'様式1-1'!F11</f>
        <v>○○　○○</v>
      </c>
      <c r="E6" s="788"/>
      <c r="F6" s="213"/>
      <c r="G6" s="197"/>
      <c r="H6" s="199"/>
      <c r="I6" s="199"/>
    </row>
    <row r="7" spans="1:9" x14ac:dyDescent="0.15">
      <c r="A7" s="799"/>
      <c r="B7" s="799"/>
      <c r="C7" s="799"/>
      <c r="D7" s="799"/>
      <c r="E7" s="799"/>
      <c r="F7" s="799"/>
    </row>
    <row r="8" spans="1:9" ht="27" customHeight="1" x14ac:dyDescent="0.15">
      <c r="A8" s="61" t="s">
        <v>437</v>
      </c>
      <c r="B8" s="800"/>
      <c r="C8" s="801"/>
      <c r="D8" s="61" t="s">
        <v>438</v>
      </c>
      <c r="E8" s="722"/>
      <c r="F8" s="723"/>
    </row>
    <row r="9" spans="1:9" ht="42" customHeight="1" x14ac:dyDescent="0.15">
      <c r="A9" s="793" t="s">
        <v>466</v>
      </c>
      <c r="B9" s="794"/>
      <c r="C9" s="794"/>
      <c r="D9" s="794"/>
      <c r="E9" s="794"/>
      <c r="F9" s="795"/>
      <c r="H9" s="196"/>
    </row>
    <row r="10" spans="1:9" ht="287.25" customHeight="1" x14ac:dyDescent="0.15">
      <c r="A10" s="796"/>
      <c r="B10" s="797"/>
      <c r="C10" s="797"/>
      <c r="D10" s="797"/>
      <c r="E10" s="797"/>
      <c r="F10" s="798"/>
    </row>
    <row r="11" spans="1:9" ht="30" customHeight="1" x14ac:dyDescent="0.15">
      <c r="A11" s="793" t="s">
        <v>439</v>
      </c>
      <c r="B11" s="794"/>
      <c r="C11" s="794"/>
      <c r="D11" s="794"/>
      <c r="E11" s="794"/>
      <c r="F11" s="795"/>
    </row>
    <row r="12" spans="1:9" ht="287.25" customHeight="1" x14ac:dyDescent="0.15">
      <c r="A12" s="796"/>
      <c r="B12" s="797"/>
      <c r="C12" s="797"/>
      <c r="D12" s="797"/>
      <c r="E12" s="797"/>
      <c r="F12" s="798"/>
    </row>
    <row r="13" spans="1:9" x14ac:dyDescent="0.15">
      <c r="A13" s="309" t="s">
        <v>440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38" customWidth="1"/>
    <col min="2" max="2" width="12" style="38" customWidth="1"/>
    <col min="3" max="3" width="16.625" style="3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x14ac:dyDescent="0.15">
      <c r="A1" s="804" t="str">
        <f>'様式1-1'!H5</f>
        <v>令和　年　　月　　日</v>
      </c>
      <c r="B1" s="804"/>
      <c r="C1" s="804"/>
      <c r="D1" s="804"/>
      <c r="E1" s="804"/>
      <c r="F1" s="804"/>
      <c r="H1" s="38"/>
    </row>
    <row r="2" spans="1:11" ht="20.25" customHeight="1" x14ac:dyDescent="0.15">
      <c r="D2" s="38"/>
      <c r="E2" s="38"/>
      <c r="F2" s="38"/>
    </row>
    <row r="3" spans="1:11" ht="20.25" customHeight="1" x14ac:dyDescent="0.15">
      <c r="A3" s="242"/>
      <c r="B3" s="243" t="s">
        <v>368</v>
      </c>
      <c r="C3" s="243"/>
      <c r="D3" s="243"/>
      <c r="E3" s="243"/>
      <c r="F3" s="243"/>
    </row>
    <row r="4" spans="1:11" ht="20.25" customHeight="1" x14ac:dyDescent="0.15">
      <c r="D4" s="38"/>
      <c r="E4" s="38"/>
      <c r="F4" s="38"/>
      <c r="I4" s="198"/>
    </row>
    <row r="5" spans="1:11" ht="20.25" customHeight="1" x14ac:dyDescent="0.15">
      <c r="D5" s="38" t="s">
        <v>356</v>
      </c>
      <c r="E5" s="244" t="str">
        <f>'様式1-1'!F9</f>
        <v>○○市○○町○○番地</v>
      </c>
      <c r="H5" s="245"/>
      <c r="I5" s="199"/>
    </row>
    <row r="6" spans="1:11" ht="20.25" customHeight="1" x14ac:dyDescent="0.15">
      <c r="D6" s="38" t="s">
        <v>244</v>
      </c>
      <c r="E6" s="244" t="str">
        <f>'様式1-1'!F10</f>
        <v>株式会社○○建設○○支店</v>
      </c>
      <c r="F6" s="241"/>
      <c r="G6" s="197"/>
      <c r="H6" s="805"/>
      <c r="I6" s="805"/>
    </row>
    <row r="7" spans="1:11" ht="20.25" customHeight="1" x14ac:dyDescent="0.15">
      <c r="D7" s="38" t="s">
        <v>363</v>
      </c>
      <c r="E7" s="244" t="str">
        <f>'様式1-1'!F11</f>
        <v>○○　○○</v>
      </c>
      <c r="H7" s="199"/>
      <c r="I7" s="199"/>
    </row>
    <row r="10" spans="1:11" ht="20.25" customHeight="1" x14ac:dyDescent="0.15">
      <c r="A10" s="380" t="s">
        <v>53</v>
      </c>
      <c r="B10" s="380"/>
      <c r="C10" s="380"/>
      <c r="D10" s="380"/>
      <c r="E10" s="380"/>
      <c r="F10" s="380"/>
    </row>
    <row r="11" spans="1:11" ht="20.25" customHeight="1" thickBot="1" x14ac:dyDescent="0.2">
      <c r="D11" s="38"/>
      <c r="E11" s="38"/>
      <c r="F11" s="38"/>
    </row>
    <row r="12" spans="1:11" ht="20.25" customHeight="1" thickTop="1" x14ac:dyDescent="0.15">
      <c r="D12" s="38"/>
      <c r="E12" s="38"/>
      <c r="F12" s="38"/>
      <c r="H12" s="806" t="s">
        <v>365</v>
      </c>
      <c r="I12" s="807"/>
      <c r="J12" s="807"/>
      <c r="K12" s="808"/>
    </row>
    <row r="13" spans="1:11" ht="20.25" customHeight="1" x14ac:dyDescent="0.15">
      <c r="A13" s="242"/>
      <c r="B13" s="243" t="s">
        <v>366</v>
      </c>
      <c r="C13" s="243"/>
      <c r="D13" s="243"/>
      <c r="E13" s="243"/>
      <c r="F13" s="243"/>
      <c r="H13" s="809"/>
      <c r="I13" s="810"/>
      <c r="J13" s="810"/>
      <c r="K13" s="811"/>
    </row>
    <row r="14" spans="1:11" ht="20.25" customHeight="1" x14ac:dyDescent="0.15">
      <c r="A14" s="242"/>
      <c r="B14" s="243" t="s">
        <v>369</v>
      </c>
      <c r="C14" s="274" t="s">
        <v>375</v>
      </c>
      <c r="D14" s="274" t="s">
        <v>376</v>
      </c>
      <c r="E14" s="274" t="s">
        <v>377</v>
      </c>
      <c r="F14" s="243"/>
      <c r="G14" s="197" t="s">
        <v>314</v>
      </c>
      <c r="H14" s="809"/>
      <c r="I14" s="810"/>
      <c r="J14" s="810"/>
      <c r="K14" s="811"/>
    </row>
    <row r="15" spans="1:11" ht="20.25" customHeight="1" x14ac:dyDescent="0.15">
      <c r="A15" s="273"/>
      <c r="B15" s="243" t="s">
        <v>367</v>
      </c>
      <c r="C15" s="243"/>
      <c r="D15" s="243"/>
      <c r="E15" s="243"/>
      <c r="F15" s="243"/>
      <c r="G15" s="197" t="s">
        <v>314</v>
      </c>
      <c r="H15" s="809"/>
      <c r="I15" s="810"/>
      <c r="J15" s="810"/>
      <c r="K15" s="811"/>
    </row>
    <row r="16" spans="1:11" ht="20.25" customHeight="1" thickBot="1" x14ac:dyDescent="0.2">
      <c r="D16" s="38"/>
      <c r="E16" s="38"/>
      <c r="F16" s="38"/>
      <c r="H16" s="812"/>
      <c r="I16" s="813"/>
      <c r="J16" s="813"/>
      <c r="K16" s="814"/>
    </row>
    <row r="17" spans="1:6" ht="20.25" customHeight="1" thickTop="1" x14ac:dyDescent="0.15">
      <c r="D17" s="38"/>
      <c r="E17" s="38"/>
      <c r="F17" s="38"/>
    </row>
    <row r="18" spans="1:6" ht="20.25" customHeight="1" x14ac:dyDescent="0.15">
      <c r="A18" s="379" t="s">
        <v>245</v>
      </c>
      <c r="B18" s="379"/>
      <c r="C18" s="379"/>
      <c r="D18" s="379"/>
      <c r="E18" s="379"/>
      <c r="F18" s="379"/>
    </row>
    <row r="19" spans="1:6" ht="20.25" customHeight="1" x14ac:dyDescent="0.15">
      <c r="D19" s="38"/>
      <c r="E19" s="38"/>
      <c r="F19" s="38"/>
    </row>
    <row r="20" spans="1:6" ht="20.25" customHeight="1" x14ac:dyDescent="0.15">
      <c r="A20" s="246" t="s">
        <v>249</v>
      </c>
      <c r="B20" s="39" t="s">
        <v>364</v>
      </c>
      <c r="C20" s="802" t="str">
        <f>'様式1-1'!D16</f>
        <v>県道田川直方線人見橋橋梁下部工（Ａ１）工事</v>
      </c>
      <c r="D20" s="802"/>
      <c r="E20" s="802"/>
      <c r="F20" s="802"/>
    </row>
    <row r="21" spans="1:6" ht="20.25" customHeight="1" x14ac:dyDescent="0.15">
      <c r="A21" s="241"/>
      <c r="D21" s="38"/>
      <c r="E21" s="38"/>
      <c r="F21" s="38"/>
    </row>
    <row r="22" spans="1:6" ht="20.25" customHeight="1" x14ac:dyDescent="0.15">
      <c r="A22" s="247" t="s">
        <v>250</v>
      </c>
      <c r="B22" s="39" t="s">
        <v>59</v>
      </c>
      <c r="C22" s="803" t="str">
        <f>'様式1-1'!D18</f>
        <v>田川郡福智町金田</v>
      </c>
      <c r="D22" s="803"/>
      <c r="E22" s="803"/>
      <c r="F22" s="803"/>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x14ac:dyDescent="0.15">
      <c r="A1" s="63" t="s">
        <v>252</v>
      </c>
    </row>
    <row r="2" spans="1:13" ht="25.5" customHeight="1" x14ac:dyDescent="0.15">
      <c r="B2" s="215"/>
      <c r="C2" s="215"/>
      <c r="D2" s="215"/>
      <c r="E2" s="215"/>
      <c r="F2" s="215"/>
      <c r="G2" s="216" t="s">
        <v>133</v>
      </c>
      <c r="H2" s="217" t="s">
        <v>1</v>
      </c>
      <c r="I2" s="215"/>
      <c r="J2" s="215"/>
      <c r="K2" s="215"/>
      <c r="L2" s="215"/>
      <c r="M2" s="215"/>
    </row>
    <row r="3" spans="1:13" ht="10.5" customHeight="1" x14ac:dyDescent="0.15">
      <c r="A3" s="65"/>
      <c r="B3" s="65"/>
      <c r="C3" s="65"/>
      <c r="D3" s="65"/>
      <c r="E3" s="65"/>
      <c r="F3" s="65"/>
      <c r="G3" s="65"/>
      <c r="H3" s="65"/>
      <c r="I3" s="65"/>
      <c r="J3" s="65"/>
      <c r="K3" s="65"/>
      <c r="L3" s="65"/>
      <c r="M3" s="65"/>
    </row>
    <row r="4" spans="1:13" s="70" customFormat="1" ht="21.95" customHeight="1" x14ac:dyDescent="0.15">
      <c r="A4" s="507" t="s">
        <v>122</v>
      </c>
      <c r="B4" s="508"/>
      <c r="C4" s="509" t="s">
        <v>307</v>
      </c>
      <c r="D4" s="510"/>
      <c r="E4" s="510"/>
      <c r="F4" s="511"/>
      <c r="G4" s="66"/>
      <c r="H4" s="67"/>
      <c r="I4" s="68"/>
      <c r="J4" s="68"/>
      <c r="K4" s="156" t="s">
        <v>293</v>
      </c>
      <c r="L4" s="69" t="s">
        <v>445</v>
      </c>
      <c r="M4" s="66"/>
    </row>
    <row r="5" spans="1:13" s="71" customFormat="1" ht="12" customHeight="1" thickBot="1" x14ac:dyDescent="0.2">
      <c r="A5" s="70"/>
      <c r="B5" s="70"/>
      <c r="C5" s="70"/>
      <c r="D5" s="70"/>
      <c r="E5" s="70"/>
      <c r="F5" s="70"/>
      <c r="G5" s="70"/>
      <c r="H5" s="70"/>
      <c r="I5" s="70"/>
      <c r="J5" s="70"/>
      <c r="K5" s="70"/>
      <c r="L5" s="70"/>
      <c r="M5" s="70"/>
    </row>
    <row r="6" spans="1:13" s="70" customFormat="1" ht="21.95" customHeight="1" x14ac:dyDescent="0.15">
      <c r="A6" s="507" t="s">
        <v>134</v>
      </c>
      <c r="B6" s="512"/>
      <c r="C6" s="153" t="s">
        <v>254</v>
      </c>
      <c r="D6" s="512" t="s">
        <v>135</v>
      </c>
      <c r="E6" s="512"/>
      <c r="F6" s="513" t="s">
        <v>30</v>
      </c>
      <c r="G6" s="514"/>
      <c r="H6" s="514"/>
      <c r="I6" s="514"/>
      <c r="J6" s="515"/>
      <c r="K6" s="516" t="s">
        <v>136</v>
      </c>
      <c r="L6" s="72" t="s">
        <v>228</v>
      </c>
      <c r="M6" s="73"/>
    </row>
    <row r="7" spans="1:13" s="70" customFormat="1" ht="21.95" customHeight="1" thickBot="1" x14ac:dyDescent="0.2">
      <c r="A7" s="507" t="s">
        <v>229</v>
      </c>
      <c r="B7" s="518"/>
      <c r="C7" s="153" t="s">
        <v>256</v>
      </c>
      <c r="D7" s="519" t="s">
        <v>137</v>
      </c>
      <c r="E7" s="519"/>
      <c r="F7" s="520" t="s">
        <v>31</v>
      </c>
      <c r="G7" s="521"/>
      <c r="H7" s="521"/>
      <c r="I7" s="521"/>
      <c r="J7" s="522"/>
      <c r="K7" s="517"/>
      <c r="L7" s="74" t="s">
        <v>32</v>
      </c>
      <c r="M7" s="73"/>
    </row>
    <row r="8" spans="1:13" s="71" customFormat="1" ht="8.25" customHeight="1" x14ac:dyDescent="0.15">
      <c r="C8" s="75"/>
      <c r="L8" s="76"/>
    </row>
    <row r="9" spans="1:13" s="71" customFormat="1" ht="15.75" customHeight="1" x14ac:dyDescent="0.15">
      <c r="A9" s="77" t="s">
        <v>280</v>
      </c>
      <c r="C9" s="75"/>
      <c r="L9" s="76"/>
    </row>
    <row r="10" spans="1:13" s="71" customFormat="1" ht="40.5" customHeight="1" thickBot="1" x14ac:dyDescent="0.2">
      <c r="A10" s="531" t="s">
        <v>282</v>
      </c>
      <c r="B10" s="532"/>
      <c r="C10" s="532"/>
      <c r="D10" s="532"/>
      <c r="E10" s="532"/>
      <c r="F10" s="532"/>
      <c r="G10" s="532"/>
      <c r="H10" s="532"/>
      <c r="I10" s="532"/>
      <c r="J10" s="532"/>
      <c r="K10" s="526" t="s">
        <v>64</v>
      </c>
      <c r="L10" s="516"/>
      <c r="M10" s="527"/>
    </row>
    <row r="11" spans="1:13" s="71" customFormat="1" ht="40.5" customHeight="1" thickBot="1" x14ac:dyDescent="0.2">
      <c r="A11" s="533"/>
      <c r="B11" s="534"/>
      <c r="C11" s="534"/>
      <c r="D11" s="534"/>
      <c r="E11" s="534"/>
      <c r="F11" s="534"/>
      <c r="G11" s="534"/>
      <c r="H11" s="534"/>
      <c r="I11" s="534"/>
      <c r="J11" s="534"/>
      <c r="K11" s="528" t="s">
        <v>319</v>
      </c>
      <c r="L11" s="529"/>
      <c r="M11" s="530"/>
    </row>
    <row r="12" spans="1:13" s="71" customFormat="1" ht="8.25" customHeight="1" x14ac:dyDescent="0.15">
      <c r="C12" s="75"/>
      <c r="L12" s="76"/>
    </row>
    <row r="13" spans="1:13" s="78" customFormat="1" ht="15.95" customHeight="1" thickBot="1" x14ac:dyDescent="0.2">
      <c r="A13" s="255" t="s">
        <v>372</v>
      </c>
      <c r="B13" s="256"/>
      <c r="C13" s="256"/>
      <c r="L13" s="79"/>
    </row>
    <row r="14" spans="1:13" s="71" customFormat="1" ht="32.1" customHeight="1" thickBot="1" x14ac:dyDescent="0.2">
      <c r="A14" s="825" t="s">
        <v>138</v>
      </c>
      <c r="B14" s="427"/>
      <c r="C14" s="427"/>
      <c r="D14" s="427"/>
      <c r="E14" s="427"/>
      <c r="F14" s="428"/>
      <c r="G14" s="538" t="s">
        <v>139</v>
      </c>
      <c r="H14" s="539"/>
      <c r="I14" s="540"/>
      <c r="K14" s="526" t="s">
        <v>317</v>
      </c>
      <c r="L14" s="823" t="s">
        <v>306</v>
      </c>
      <c r="M14" s="81"/>
    </row>
    <row r="15" spans="1:13" s="71" customFormat="1" ht="19.5" customHeight="1" thickTop="1" thickBot="1" x14ac:dyDescent="0.2">
      <c r="A15" s="826" t="s">
        <v>240</v>
      </c>
      <c r="B15" s="827"/>
      <c r="C15" s="827"/>
      <c r="D15" s="827"/>
      <c r="E15" s="827"/>
      <c r="F15" s="827"/>
      <c r="G15" s="547" t="s">
        <v>178</v>
      </c>
      <c r="H15" s="548"/>
      <c r="I15" s="549"/>
      <c r="K15" s="822"/>
      <c r="L15" s="544"/>
      <c r="M15" s="66"/>
    </row>
    <row r="16" spans="1:13" s="71" customFormat="1" ht="19.5" customHeight="1" x14ac:dyDescent="0.15">
      <c r="A16" s="483" t="s">
        <v>241</v>
      </c>
      <c r="B16" s="484"/>
      <c r="C16" s="484"/>
      <c r="D16" s="484"/>
      <c r="E16" s="484"/>
      <c r="F16" s="484"/>
      <c r="G16" s="500" t="s">
        <v>178</v>
      </c>
      <c r="H16" s="501"/>
      <c r="I16" s="502"/>
    </row>
    <row r="17" spans="1:13" s="71" customFormat="1" ht="33" customHeight="1" x14ac:dyDescent="0.15">
      <c r="A17" s="503" t="s">
        <v>313</v>
      </c>
      <c r="B17" s="481"/>
      <c r="C17" s="481"/>
      <c r="D17" s="481"/>
      <c r="E17" s="481"/>
      <c r="F17" s="482"/>
      <c r="G17" s="480" t="s">
        <v>178</v>
      </c>
      <c r="H17" s="481"/>
      <c r="I17" s="482"/>
    </row>
    <row r="18" spans="1:13" s="71" customFormat="1" ht="19.5" customHeight="1" x14ac:dyDescent="0.15">
      <c r="A18" s="483" t="s">
        <v>243</v>
      </c>
      <c r="B18" s="484"/>
      <c r="C18" s="484"/>
      <c r="D18" s="484"/>
      <c r="E18" s="484"/>
      <c r="F18" s="484"/>
      <c r="G18" s="500" t="s">
        <v>178</v>
      </c>
      <c r="H18" s="501"/>
      <c r="I18" s="502"/>
    </row>
    <row r="19" spans="1:13" s="71" customFormat="1" ht="19.5" customHeight="1" thickBot="1" x14ac:dyDescent="0.2">
      <c r="A19" s="483" t="s">
        <v>242</v>
      </c>
      <c r="B19" s="484"/>
      <c r="C19" s="484"/>
      <c r="D19" s="484"/>
      <c r="E19" s="484"/>
      <c r="F19" s="484"/>
      <c r="G19" s="523" t="s">
        <v>178</v>
      </c>
      <c r="H19" s="524"/>
      <c r="I19" s="525"/>
    </row>
    <row r="20" spans="1:13" s="71" customFormat="1" ht="7.5" customHeight="1" x14ac:dyDescent="0.15">
      <c r="A20" s="82"/>
      <c r="B20" s="82"/>
      <c r="C20" s="83"/>
      <c r="D20" s="84"/>
      <c r="E20" s="84"/>
      <c r="F20" s="84"/>
      <c r="G20" s="84"/>
      <c r="H20" s="84"/>
    </row>
    <row r="21" spans="1:13" s="78" customFormat="1" ht="15.95" customHeight="1" x14ac:dyDescent="0.15">
      <c r="A21" s="86" t="s">
        <v>140</v>
      </c>
      <c r="B21" s="87"/>
      <c r="C21" s="88"/>
      <c r="D21" s="824"/>
      <c r="E21" s="824"/>
      <c r="F21" s="824"/>
      <c r="G21" s="824"/>
      <c r="H21" s="824"/>
      <c r="I21" s="824"/>
      <c r="J21" s="824"/>
      <c r="K21" s="824"/>
      <c r="L21" s="824"/>
      <c r="M21" s="824"/>
    </row>
    <row r="22" spans="1:13" s="70" customFormat="1" ht="15.95" customHeight="1" x14ac:dyDescent="0.15">
      <c r="A22" s="434" t="s">
        <v>141</v>
      </c>
      <c r="B22" s="435"/>
      <c r="C22" s="493"/>
      <c r="D22" s="438" t="s">
        <v>239</v>
      </c>
      <c r="E22" s="439"/>
      <c r="F22" s="473" t="s">
        <v>139</v>
      </c>
      <c r="G22" s="474"/>
      <c r="H22" s="475"/>
      <c r="I22" s="427" t="s">
        <v>142</v>
      </c>
      <c r="J22" s="427"/>
      <c r="K22" s="427"/>
      <c r="L22" s="427"/>
      <c r="M22" s="428"/>
    </row>
    <row r="23" spans="1:13" s="70" customFormat="1" ht="15.95" customHeight="1" thickBot="1" x14ac:dyDescent="0.2">
      <c r="A23" s="436"/>
      <c r="B23" s="437"/>
      <c r="C23" s="494"/>
      <c r="D23" s="80" t="s">
        <v>143</v>
      </c>
      <c r="E23" s="80" t="s">
        <v>144</v>
      </c>
      <c r="F23" s="476"/>
      <c r="G23" s="477"/>
      <c r="H23" s="478"/>
      <c r="I23" s="429"/>
      <c r="J23" s="429"/>
      <c r="K23" s="429"/>
      <c r="L23" s="429"/>
      <c r="M23" s="430"/>
    </row>
    <row r="24" spans="1:13" ht="21" customHeight="1" thickTop="1" x14ac:dyDescent="0.15">
      <c r="A24" s="423" t="s">
        <v>272</v>
      </c>
      <c r="B24" s="423"/>
      <c r="C24" s="423"/>
      <c r="D24" s="94"/>
      <c r="E24" s="94" t="s">
        <v>11</v>
      </c>
      <c r="F24" s="470" t="s">
        <v>179</v>
      </c>
      <c r="G24" s="471"/>
      <c r="H24" s="472"/>
      <c r="I24" s="495"/>
      <c r="J24" s="496"/>
      <c r="K24" s="496"/>
      <c r="L24" s="496"/>
      <c r="M24" s="497"/>
    </row>
    <row r="25" spans="1:13" ht="21" customHeight="1" x14ac:dyDescent="0.15">
      <c r="A25" s="446" t="s">
        <v>145</v>
      </c>
      <c r="B25" s="446"/>
      <c r="C25" s="446"/>
      <c r="D25" s="95"/>
      <c r="E25" s="96" t="s">
        <v>12</v>
      </c>
      <c r="F25" s="485" t="s">
        <v>179</v>
      </c>
      <c r="G25" s="486"/>
      <c r="H25" s="487"/>
      <c r="I25" s="498" t="s">
        <v>273</v>
      </c>
      <c r="J25" s="498"/>
      <c r="K25" s="498"/>
      <c r="L25" s="498"/>
      <c r="M25" s="499"/>
    </row>
    <row r="26" spans="1:13" s="71" customFormat="1" ht="21" customHeight="1" x14ac:dyDescent="0.15">
      <c r="A26" s="446" t="s">
        <v>60</v>
      </c>
      <c r="B26" s="446"/>
      <c r="C26" s="446"/>
      <c r="D26" s="95"/>
      <c r="E26" s="96" t="s">
        <v>11</v>
      </c>
      <c r="F26" s="485" t="s">
        <v>179</v>
      </c>
      <c r="G26" s="486"/>
      <c r="H26" s="487"/>
      <c r="I26" s="391" t="s">
        <v>275</v>
      </c>
      <c r="J26" s="391"/>
      <c r="K26" s="391"/>
      <c r="L26" s="391"/>
      <c r="M26" s="392"/>
    </row>
    <row r="27" spans="1:13" s="71" customFormat="1" ht="21" customHeight="1" x14ac:dyDescent="0.15">
      <c r="A27" s="423" t="s">
        <v>61</v>
      </c>
      <c r="B27" s="423"/>
      <c r="C27" s="423"/>
      <c r="D27" s="97"/>
      <c r="E27" s="94" t="s">
        <v>13</v>
      </c>
      <c r="F27" s="485" t="s">
        <v>179</v>
      </c>
      <c r="G27" s="486"/>
      <c r="H27" s="487"/>
      <c r="I27" s="122"/>
      <c r="J27" s="122"/>
      <c r="K27" s="122"/>
      <c r="L27" s="122"/>
      <c r="M27" s="155"/>
    </row>
    <row r="28" spans="1:13" ht="21" customHeight="1" x14ac:dyDescent="0.15">
      <c r="A28" s="423" t="s">
        <v>288</v>
      </c>
      <c r="B28" s="423"/>
      <c r="C28" s="423"/>
      <c r="D28" s="97"/>
      <c r="E28" s="94" t="s">
        <v>14</v>
      </c>
      <c r="F28" s="485" t="s">
        <v>179</v>
      </c>
      <c r="G28" s="486"/>
      <c r="H28" s="487"/>
      <c r="I28" s="122"/>
      <c r="J28" s="122"/>
      <c r="K28" s="122"/>
      <c r="L28" s="122"/>
      <c r="M28" s="155"/>
    </row>
    <row r="29" spans="1:13" ht="21" customHeight="1" x14ac:dyDescent="0.15">
      <c r="A29" s="423" t="s">
        <v>62</v>
      </c>
      <c r="B29" s="423"/>
      <c r="C29" s="423"/>
      <c r="D29" s="97"/>
      <c r="E29" s="94" t="s">
        <v>15</v>
      </c>
      <c r="F29" s="485" t="s">
        <v>179</v>
      </c>
      <c r="G29" s="486"/>
      <c r="H29" s="487"/>
      <c r="I29" s="122"/>
      <c r="J29" s="122"/>
      <c r="K29" s="122"/>
      <c r="L29" s="122"/>
      <c r="M29" s="155"/>
    </row>
    <row r="30" spans="1:13" ht="21" customHeight="1" x14ac:dyDescent="0.15">
      <c r="A30" s="421" t="s">
        <v>298</v>
      </c>
      <c r="B30" s="422"/>
      <c r="C30" s="422"/>
      <c r="D30" s="97"/>
      <c r="E30" s="94" t="s">
        <v>18</v>
      </c>
      <c r="F30" s="396" t="s">
        <v>179</v>
      </c>
      <c r="G30" s="397"/>
      <c r="H30" s="398"/>
      <c r="I30" s="411" t="s">
        <v>308</v>
      </c>
      <c r="J30" s="411"/>
      <c r="K30" s="411"/>
      <c r="L30" s="411"/>
      <c r="M30" s="412"/>
    </row>
    <row r="31" spans="1:13" ht="21" customHeight="1" x14ac:dyDescent="0.15">
      <c r="A31" s="125"/>
      <c r="B31" s="504" t="s">
        <v>290</v>
      </c>
      <c r="C31" s="505"/>
      <c r="D31" s="115"/>
      <c r="E31" s="101" t="s">
        <v>259</v>
      </c>
      <c r="F31" s="401" t="s">
        <v>320</v>
      </c>
      <c r="G31" s="402"/>
      <c r="H31" s="403"/>
      <c r="I31" s="415"/>
      <c r="J31" s="415"/>
      <c r="K31" s="415"/>
      <c r="L31" s="415"/>
      <c r="M31" s="416"/>
    </row>
    <row r="32" spans="1:13" ht="21" customHeight="1" x14ac:dyDescent="0.15">
      <c r="A32" s="423" t="s">
        <v>462</v>
      </c>
      <c r="B32" s="423"/>
      <c r="C32" s="423"/>
      <c r="D32" s="97"/>
      <c r="E32" s="94" t="s">
        <v>17</v>
      </c>
      <c r="F32" s="401" t="s">
        <v>320</v>
      </c>
      <c r="G32" s="402"/>
      <c r="H32" s="403"/>
      <c r="I32" s="314"/>
      <c r="J32" s="314"/>
      <c r="K32" s="314"/>
      <c r="L32" s="314"/>
      <c r="M32" s="315"/>
    </row>
    <row r="33" spans="1:13" ht="21" customHeight="1" x14ac:dyDescent="0.15">
      <c r="A33" s="479" t="s">
        <v>165</v>
      </c>
      <c r="B33" s="479"/>
      <c r="C33" s="479"/>
      <c r="D33" s="101"/>
      <c r="E33" s="101" t="s">
        <v>11</v>
      </c>
      <c r="F33" s="401" t="s">
        <v>320</v>
      </c>
      <c r="G33" s="402"/>
      <c r="H33" s="403"/>
      <c r="I33" s="415"/>
      <c r="J33" s="415"/>
      <c r="K33" s="415"/>
      <c r="L33" s="415"/>
      <c r="M33" s="416"/>
    </row>
    <row r="34" spans="1:13" ht="36.75" customHeight="1" x14ac:dyDescent="0.15">
      <c r="A34" s="821" t="s">
        <v>292</v>
      </c>
      <c r="B34" s="479"/>
      <c r="C34" s="479"/>
      <c r="D34" s="101"/>
      <c r="E34" s="101" t="s">
        <v>11</v>
      </c>
      <c r="F34" s="401" t="s">
        <v>320</v>
      </c>
      <c r="G34" s="402"/>
      <c r="H34" s="403"/>
      <c r="I34" s="391" t="s">
        <v>458</v>
      </c>
      <c r="J34" s="391"/>
      <c r="K34" s="391"/>
      <c r="L34" s="391"/>
      <c r="M34" s="392"/>
    </row>
    <row r="35" spans="1:13" ht="39.75" customHeight="1" x14ac:dyDescent="0.15">
      <c r="A35" s="479" t="s">
        <v>166</v>
      </c>
      <c r="B35" s="479"/>
      <c r="C35" s="479"/>
      <c r="D35" s="101"/>
      <c r="E35" s="101" t="s">
        <v>11</v>
      </c>
      <c r="F35" s="401" t="s">
        <v>320</v>
      </c>
      <c r="G35" s="402"/>
      <c r="H35" s="403"/>
      <c r="I35" s="409" t="s">
        <v>378</v>
      </c>
      <c r="J35" s="409"/>
      <c r="K35" s="409"/>
      <c r="L35" s="409"/>
      <c r="M35" s="410"/>
    </row>
    <row r="36" spans="1:13" s="289" customFormat="1" ht="21" customHeight="1" thickBot="1" x14ac:dyDescent="0.2">
      <c r="A36" s="815" t="s">
        <v>385</v>
      </c>
      <c r="B36" s="815"/>
      <c r="C36" s="815"/>
      <c r="D36" s="287"/>
      <c r="E36" s="288" t="s">
        <v>17</v>
      </c>
      <c r="F36" s="816" t="s">
        <v>179</v>
      </c>
      <c r="G36" s="817"/>
      <c r="H36" s="818"/>
      <c r="I36" s="819" t="s">
        <v>386</v>
      </c>
      <c r="J36" s="819"/>
      <c r="K36" s="819"/>
      <c r="L36" s="819"/>
      <c r="M36" s="820"/>
    </row>
    <row r="37" spans="1:13" s="289" customFormat="1" ht="7.5" customHeight="1" x14ac:dyDescent="0.15">
      <c r="A37" s="290"/>
      <c r="B37" s="290"/>
      <c r="C37" s="291"/>
      <c r="D37" s="292"/>
      <c r="E37" s="292"/>
      <c r="F37" s="293"/>
      <c r="G37" s="293"/>
      <c r="H37" s="293"/>
      <c r="I37" s="292"/>
      <c r="J37" s="294"/>
      <c r="K37" s="294"/>
      <c r="L37" s="294"/>
      <c r="M37" s="294"/>
    </row>
    <row r="38" spans="1:13" s="78" customFormat="1" ht="15.95" customHeight="1" x14ac:dyDescent="0.15">
      <c r="A38" s="86" t="s">
        <v>235</v>
      </c>
      <c r="B38" s="87"/>
      <c r="C38" s="88"/>
      <c r="D38" s="89"/>
      <c r="E38" s="90"/>
      <c r="F38" s="179"/>
      <c r="G38" s="179"/>
      <c r="H38" s="179"/>
      <c r="I38" s="89"/>
      <c r="J38" s="91"/>
      <c r="K38" s="91"/>
      <c r="L38" s="91"/>
      <c r="M38" s="91"/>
    </row>
    <row r="39" spans="1:13" s="70" customFormat="1" ht="15.95" customHeight="1" x14ac:dyDescent="0.15">
      <c r="A39" s="434" t="s">
        <v>141</v>
      </c>
      <c r="B39" s="435"/>
      <c r="C39" s="435"/>
      <c r="D39" s="438" t="s">
        <v>239</v>
      </c>
      <c r="E39" s="439"/>
      <c r="F39" s="473" t="s">
        <v>139</v>
      </c>
      <c r="G39" s="474"/>
      <c r="H39" s="475"/>
      <c r="I39" s="427" t="s">
        <v>142</v>
      </c>
      <c r="J39" s="427"/>
      <c r="K39" s="427"/>
      <c r="L39" s="427"/>
      <c r="M39" s="428"/>
    </row>
    <row r="40" spans="1:13" s="70" customFormat="1" ht="15.95" customHeight="1" thickBot="1" x14ac:dyDescent="0.2">
      <c r="A40" s="436"/>
      <c r="B40" s="437"/>
      <c r="C40" s="437"/>
      <c r="D40" s="98" t="s">
        <v>143</v>
      </c>
      <c r="E40" s="92" t="s">
        <v>144</v>
      </c>
      <c r="F40" s="476"/>
      <c r="G40" s="477"/>
      <c r="H40" s="478"/>
      <c r="I40" s="429"/>
      <c r="J40" s="429"/>
      <c r="K40" s="429"/>
      <c r="L40" s="429"/>
      <c r="M40" s="430"/>
    </row>
    <row r="41" spans="1:13" s="75" customFormat="1" ht="21" customHeight="1" thickTop="1" x14ac:dyDescent="0.15">
      <c r="A41" s="468" t="s">
        <v>232</v>
      </c>
      <c r="B41" s="469"/>
      <c r="C41" s="469"/>
      <c r="D41" s="99" t="s">
        <v>16</v>
      </c>
      <c r="E41" s="99" t="s">
        <v>16</v>
      </c>
      <c r="F41" s="470" t="s">
        <v>179</v>
      </c>
      <c r="G41" s="471"/>
      <c r="H41" s="472"/>
      <c r="I41" s="431" t="s">
        <v>461</v>
      </c>
      <c r="J41" s="431"/>
      <c r="K41" s="431"/>
      <c r="L41" s="431"/>
      <c r="M41" s="432"/>
    </row>
    <row r="42" spans="1:13" s="75" customFormat="1" ht="21" customHeight="1" x14ac:dyDescent="0.15">
      <c r="A42" s="100"/>
      <c r="B42" s="454" t="s">
        <v>146</v>
      </c>
      <c r="C42" s="455"/>
      <c r="D42" s="101"/>
      <c r="E42" s="102" t="s">
        <v>147</v>
      </c>
      <c r="F42" s="401" t="s">
        <v>320</v>
      </c>
      <c r="G42" s="402"/>
      <c r="H42" s="403"/>
      <c r="I42" s="413"/>
      <c r="J42" s="413"/>
      <c r="K42" s="413"/>
      <c r="L42" s="413"/>
      <c r="M42" s="414"/>
    </row>
    <row r="43" spans="1:13" s="75" customFormat="1" ht="21" customHeight="1" x14ac:dyDescent="0.15">
      <c r="A43" s="100"/>
      <c r="B43" s="454" t="s">
        <v>148</v>
      </c>
      <c r="C43" s="455"/>
      <c r="D43" s="101"/>
      <c r="E43" s="101" t="s">
        <v>17</v>
      </c>
      <c r="F43" s="401" t="s">
        <v>320</v>
      </c>
      <c r="G43" s="402"/>
      <c r="H43" s="403"/>
      <c r="I43" s="413"/>
      <c r="J43" s="413"/>
      <c r="K43" s="413"/>
      <c r="L43" s="413"/>
      <c r="M43" s="414"/>
    </row>
    <row r="44" spans="1:13" s="75" customFormat="1" ht="21" customHeight="1" x14ac:dyDescent="0.15">
      <c r="A44" s="100"/>
      <c r="B44" s="454" t="s">
        <v>149</v>
      </c>
      <c r="C44" s="455"/>
      <c r="D44" s="101"/>
      <c r="E44" s="101" t="s">
        <v>18</v>
      </c>
      <c r="F44" s="401" t="s">
        <v>180</v>
      </c>
      <c r="G44" s="402"/>
      <c r="H44" s="403"/>
      <c r="I44" s="413"/>
      <c r="J44" s="413"/>
      <c r="K44" s="413"/>
      <c r="L44" s="413"/>
      <c r="M44" s="414"/>
    </row>
    <row r="45" spans="1:13" s="75" customFormat="1" ht="21" customHeight="1" x14ac:dyDescent="0.15">
      <c r="A45" s="100"/>
      <c r="B45" s="454" t="s">
        <v>150</v>
      </c>
      <c r="C45" s="455"/>
      <c r="D45" s="101"/>
      <c r="E45" s="101" t="s">
        <v>19</v>
      </c>
      <c r="F45" s="401" t="s">
        <v>320</v>
      </c>
      <c r="G45" s="402"/>
      <c r="H45" s="403"/>
      <c r="I45" s="413"/>
      <c r="J45" s="413"/>
      <c r="K45" s="413"/>
      <c r="L45" s="413"/>
      <c r="M45" s="414"/>
    </row>
    <row r="46" spans="1:13" s="75" customFormat="1" ht="21" customHeight="1" thickBot="1" x14ac:dyDescent="0.2">
      <c r="A46" s="103"/>
      <c r="B46" s="419" t="s">
        <v>297</v>
      </c>
      <c r="C46" s="420"/>
      <c r="D46" s="101"/>
      <c r="E46" s="101" t="s">
        <v>158</v>
      </c>
      <c r="F46" s="465" t="s">
        <v>180</v>
      </c>
      <c r="G46" s="466"/>
      <c r="H46" s="467"/>
      <c r="I46" s="415"/>
      <c r="J46" s="415"/>
      <c r="K46" s="415"/>
      <c r="L46" s="415"/>
      <c r="M46" s="416"/>
    </row>
    <row r="47" spans="1:13" s="71" customFormat="1" ht="8.1" customHeight="1" x14ac:dyDescent="0.15">
      <c r="A47" s="105"/>
      <c r="B47" s="106"/>
      <c r="C47" s="106"/>
      <c r="D47" s="107"/>
      <c r="E47" s="84"/>
      <c r="F47" s="178"/>
      <c r="G47" s="180"/>
      <c r="H47" s="180"/>
    </row>
    <row r="48" spans="1:13" s="78" customFormat="1" ht="15.95" customHeight="1" x14ac:dyDescent="0.15">
      <c r="A48" s="86" t="s">
        <v>236</v>
      </c>
      <c r="B48" s="108"/>
      <c r="C48" s="109"/>
      <c r="D48" s="110"/>
      <c r="E48" s="109"/>
      <c r="F48" s="181"/>
      <c r="G48" s="181"/>
      <c r="H48" s="181"/>
      <c r="I48" s="91"/>
      <c r="J48" s="91"/>
      <c r="K48" s="91"/>
      <c r="L48" s="91"/>
      <c r="M48" s="91"/>
    </row>
    <row r="49" spans="1:13" s="70" customFormat="1" ht="15.95" customHeight="1" x14ac:dyDescent="0.15">
      <c r="A49" s="434" t="s">
        <v>151</v>
      </c>
      <c r="B49" s="435"/>
      <c r="C49" s="435"/>
      <c r="D49" s="438" t="s">
        <v>239</v>
      </c>
      <c r="E49" s="439"/>
      <c r="F49" s="440" t="s">
        <v>139</v>
      </c>
      <c r="G49" s="440"/>
      <c r="H49" s="440"/>
      <c r="I49" s="427" t="s">
        <v>142</v>
      </c>
      <c r="J49" s="427"/>
      <c r="K49" s="427"/>
      <c r="L49" s="427"/>
      <c r="M49" s="428"/>
    </row>
    <row r="50" spans="1:13" s="70" customFormat="1" ht="15.95" customHeight="1" thickBot="1" x14ac:dyDescent="0.2">
      <c r="A50" s="436"/>
      <c r="B50" s="437"/>
      <c r="C50" s="437"/>
      <c r="D50" s="93" t="s">
        <v>143</v>
      </c>
      <c r="E50" s="80" t="s">
        <v>144</v>
      </c>
      <c r="F50" s="208" t="s">
        <v>152</v>
      </c>
      <c r="G50" s="209" t="s">
        <v>153</v>
      </c>
      <c r="H50" s="209" t="s">
        <v>154</v>
      </c>
      <c r="I50" s="429"/>
      <c r="J50" s="429"/>
      <c r="K50" s="429"/>
      <c r="L50" s="429"/>
      <c r="M50" s="430"/>
    </row>
    <row r="51" spans="1:13" s="75" customFormat="1" ht="21" customHeight="1" thickTop="1" x14ac:dyDescent="0.15">
      <c r="A51" s="446" t="s">
        <v>155</v>
      </c>
      <c r="B51" s="446"/>
      <c r="C51" s="464"/>
      <c r="D51" s="111"/>
      <c r="E51" s="112"/>
      <c r="F51" s="203" t="s">
        <v>69</v>
      </c>
      <c r="G51" s="206" t="s">
        <v>70</v>
      </c>
      <c r="H51" s="207" t="s">
        <v>321</v>
      </c>
      <c r="I51" s="451" t="s">
        <v>156</v>
      </c>
      <c r="J51" s="451"/>
      <c r="K51" s="451"/>
      <c r="L51" s="451"/>
      <c r="M51" s="452"/>
    </row>
    <row r="52" spans="1:13" s="75" customFormat="1" ht="35.25" customHeight="1" x14ac:dyDescent="0.15">
      <c r="A52" s="453" t="s">
        <v>157</v>
      </c>
      <c r="B52" s="423"/>
      <c r="C52" s="393"/>
      <c r="D52" s="97" t="s">
        <v>15</v>
      </c>
      <c r="E52" s="94" t="s">
        <v>15</v>
      </c>
      <c r="F52" s="258" t="s">
        <v>179</v>
      </c>
      <c r="G52" s="259" t="s">
        <v>179</v>
      </c>
      <c r="H52" s="260" t="s">
        <v>179</v>
      </c>
      <c r="I52" s="442" t="s">
        <v>467</v>
      </c>
      <c r="J52" s="411"/>
      <c r="K52" s="411"/>
      <c r="L52" s="411"/>
      <c r="M52" s="412"/>
    </row>
    <row r="53" spans="1:13" s="75" customFormat="1" ht="35.25" customHeight="1" x14ac:dyDescent="0.15">
      <c r="A53" s="114"/>
      <c r="B53" s="454" t="s">
        <v>146</v>
      </c>
      <c r="C53" s="455"/>
      <c r="D53" s="115"/>
      <c r="E53" s="101" t="s">
        <v>147</v>
      </c>
      <c r="F53" s="262" t="s">
        <v>320</v>
      </c>
      <c r="G53" s="117" t="s">
        <v>179</v>
      </c>
      <c r="H53" s="205" t="s">
        <v>63</v>
      </c>
      <c r="I53" s="443"/>
      <c r="J53" s="413"/>
      <c r="K53" s="413"/>
      <c r="L53" s="413"/>
      <c r="M53" s="414"/>
    </row>
    <row r="54" spans="1:13" s="75" customFormat="1" ht="35.25" customHeight="1" x14ac:dyDescent="0.15">
      <c r="A54" s="114"/>
      <c r="B54" s="454" t="s">
        <v>148</v>
      </c>
      <c r="C54" s="455"/>
      <c r="D54" s="115"/>
      <c r="E54" s="101" t="s">
        <v>17</v>
      </c>
      <c r="F54" s="262" t="s">
        <v>320</v>
      </c>
      <c r="G54" s="117" t="s">
        <v>179</v>
      </c>
      <c r="H54" s="205" t="s">
        <v>63</v>
      </c>
      <c r="I54" s="443"/>
      <c r="J54" s="413"/>
      <c r="K54" s="413"/>
      <c r="L54" s="413"/>
      <c r="M54" s="414"/>
    </row>
    <row r="55" spans="1:13" s="75" customFormat="1" ht="35.25" customHeight="1" x14ac:dyDescent="0.15">
      <c r="A55" s="114"/>
      <c r="B55" s="454" t="s">
        <v>149</v>
      </c>
      <c r="C55" s="455"/>
      <c r="D55" s="115"/>
      <c r="E55" s="101" t="s">
        <v>18</v>
      </c>
      <c r="F55" s="262" t="s">
        <v>180</v>
      </c>
      <c r="G55" s="117" t="s">
        <v>179</v>
      </c>
      <c r="H55" s="205" t="s">
        <v>180</v>
      </c>
      <c r="I55" s="443"/>
      <c r="J55" s="413"/>
      <c r="K55" s="413"/>
      <c r="L55" s="413"/>
      <c r="M55" s="414"/>
    </row>
    <row r="56" spans="1:13" s="75" customFormat="1" ht="34.5" customHeight="1" x14ac:dyDescent="0.15">
      <c r="A56" s="114"/>
      <c r="B56" s="459" t="s">
        <v>150</v>
      </c>
      <c r="C56" s="455"/>
      <c r="D56" s="115"/>
      <c r="E56" s="101" t="s">
        <v>19</v>
      </c>
      <c r="F56" s="262" t="s">
        <v>320</v>
      </c>
      <c r="G56" s="117" t="s">
        <v>179</v>
      </c>
      <c r="H56" s="205" t="s">
        <v>180</v>
      </c>
      <c r="I56" s="443"/>
      <c r="J56" s="413"/>
      <c r="K56" s="413"/>
      <c r="L56" s="413"/>
      <c r="M56" s="414"/>
    </row>
    <row r="57" spans="1:13" s="75" customFormat="1" ht="34.5" customHeight="1" x14ac:dyDescent="0.15">
      <c r="A57" s="114"/>
      <c r="B57" s="459" t="s">
        <v>348</v>
      </c>
      <c r="C57" s="455"/>
      <c r="D57" s="115"/>
      <c r="E57" s="101" t="s">
        <v>19</v>
      </c>
      <c r="F57" s="262" t="s">
        <v>320</v>
      </c>
      <c r="G57" s="117" t="s">
        <v>179</v>
      </c>
      <c r="H57" s="205" t="s">
        <v>179</v>
      </c>
      <c r="I57" s="443"/>
      <c r="J57" s="413"/>
      <c r="K57" s="413"/>
      <c r="L57" s="413"/>
      <c r="M57" s="414"/>
    </row>
    <row r="58" spans="1:13" s="75" customFormat="1" ht="34.5" customHeight="1" x14ac:dyDescent="0.15">
      <c r="A58" s="114"/>
      <c r="B58" s="460" t="s">
        <v>349</v>
      </c>
      <c r="C58" s="420"/>
      <c r="D58" s="115"/>
      <c r="E58" s="101" t="s">
        <v>158</v>
      </c>
      <c r="F58" s="257" t="s">
        <v>180</v>
      </c>
      <c r="G58" s="176" t="s">
        <v>179</v>
      </c>
      <c r="H58" s="202" t="s">
        <v>180</v>
      </c>
      <c r="I58" s="443"/>
      <c r="J58" s="413"/>
      <c r="K58" s="413"/>
      <c r="L58" s="413"/>
      <c r="M58" s="414"/>
    </row>
    <row r="59" spans="1:13" s="75" customFormat="1" ht="35.25" customHeight="1" x14ac:dyDescent="0.15">
      <c r="A59" s="461" t="s">
        <v>159</v>
      </c>
      <c r="B59" s="462"/>
      <c r="C59" s="463"/>
      <c r="D59" s="97"/>
      <c r="E59" s="94" t="s">
        <v>15</v>
      </c>
      <c r="F59" s="258" t="s">
        <v>179</v>
      </c>
      <c r="G59" s="183" t="s">
        <v>179</v>
      </c>
      <c r="H59" s="260" t="s">
        <v>179</v>
      </c>
      <c r="I59" s="443"/>
      <c r="J59" s="413"/>
      <c r="K59" s="413"/>
      <c r="L59" s="413"/>
      <c r="M59" s="414"/>
    </row>
    <row r="60" spans="1:13" s="75" customFormat="1" ht="35.25" customHeight="1" x14ac:dyDescent="0.15">
      <c r="A60" s="456" t="s">
        <v>160</v>
      </c>
      <c r="B60" s="457"/>
      <c r="C60" s="458"/>
      <c r="D60" s="97"/>
      <c r="E60" s="94" t="s">
        <v>15</v>
      </c>
      <c r="F60" s="258" t="s">
        <v>179</v>
      </c>
      <c r="G60" s="183" t="s">
        <v>179</v>
      </c>
      <c r="H60" s="260" t="s">
        <v>179</v>
      </c>
      <c r="I60" s="444"/>
      <c r="J60" s="415"/>
      <c r="K60" s="415"/>
      <c r="L60" s="415"/>
      <c r="M60" s="416"/>
    </row>
    <row r="61" spans="1:13" ht="115.5" customHeight="1" x14ac:dyDescent="0.15">
      <c r="A61" s="400" t="s">
        <v>350</v>
      </c>
      <c r="B61" s="400"/>
      <c r="C61" s="400"/>
      <c r="D61" s="118"/>
      <c r="E61" s="101" t="s">
        <v>158</v>
      </c>
      <c r="F61" s="262" t="s">
        <v>320</v>
      </c>
      <c r="G61" s="204" t="s">
        <v>179</v>
      </c>
      <c r="H61" s="205" t="s">
        <v>180</v>
      </c>
      <c r="I61" s="390" t="s">
        <v>296</v>
      </c>
      <c r="J61" s="391"/>
      <c r="K61" s="391"/>
      <c r="L61" s="391"/>
      <c r="M61" s="392"/>
    </row>
    <row r="62" spans="1:13" ht="21" customHeight="1" x14ac:dyDescent="0.15">
      <c r="A62" s="461" t="s">
        <v>311</v>
      </c>
      <c r="B62" s="462"/>
      <c r="C62" s="463"/>
      <c r="D62" s="97" t="s">
        <v>258</v>
      </c>
      <c r="E62" s="94" t="s">
        <v>258</v>
      </c>
      <c r="F62" s="154" t="s">
        <v>179</v>
      </c>
      <c r="G62" s="113" t="s">
        <v>179</v>
      </c>
      <c r="H62" s="212" t="s">
        <v>180</v>
      </c>
      <c r="I62" s="411" t="s">
        <v>339</v>
      </c>
      <c r="J62" s="411"/>
      <c r="K62" s="411"/>
      <c r="L62" s="411"/>
      <c r="M62" s="412"/>
    </row>
    <row r="63" spans="1:13" s="71" customFormat="1" ht="21" customHeight="1" x14ac:dyDescent="0.15">
      <c r="A63" s="126"/>
      <c r="B63" s="417" t="s">
        <v>146</v>
      </c>
      <c r="C63" s="418"/>
      <c r="D63" s="101"/>
      <c r="E63" s="102" t="s">
        <v>147</v>
      </c>
      <c r="F63" s="262" t="s">
        <v>320</v>
      </c>
      <c r="G63" s="117" t="s">
        <v>322</v>
      </c>
      <c r="H63" s="263" t="s">
        <v>180</v>
      </c>
      <c r="I63" s="413"/>
      <c r="J63" s="413"/>
      <c r="K63" s="413"/>
      <c r="L63" s="413"/>
      <c r="M63" s="414"/>
    </row>
    <row r="64" spans="1:13" s="71" customFormat="1" ht="21" customHeight="1" x14ac:dyDescent="0.15">
      <c r="A64" s="126"/>
      <c r="B64" s="417" t="s">
        <v>148</v>
      </c>
      <c r="C64" s="418"/>
      <c r="D64" s="101"/>
      <c r="E64" s="101" t="s">
        <v>17</v>
      </c>
      <c r="F64" s="262" t="s">
        <v>320</v>
      </c>
      <c r="G64" s="117" t="s">
        <v>322</v>
      </c>
      <c r="H64" s="263" t="s">
        <v>180</v>
      </c>
      <c r="I64" s="413"/>
      <c r="J64" s="413"/>
      <c r="K64" s="413"/>
      <c r="L64" s="413"/>
      <c r="M64" s="414"/>
    </row>
    <row r="65" spans="1:13" s="71" customFormat="1" ht="21" customHeight="1" x14ac:dyDescent="0.15">
      <c r="A65" s="126"/>
      <c r="B65" s="417" t="s">
        <v>149</v>
      </c>
      <c r="C65" s="418"/>
      <c r="D65" s="101"/>
      <c r="E65" s="101" t="s">
        <v>18</v>
      </c>
      <c r="F65" s="262" t="s">
        <v>180</v>
      </c>
      <c r="G65" s="117" t="s">
        <v>322</v>
      </c>
      <c r="H65" s="210" t="s">
        <v>180</v>
      </c>
      <c r="I65" s="413"/>
      <c r="J65" s="413"/>
      <c r="K65" s="413"/>
      <c r="L65" s="413"/>
      <c r="M65" s="414"/>
    </row>
    <row r="66" spans="1:13" s="71" customFormat="1" ht="21" customHeight="1" x14ac:dyDescent="0.15">
      <c r="A66" s="126"/>
      <c r="B66" s="417" t="s">
        <v>150</v>
      </c>
      <c r="C66" s="418"/>
      <c r="D66" s="101"/>
      <c r="E66" s="101" t="s">
        <v>19</v>
      </c>
      <c r="F66" s="262" t="s">
        <v>320</v>
      </c>
      <c r="G66" s="117" t="s">
        <v>322</v>
      </c>
      <c r="H66" s="210" t="s">
        <v>180</v>
      </c>
      <c r="I66" s="413"/>
      <c r="J66" s="413"/>
      <c r="K66" s="413"/>
      <c r="L66" s="413"/>
      <c r="M66" s="414"/>
    </row>
    <row r="67" spans="1:13" s="71" customFormat="1" ht="21" customHeight="1" thickBot="1" x14ac:dyDescent="0.2">
      <c r="A67" s="127"/>
      <c r="B67" s="419" t="s">
        <v>297</v>
      </c>
      <c r="C67" s="420"/>
      <c r="D67" s="104"/>
      <c r="E67" s="104" t="s">
        <v>158</v>
      </c>
      <c r="F67" s="261" t="s">
        <v>180</v>
      </c>
      <c r="G67" s="214" t="s">
        <v>322</v>
      </c>
      <c r="H67" s="211" t="s">
        <v>180</v>
      </c>
      <c r="I67" s="415"/>
      <c r="J67" s="415"/>
      <c r="K67" s="415"/>
      <c r="L67" s="415"/>
      <c r="M67" s="416"/>
    </row>
    <row r="68" spans="1:13" s="71" customFormat="1" ht="42" customHeight="1" x14ac:dyDescent="0.15">
      <c r="A68" s="384" t="s">
        <v>446</v>
      </c>
      <c r="B68" s="385"/>
      <c r="C68" s="386"/>
      <c r="D68" s="311"/>
      <c r="E68" s="312" t="s">
        <v>447</v>
      </c>
      <c r="F68" s="387" t="s">
        <v>179</v>
      </c>
      <c r="G68" s="388"/>
      <c r="H68" s="389"/>
      <c r="I68" s="390" t="s">
        <v>448</v>
      </c>
      <c r="J68" s="385"/>
      <c r="K68" s="385"/>
      <c r="L68" s="385"/>
      <c r="M68" s="386"/>
    </row>
    <row r="69" spans="1:13" s="75" customFormat="1" ht="8.25" customHeight="1" x14ac:dyDescent="0.15">
      <c r="A69" s="119"/>
      <c r="B69" s="120"/>
      <c r="C69" s="120"/>
      <c r="D69" s="121"/>
      <c r="E69" s="121"/>
      <c r="F69" s="184"/>
      <c r="G69" s="184"/>
      <c r="H69" s="184"/>
      <c r="I69" s="122"/>
      <c r="J69" s="122"/>
      <c r="K69" s="122"/>
      <c r="L69" s="122"/>
      <c r="M69" s="122"/>
    </row>
    <row r="70" spans="1:13" s="78" customFormat="1" ht="15.95" customHeight="1" x14ac:dyDescent="0.15">
      <c r="A70" s="86" t="s">
        <v>237</v>
      </c>
      <c r="B70" s="108"/>
      <c r="C70" s="109"/>
      <c r="D70" s="110"/>
      <c r="E70" s="109"/>
      <c r="F70" s="181"/>
      <c r="G70" s="181"/>
      <c r="H70" s="181"/>
      <c r="I70" s="91"/>
      <c r="J70" s="91"/>
      <c r="K70" s="91"/>
      <c r="L70" s="91"/>
      <c r="M70" s="91"/>
    </row>
    <row r="71" spans="1:13" s="71" customFormat="1" ht="15.95" customHeight="1" x14ac:dyDescent="0.15">
      <c r="A71" s="434" t="s">
        <v>141</v>
      </c>
      <c r="B71" s="435"/>
      <c r="C71" s="435"/>
      <c r="D71" s="438" t="s">
        <v>239</v>
      </c>
      <c r="E71" s="439"/>
      <c r="F71" s="440" t="s">
        <v>139</v>
      </c>
      <c r="G71" s="440"/>
      <c r="H71" s="440"/>
      <c r="I71" s="427" t="s">
        <v>142</v>
      </c>
      <c r="J71" s="427"/>
      <c r="K71" s="427"/>
      <c r="L71" s="427"/>
      <c r="M71" s="428"/>
    </row>
    <row r="72" spans="1:13" s="71" customFormat="1" ht="15.95" customHeight="1" thickBot="1" x14ac:dyDescent="0.2">
      <c r="A72" s="436"/>
      <c r="B72" s="437"/>
      <c r="C72" s="437"/>
      <c r="D72" s="93" t="s">
        <v>143</v>
      </c>
      <c r="E72" s="80" t="s">
        <v>144</v>
      </c>
      <c r="F72" s="450"/>
      <c r="G72" s="450"/>
      <c r="H72" s="450"/>
      <c r="I72" s="429"/>
      <c r="J72" s="429"/>
      <c r="K72" s="429"/>
      <c r="L72" s="429"/>
      <c r="M72" s="430"/>
    </row>
    <row r="73" spans="1:13" s="71" customFormat="1" ht="27" customHeight="1" thickTop="1" x14ac:dyDescent="0.15">
      <c r="A73" s="445" t="s">
        <v>161</v>
      </c>
      <c r="B73" s="446"/>
      <c r="C73" s="446"/>
      <c r="D73" s="95" t="s">
        <v>22</v>
      </c>
      <c r="E73" s="96" t="s">
        <v>22</v>
      </c>
      <c r="F73" s="447" t="s">
        <v>179</v>
      </c>
      <c r="G73" s="448"/>
      <c r="H73" s="449"/>
      <c r="I73" s="431" t="s">
        <v>291</v>
      </c>
      <c r="J73" s="431"/>
      <c r="K73" s="431"/>
      <c r="L73" s="431"/>
      <c r="M73" s="432"/>
    </row>
    <row r="74" spans="1:13" s="71" customFormat="1" ht="27" customHeight="1" thickBot="1" x14ac:dyDescent="0.2">
      <c r="A74" s="123"/>
      <c r="B74" s="433" t="s">
        <v>162</v>
      </c>
      <c r="C74" s="433"/>
      <c r="D74" s="97" t="s">
        <v>19</v>
      </c>
      <c r="E74" s="94" t="s">
        <v>19</v>
      </c>
      <c r="F74" s="424" t="s">
        <v>180</v>
      </c>
      <c r="G74" s="425"/>
      <c r="H74" s="426"/>
      <c r="I74" s="415"/>
      <c r="J74" s="415"/>
      <c r="K74" s="415"/>
      <c r="L74" s="415"/>
      <c r="M74" s="416"/>
    </row>
    <row r="75" spans="1:13" ht="8.25" customHeight="1" x14ac:dyDescent="0.15">
      <c r="F75" s="185"/>
      <c r="G75" s="185"/>
      <c r="H75" s="185"/>
      <c r="I75" s="71"/>
      <c r="J75" s="71"/>
      <c r="K75" s="71"/>
      <c r="L75" s="71"/>
      <c r="M75" s="71"/>
    </row>
    <row r="76" spans="1:13" s="78" customFormat="1" ht="15.95" customHeight="1" x14ac:dyDescent="0.15">
      <c r="A76" s="86" t="s">
        <v>238</v>
      </c>
      <c r="B76" s="108"/>
      <c r="C76" s="109"/>
      <c r="D76" s="110"/>
      <c r="E76" s="109"/>
      <c r="F76" s="181"/>
      <c r="G76" s="181"/>
      <c r="H76" s="181"/>
      <c r="I76" s="91"/>
      <c r="J76" s="91"/>
      <c r="K76" s="91"/>
      <c r="L76" s="91"/>
      <c r="M76" s="91"/>
    </row>
    <row r="77" spans="1:13" s="71" customFormat="1" ht="15.95" customHeight="1" x14ac:dyDescent="0.15">
      <c r="A77" s="434" t="s">
        <v>141</v>
      </c>
      <c r="B77" s="435"/>
      <c r="C77" s="435"/>
      <c r="D77" s="438" t="s">
        <v>239</v>
      </c>
      <c r="E77" s="439"/>
      <c r="F77" s="440" t="s">
        <v>139</v>
      </c>
      <c r="G77" s="440"/>
      <c r="H77" s="440"/>
      <c r="I77" s="427" t="s">
        <v>142</v>
      </c>
      <c r="J77" s="427"/>
      <c r="K77" s="427"/>
      <c r="L77" s="427"/>
      <c r="M77" s="428"/>
    </row>
    <row r="78" spans="1:13" s="71" customFormat="1" ht="15.95" customHeight="1" thickBot="1" x14ac:dyDescent="0.2">
      <c r="A78" s="436"/>
      <c r="B78" s="437"/>
      <c r="C78" s="437"/>
      <c r="D78" s="93" t="s">
        <v>143</v>
      </c>
      <c r="E78" s="80" t="s">
        <v>144</v>
      </c>
      <c r="F78" s="450"/>
      <c r="G78" s="450"/>
      <c r="H78" s="450"/>
      <c r="I78" s="429"/>
      <c r="J78" s="429"/>
      <c r="K78" s="429"/>
      <c r="L78" s="429"/>
      <c r="M78" s="430"/>
    </row>
    <row r="79" spans="1:13" s="71" customFormat="1" ht="22.5" customHeight="1" thickTop="1" x14ac:dyDescent="0.15">
      <c r="A79" s="837" t="s">
        <v>163</v>
      </c>
      <c r="B79" s="837"/>
      <c r="C79" s="837"/>
      <c r="D79" s="124"/>
      <c r="E79" s="99" t="s">
        <v>21</v>
      </c>
      <c r="F79" s="470" t="s">
        <v>180</v>
      </c>
      <c r="G79" s="471"/>
      <c r="H79" s="472"/>
      <c r="I79" s="431" t="s">
        <v>340</v>
      </c>
      <c r="J79" s="431"/>
      <c r="K79" s="431"/>
      <c r="L79" s="431"/>
      <c r="M79" s="432"/>
    </row>
    <row r="80" spans="1:13" s="71" customFormat="1" ht="22.5" customHeight="1" x14ac:dyDescent="0.15">
      <c r="A80" s="422" t="s">
        <v>164</v>
      </c>
      <c r="B80" s="422"/>
      <c r="C80" s="422"/>
      <c r="D80" s="97"/>
      <c r="E80" s="94" t="s">
        <v>21</v>
      </c>
      <c r="F80" s="396" t="s">
        <v>180</v>
      </c>
      <c r="G80" s="397"/>
      <c r="H80" s="398"/>
      <c r="I80" s="415"/>
      <c r="J80" s="415"/>
      <c r="K80" s="415"/>
      <c r="L80" s="415"/>
      <c r="M80" s="416"/>
    </row>
    <row r="81" spans="1:13" s="71" customFormat="1" ht="22.5" customHeight="1" x14ac:dyDescent="0.15">
      <c r="A81" s="422" t="s">
        <v>230</v>
      </c>
      <c r="B81" s="422"/>
      <c r="C81" s="422"/>
      <c r="D81" s="97"/>
      <c r="E81" s="94" t="s">
        <v>361</v>
      </c>
      <c r="F81" s="396" t="s">
        <v>179</v>
      </c>
      <c r="G81" s="397"/>
      <c r="H81" s="398"/>
      <c r="I81" s="442" t="s">
        <v>341</v>
      </c>
      <c r="J81" s="411"/>
      <c r="K81" s="411"/>
      <c r="L81" s="411"/>
      <c r="M81" s="412"/>
    </row>
    <row r="82" spans="1:13" s="71" customFormat="1" ht="22.5" customHeight="1" x14ac:dyDescent="0.15">
      <c r="A82" s="421" t="s">
        <v>231</v>
      </c>
      <c r="B82" s="422"/>
      <c r="C82" s="422"/>
      <c r="D82" s="97"/>
      <c r="E82" s="94" t="s">
        <v>361</v>
      </c>
      <c r="F82" s="396" t="s">
        <v>179</v>
      </c>
      <c r="G82" s="397"/>
      <c r="H82" s="398"/>
      <c r="I82" s="443"/>
      <c r="J82" s="413"/>
      <c r="K82" s="413"/>
      <c r="L82" s="413"/>
      <c r="M82" s="414"/>
    </row>
    <row r="83" spans="1:13" s="71" customFormat="1" ht="22.5" customHeight="1" x14ac:dyDescent="0.15">
      <c r="A83" s="125"/>
      <c r="B83" s="417" t="s">
        <v>337</v>
      </c>
      <c r="C83" s="418"/>
      <c r="D83" s="236"/>
      <c r="E83" s="236" t="s">
        <v>361</v>
      </c>
      <c r="F83" s="401" t="s">
        <v>320</v>
      </c>
      <c r="G83" s="402"/>
      <c r="H83" s="403"/>
      <c r="I83" s="444"/>
      <c r="J83" s="415"/>
      <c r="K83" s="415"/>
      <c r="L83" s="415"/>
      <c r="M83" s="416"/>
    </row>
    <row r="84" spans="1:13" ht="37.5" customHeight="1" x14ac:dyDescent="0.15">
      <c r="A84" s="421" t="s">
        <v>168</v>
      </c>
      <c r="B84" s="421"/>
      <c r="C84" s="421"/>
      <c r="D84" s="307"/>
      <c r="E84" s="307" t="s">
        <v>25</v>
      </c>
      <c r="F84" s="833" t="s">
        <v>179</v>
      </c>
      <c r="G84" s="834"/>
      <c r="H84" s="835"/>
      <c r="I84" s="836" t="s">
        <v>459</v>
      </c>
      <c r="J84" s="411"/>
      <c r="K84" s="411"/>
      <c r="L84" s="411"/>
      <c r="M84" s="412"/>
    </row>
    <row r="85" spans="1:13" ht="27.75" customHeight="1" x14ac:dyDescent="0.15">
      <c r="A85" s="393" t="s">
        <v>434</v>
      </c>
      <c r="B85" s="394"/>
      <c r="C85" s="395"/>
      <c r="D85" s="94"/>
      <c r="E85" s="94" t="s">
        <v>147</v>
      </c>
      <c r="F85" s="396"/>
      <c r="G85" s="397"/>
      <c r="H85" s="398"/>
      <c r="I85" s="391" t="s">
        <v>444</v>
      </c>
      <c r="J85" s="391"/>
      <c r="K85" s="391"/>
      <c r="L85" s="391"/>
      <c r="M85" s="392"/>
    </row>
    <row r="86" spans="1:13" ht="22.5" customHeight="1" x14ac:dyDescent="0.15">
      <c r="A86" s="828" t="s">
        <v>312</v>
      </c>
      <c r="B86" s="829"/>
      <c r="C86" s="829"/>
      <c r="D86" s="95" t="s">
        <v>258</v>
      </c>
      <c r="E86" s="96" t="s">
        <v>258</v>
      </c>
      <c r="F86" s="830" t="s">
        <v>179</v>
      </c>
      <c r="G86" s="831"/>
      <c r="H86" s="832"/>
      <c r="I86" s="413" t="s">
        <v>353</v>
      </c>
      <c r="J86" s="413"/>
      <c r="K86" s="413"/>
      <c r="L86" s="413"/>
      <c r="M86" s="414"/>
    </row>
    <row r="87" spans="1:13" s="71" customFormat="1" ht="22.5" customHeight="1" x14ac:dyDescent="0.15">
      <c r="A87" s="126"/>
      <c r="B87" s="417" t="s">
        <v>146</v>
      </c>
      <c r="C87" s="418"/>
      <c r="D87" s="101"/>
      <c r="E87" s="102" t="s">
        <v>147</v>
      </c>
      <c r="F87" s="401" t="s">
        <v>63</v>
      </c>
      <c r="G87" s="402"/>
      <c r="H87" s="403"/>
      <c r="I87" s="413"/>
      <c r="J87" s="413"/>
      <c r="K87" s="413"/>
      <c r="L87" s="413"/>
      <c r="M87" s="414"/>
    </row>
    <row r="88" spans="1:13" s="71" customFormat="1" ht="22.5" customHeight="1" x14ac:dyDescent="0.15">
      <c r="A88" s="126"/>
      <c r="B88" s="417" t="s">
        <v>148</v>
      </c>
      <c r="C88" s="418"/>
      <c r="D88" s="101"/>
      <c r="E88" s="101" t="s">
        <v>17</v>
      </c>
      <c r="F88" s="401" t="s">
        <v>63</v>
      </c>
      <c r="G88" s="402"/>
      <c r="H88" s="403"/>
      <c r="I88" s="413"/>
      <c r="J88" s="413"/>
      <c r="K88" s="413"/>
      <c r="L88" s="413"/>
      <c r="M88" s="414"/>
    </row>
    <row r="89" spans="1:13" s="71" customFormat="1" ht="22.5" customHeight="1" x14ac:dyDescent="0.15">
      <c r="A89" s="126"/>
      <c r="B89" s="417" t="s">
        <v>149</v>
      </c>
      <c r="C89" s="418"/>
      <c r="D89" s="101"/>
      <c r="E89" s="101" t="s">
        <v>18</v>
      </c>
      <c r="F89" s="401" t="s">
        <v>180</v>
      </c>
      <c r="G89" s="402"/>
      <c r="H89" s="403"/>
      <c r="I89" s="413"/>
      <c r="J89" s="413"/>
      <c r="K89" s="413"/>
      <c r="L89" s="413"/>
      <c r="M89" s="414"/>
    </row>
    <row r="90" spans="1:13" s="71" customFormat="1" ht="22.5" customHeight="1" x14ac:dyDescent="0.15">
      <c r="A90" s="126"/>
      <c r="B90" s="417" t="s">
        <v>150</v>
      </c>
      <c r="C90" s="418"/>
      <c r="D90" s="101"/>
      <c r="E90" s="101" t="s">
        <v>19</v>
      </c>
      <c r="F90" s="401" t="s">
        <v>63</v>
      </c>
      <c r="G90" s="402"/>
      <c r="H90" s="403"/>
      <c r="I90" s="413"/>
      <c r="J90" s="413"/>
      <c r="K90" s="413"/>
      <c r="L90" s="413"/>
      <c r="M90" s="414"/>
    </row>
    <row r="91" spans="1:13" s="71" customFormat="1" ht="22.5" customHeight="1" x14ac:dyDescent="0.15">
      <c r="A91" s="127"/>
      <c r="B91" s="419" t="s">
        <v>297</v>
      </c>
      <c r="C91" s="420"/>
      <c r="D91" s="104"/>
      <c r="E91" s="104" t="s">
        <v>158</v>
      </c>
      <c r="F91" s="401" t="s">
        <v>180</v>
      </c>
      <c r="G91" s="402"/>
      <c r="H91" s="403"/>
      <c r="I91" s="415"/>
      <c r="J91" s="415"/>
      <c r="K91" s="415"/>
      <c r="L91" s="415"/>
      <c r="M91" s="416"/>
    </row>
    <row r="92" spans="1:13" s="128" customFormat="1" ht="36.75" customHeight="1" x14ac:dyDescent="0.15">
      <c r="A92" s="400" t="s">
        <v>351</v>
      </c>
      <c r="B92" s="400"/>
      <c r="C92" s="400"/>
      <c r="D92" s="101"/>
      <c r="E92" s="101" t="s">
        <v>26</v>
      </c>
      <c r="F92" s="401" t="s">
        <v>320</v>
      </c>
      <c r="G92" s="402"/>
      <c r="H92" s="403"/>
      <c r="I92" s="409" t="s">
        <v>342</v>
      </c>
      <c r="J92" s="409"/>
      <c r="K92" s="409"/>
      <c r="L92" s="409"/>
      <c r="M92" s="410"/>
    </row>
    <row r="93" spans="1:13" ht="36.75" customHeight="1" x14ac:dyDescent="0.15">
      <c r="A93" s="479" t="s">
        <v>169</v>
      </c>
      <c r="B93" s="479"/>
      <c r="C93" s="479"/>
      <c r="D93" s="101"/>
      <c r="E93" s="101" t="s">
        <v>19</v>
      </c>
      <c r="F93" s="401" t="s">
        <v>180</v>
      </c>
      <c r="G93" s="402"/>
      <c r="H93" s="403"/>
      <c r="I93" s="409" t="s">
        <v>343</v>
      </c>
      <c r="J93" s="409"/>
      <c r="K93" s="409"/>
      <c r="L93" s="409"/>
      <c r="M93" s="410"/>
    </row>
    <row r="94" spans="1:13" ht="54" customHeight="1" x14ac:dyDescent="0.15">
      <c r="A94" s="393" t="s">
        <v>170</v>
      </c>
      <c r="B94" s="394"/>
      <c r="C94" s="395"/>
      <c r="D94" s="94"/>
      <c r="E94" s="94" t="s">
        <v>171</v>
      </c>
      <c r="F94" s="396" t="s">
        <v>179</v>
      </c>
      <c r="G94" s="397"/>
      <c r="H94" s="398"/>
      <c r="I94" s="399" t="s">
        <v>294</v>
      </c>
      <c r="J94" s="391"/>
      <c r="K94" s="391"/>
      <c r="L94" s="391"/>
      <c r="M94" s="392"/>
    </row>
    <row r="95" spans="1:13" ht="51" customHeight="1" x14ac:dyDescent="0.15">
      <c r="A95" s="400" t="s">
        <v>172</v>
      </c>
      <c r="B95" s="400"/>
      <c r="C95" s="400"/>
      <c r="D95" s="101"/>
      <c r="E95" s="101" t="s">
        <v>27</v>
      </c>
      <c r="F95" s="401" t="s">
        <v>320</v>
      </c>
      <c r="G95" s="402"/>
      <c r="H95" s="403"/>
      <c r="I95" s="399" t="s">
        <v>460</v>
      </c>
      <c r="J95" s="391"/>
      <c r="K95" s="391"/>
      <c r="L95" s="391"/>
      <c r="M95" s="392"/>
    </row>
    <row r="96" spans="1:13" ht="22.5" customHeight="1" x14ac:dyDescent="0.15">
      <c r="A96" s="838" t="s">
        <v>173</v>
      </c>
      <c r="B96" s="838"/>
      <c r="C96" s="838"/>
      <c r="D96" s="144"/>
      <c r="E96" s="144" t="s">
        <v>28</v>
      </c>
      <c r="F96" s="839" t="s">
        <v>179</v>
      </c>
      <c r="G96" s="840"/>
      <c r="H96" s="841"/>
      <c r="I96" s="842"/>
      <c r="J96" s="842"/>
      <c r="K96" s="842"/>
      <c r="L96" s="842"/>
      <c r="M96" s="843"/>
    </row>
    <row r="97" spans="1:13" ht="22.5" customHeight="1" x14ac:dyDescent="0.15">
      <c r="A97" s="838" t="s">
        <v>174</v>
      </c>
      <c r="B97" s="838"/>
      <c r="C97" s="838"/>
      <c r="D97" s="144"/>
      <c r="E97" s="144" t="s">
        <v>28</v>
      </c>
      <c r="F97" s="844" t="s">
        <v>179</v>
      </c>
      <c r="G97" s="845"/>
      <c r="H97" s="846"/>
      <c r="I97" s="842"/>
      <c r="J97" s="842"/>
      <c r="K97" s="842"/>
      <c r="L97" s="842"/>
      <c r="M97" s="843"/>
    </row>
    <row r="98" spans="1:13" ht="36.75" customHeight="1" thickBot="1" x14ac:dyDescent="0.2">
      <c r="A98" s="423" t="s">
        <v>175</v>
      </c>
      <c r="B98" s="423"/>
      <c r="C98" s="423"/>
      <c r="D98" s="94"/>
      <c r="E98" s="94" t="s">
        <v>29</v>
      </c>
      <c r="F98" s="424" t="s">
        <v>179</v>
      </c>
      <c r="G98" s="425"/>
      <c r="H98" s="426"/>
      <c r="I98" s="391" t="s">
        <v>450</v>
      </c>
      <c r="J98" s="391"/>
      <c r="K98" s="391"/>
      <c r="L98" s="391"/>
      <c r="M98" s="392"/>
    </row>
    <row r="99" spans="1:13" ht="16.5" customHeight="1" x14ac:dyDescent="0.15"/>
    <row r="100" spans="1:13" s="188" customFormat="1" ht="15.75" customHeight="1" x14ac:dyDescent="0.15">
      <c r="A100" s="77" t="s">
        <v>279</v>
      </c>
      <c r="C100" s="189"/>
      <c r="L100" s="190"/>
    </row>
    <row r="101" spans="1:13" s="157" customFormat="1" ht="15.75" customHeight="1" x14ac:dyDescent="0.15">
      <c r="A101" s="187">
        <v>1</v>
      </c>
      <c r="B101" s="159" t="s">
        <v>281</v>
      </c>
      <c r="C101" s="159"/>
      <c r="D101" s="160"/>
      <c r="E101" s="160"/>
      <c r="F101" s="160"/>
      <c r="G101" s="160"/>
      <c r="H101" s="160"/>
      <c r="I101" s="160"/>
      <c r="J101" s="160"/>
      <c r="K101" s="160"/>
      <c r="L101" s="160"/>
      <c r="M101" s="160"/>
    </row>
    <row r="102" spans="1:13" s="157" customFormat="1" ht="15.75" customHeight="1" x14ac:dyDescent="0.15">
      <c r="A102" s="187">
        <v>2</v>
      </c>
      <c r="B102" s="194" t="s">
        <v>260</v>
      </c>
      <c r="C102" s="158"/>
      <c r="D102" s="158"/>
      <c r="E102" s="158"/>
      <c r="F102" s="158"/>
      <c r="G102" s="158"/>
      <c r="H102" s="158"/>
      <c r="I102" s="158"/>
      <c r="J102" s="158"/>
      <c r="K102" s="158"/>
      <c r="L102" s="158"/>
      <c r="M102" s="158"/>
    </row>
    <row r="103" spans="1:13" s="157" customFormat="1" ht="15.75" customHeight="1" x14ac:dyDescent="0.15">
      <c r="A103" s="187"/>
      <c r="B103" s="194" t="s">
        <v>318</v>
      </c>
      <c r="C103" s="158"/>
      <c r="D103" s="158"/>
      <c r="E103" s="158"/>
      <c r="F103" s="158"/>
      <c r="G103" s="158"/>
      <c r="H103" s="158"/>
      <c r="I103" s="158"/>
      <c r="J103" s="158"/>
      <c r="K103" s="158"/>
      <c r="L103" s="158"/>
      <c r="M103" s="158"/>
    </row>
    <row r="104" spans="1:13" s="157" customFormat="1" ht="15.75" customHeight="1" x14ac:dyDescent="0.15">
      <c r="A104" s="187">
        <v>3</v>
      </c>
      <c r="B104" s="159" t="s">
        <v>277</v>
      </c>
      <c r="C104" s="159"/>
      <c r="D104" s="160"/>
      <c r="E104" s="160"/>
      <c r="F104" s="160"/>
      <c r="G104" s="160"/>
      <c r="H104" s="160"/>
      <c r="I104" s="160"/>
      <c r="J104" s="160"/>
      <c r="K104" s="160"/>
      <c r="L104" s="160"/>
      <c r="M104" s="160"/>
    </row>
    <row r="105" spans="1:13" s="157" customFormat="1" ht="15.75" customHeight="1" x14ac:dyDescent="0.15">
      <c r="A105" s="187">
        <v>4</v>
      </c>
      <c r="B105" s="159" t="s">
        <v>303</v>
      </c>
      <c r="C105" s="159"/>
      <c r="D105" s="160"/>
      <c r="E105" s="160"/>
      <c r="F105" s="160"/>
      <c r="G105" s="160"/>
      <c r="H105" s="160"/>
      <c r="I105" s="160"/>
      <c r="J105" s="160"/>
      <c r="K105" s="160"/>
      <c r="L105" s="160"/>
      <c r="M105" s="160"/>
    </row>
    <row r="106" spans="1:13" s="157" customFormat="1" ht="15.75" customHeight="1" x14ac:dyDescent="0.15">
      <c r="A106" s="187"/>
      <c r="B106" s="195" t="s">
        <v>309</v>
      </c>
      <c r="C106" s="159"/>
      <c r="D106" s="160"/>
      <c r="E106" s="160"/>
      <c r="F106" s="160"/>
      <c r="G106" s="160"/>
      <c r="H106" s="160"/>
      <c r="I106" s="160"/>
      <c r="J106" s="160"/>
      <c r="K106" s="160"/>
      <c r="L106" s="160"/>
      <c r="M106" s="160"/>
    </row>
    <row r="107" spans="1:13" s="157" customFormat="1" ht="15.75" customHeight="1" x14ac:dyDescent="0.15">
      <c r="B107" s="159" t="s">
        <v>304</v>
      </c>
      <c r="C107" s="159"/>
      <c r="D107" s="160"/>
      <c r="E107" s="160"/>
      <c r="F107" s="160"/>
      <c r="G107" s="160"/>
      <c r="H107" s="160"/>
      <c r="I107" s="160"/>
      <c r="J107" s="160"/>
      <c r="K107" s="160"/>
      <c r="L107" s="160"/>
      <c r="M107" s="160"/>
    </row>
    <row r="108" spans="1:13" s="157" customFormat="1" ht="15.75" customHeight="1" x14ac:dyDescent="0.15">
      <c r="A108" s="191"/>
      <c r="B108" s="192" t="s">
        <v>299</v>
      </c>
      <c r="C108" s="192"/>
      <c r="D108" s="193"/>
      <c r="E108" s="193"/>
      <c r="F108" s="193"/>
      <c r="G108" s="193"/>
      <c r="H108" s="193"/>
      <c r="I108" s="193"/>
      <c r="J108" s="193"/>
      <c r="K108" s="193"/>
      <c r="L108" s="193"/>
      <c r="M108" s="193"/>
    </row>
    <row r="109" spans="1:13" s="157" customFormat="1" ht="15.75" customHeight="1" x14ac:dyDescent="0.15">
      <c r="A109" s="191"/>
      <c r="B109" s="192" t="s">
        <v>176</v>
      </c>
      <c r="C109" s="192"/>
      <c r="D109" s="193"/>
      <c r="E109" s="193"/>
      <c r="F109" s="193"/>
      <c r="G109" s="193"/>
      <c r="H109" s="193"/>
      <c r="I109" s="193"/>
      <c r="J109" s="193"/>
      <c r="K109" s="193"/>
      <c r="L109" s="193"/>
      <c r="M109" s="193"/>
    </row>
    <row r="110" spans="1:13" s="157" customFormat="1" ht="15.75" customHeight="1" x14ac:dyDescent="0.15">
      <c r="A110" s="191"/>
      <c r="B110" s="192" t="s">
        <v>274</v>
      </c>
      <c r="C110" s="192"/>
      <c r="D110" s="193"/>
      <c r="E110" s="193"/>
      <c r="F110" s="193"/>
      <c r="G110" s="193"/>
      <c r="H110" s="193"/>
      <c r="I110" s="193"/>
      <c r="J110" s="193"/>
      <c r="K110" s="193"/>
      <c r="L110" s="193"/>
      <c r="M110" s="193"/>
    </row>
    <row r="111" spans="1:13" s="157" customFormat="1" ht="15.75" customHeight="1" x14ac:dyDescent="0.15">
      <c r="A111" s="191"/>
      <c r="B111" s="192" t="s">
        <v>301</v>
      </c>
      <c r="C111" s="192"/>
      <c r="D111" s="193"/>
      <c r="E111" s="193"/>
      <c r="F111" s="193"/>
      <c r="G111" s="193"/>
      <c r="H111" s="193"/>
      <c r="I111" s="193"/>
      <c r="J111" s="193"/>
      <c r="K111" s="193"/>
      <c r="L111" s="193"/>
      <c r="M111" s="193"/>
    </row>
    <row r="112" spans="1:13" s="157" customFormat="1" ht="15.75" customHeight="1" x14ac:dyDescent="0.15">
      <c r="A112" s="191"/>
      <c r="B112" s="192" t="s">
        <v>300</v>
      </c>
      <c r="C112" s="192"/>
      <c r="D112" s="193"/>
      <c r="E112" s="193"/>
      <c r="F112" s="193"/>
      <c r="G112" s="193"/>
      <c r="H112" s="193"/>
      <c r="I112" s="193"/>
      <c r="J112" s="193"/>
      <c r="K112" s="193"/>
      <c r="L112" s="193"/>
      <c r="M112" s="193"/>
    </row>
    <row r="113" spans="1:13" s="157" customFormat="1" ht="15.75" customHeight="1" x14ac:dyDescent="0.15">
      <c r="A113" s="191"/>
      <c r="B113" s="192" t="s">
        <v>177</v>
      </c>
      <c r="C113" s="192"/>
      <c r="D113" s="193"/>
      <c r="E113" s="193"/>
      <c r="F113" s="193"/>
      <c r="G113" s="193"/>
      <c r="H113" s="193"/>
      <c r="I113" s="193"/>
      <c r="J113" s="193"/>
      <c r="K113" s="193"/>
      <c r="L113" s="193"/>
      <c r="M113" s="193"/>
    </row>
    <row r="114" spans="1:13" s="157" customFormat="1" ht="15.75" customHeight="1" x14ac:dyDescent="0.15">
      <c r="A114" s="187">
        <v>5</v>
      </c>
      <c r="B114" s="159" t="s">
        <v>276</v>
      </c>
      <c r="C114" s="159"/>
      <c r="D114" s="160"/>
      <c r="E114" s="160"/>
      <c r="F114" s="160"/>
      <c r="G114" s="160"/>
      <c r="H114" s="160"/>
      <c r="I114" s="160"/>
      <c r="J114" s="160"/>
      <c r="K114" s="160"/>
      <c r="L114" s="160"/>
      <c r="M114" s="160"/>
    </row>
    <row r="115" spans="1:13" s="157" customFormat="1" ht="15.75" customHeight="1" x14ac:dyDescent="0.15">
      <c r="A115" s="191">
        <v>6</v>
      </c>
      <c r="B115" s="192" t="s">
        <v>302</v>
      </c>
    </row>
    <row r="116" spans="1:13" ht="15.95" customHeight="1" x14ac:dyDescent="0.15">
      <c r="A116" s="129"/>
      <c r="B116" s="130"/>
      <c r="C116" s="129"/>
    </row>
    <row r="117" spans="1:13" ht="15.95" customHeight="1" x14ac:dyDescent="0.15">
      <c r="A117" s="129"/>
      <c r="B117" s="129"/>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x14ac:dyDescent="0.25">
      <c r="A1" s="145" t="s">
        <v>324</v>
      </c>
      <c r="B1" s="14"/>
      <c r="C1" s="15"/>
      <c r="D1" s="15"/>
      <c r="E1" s="15"/>
      <c r="F1" s="14"/>
      <c r="G1" s="14"/>
      <c r="H1" s="14"/>
      <c r="I1" s="15"/>
      <c r="J1" s="15"/>
      <c r="K1" s="219"/>
      <c r="L1" s="220"/>
      <c r="M1" s="220"/>
      <c r="N1" s="220"/>
      <c r="O1" s="219"/>
      <c r="P1" s="219"/>
      <c r="Q1" s="219"/>
      <c r="R1" s="220"/>
      <c r="S1" s="220"/>
      <c r="T1" s="220"/>
      <c r="U1" s="220"/>
    </row>
    <row r="2" spans="1:24" s="147" customFormat="1" ht="36.75" customHeight="1" x14ac:dyDescent="0.15">
      <c r="A2" s="939" t="s">
        <v>261</v>
      </c>
      <c r="B2" s="940"/>
      <c r="C2" s="940"/>
      <c r="D2" s="940"/>
      <c r="E2" s="940"/>
      <c r="F2" s="940"/>
      <c r="G2" s="940"/>
      <c r="H2" s="940"/>
      <c r="I2" s="940"/>
      <c r="J2" s="940"/>
      <c r="K2" s="940"/>
      <c r="L2" s="940"/>
      <c r="M2" s="940"/>
      <c r="N2" s="940"/>
      <c r="O2" s="940"/>
      <c r="P2" s="940"/>
      <c r="Q2" s="940"/>
      <c r="R2" s="940"/>
      <c r="S2" s="940"/>
      <c r="T2" s="940"/>
      <c r="U2" s="940"/>
    </row>
    <row r="3" spans="1:24" s="146" customFormat="1" ht="12" customHeight="1" x14ac:dyDescent="0.15">
      <c r="A3" s="941" t="s">
        <v>194</v>
      </c>
      <c r="B3" s="941"/>
      <c r="C3" s="941"/>
      <c r="D3" s="941"/>
      <c r="E3" s="941"/>
      <c r="F3" s="941" t="s">
        <v>195</v>
      </c>
      <c r="G3" s="941"/>
      <c r="H3" s="941"/>
      <c r="I3" s="941"/>
      <c r="J3" s="941"/>
      <c r="K3" s="942" t="s">
        <v>196</v>
      </c>
      <c r="L3" s="942"/>
      <c r="M3" s="942"/>
      <c r="N3" s="942"/>
      <c r="O3" s="942"/>
      <c r="P3" s="942"/>
      <c r="Q3" s="942" t="s">
        <v>197</v>
      </c>
      <c r="R3" s="942"/>
      <c r="S3" s="221"/>
      <c r="T3" s="221"/>
      <c r="U3" s="221"/>
    </row>
    <row r="4" spans="1:24" s="146" customFormat="1" ht="37.5" customHeight="1" x14ac:dyDescent="0.15">
      <c r="A4" s="944" t="s">
        <v>262</v>
      </c>
      <c r="B4" s="892" t="s">
        <v>131</v>
      </c>
      <c r="C4" s="910"/>
      <c r="D4" s="910"/>
      <c r="E4" s="894">
        <f>SUM(J4:J5)</f>
        <v>12</v>
      </c>
      <c r="F4" s="912" t="s">
        <v>263</v>
      </c>
      <c r="G4" s="913"/>
      <c r="H4" s="913"/>
      <c r="I4" s="913"/>
      <c r="J4" s="11">
        <f>R4</f>
        <v>6</v>
      </c>
      <c r="K4" s="853"/>
      <c r="L4" s="854"/>
      <c r="M4" s="854"/>
      <c r="N4" s="945"/>
      <c r="O4" s="945"/>
      <c r="P4" s="946"/>
      <c r="Q4" s="12" t="s">
        <v>223</v>
      </c>
      <c r="R4" s="13">
        <v>6</v>
      </c>
      <c r="S4" s="220"/>
      <c r="T4" s="219"/>
      <c r="U4" s="219"/>
      <c r="V4" s="15"/>
      <c r="W4" s="14"/>
      <c r="X4" s="14"/>
    </row>
    <row r="5" spans="1:24" s="146" customFormat="1" ht="37.5" customHeight="1" thickBot="1" x14ac:dyDescent="0.2">
      <c r="A5" s="891"/>
      <c r="B5" s="893"/>
      <c r="C5" s="911"/>
      <c r="D5" s="911"/>
      <c r="E5" s="895"/>
      <c r="F5" s="912" t="s">
        <v>222</v>
      </c>
      <c r="G5" s="913"/>
      <c r="H5" s="913"/>
      <c r="I5" s="913"/>
      <c r="J5" s="11">
        <f>R5</f>
        <v>6</v>
      </c>
      <c r="K5" s="853"/>
      <c r="L5" s="854"/>
      <c r="M5" s="860"/>
      <c r="N5" s="861"/>
      <c r="O5" s="861"/>
      <c r="P5" s="862"/>
      <c r="Q5" s="12" t="s">
        <v>264</v>
      </c>
      <c r="R5" s="279">
        <v>6</v>
      </c>
      <c r="S5" s="280" t="s">
        <v>198</v>
      </c>
      <c r="T5" s="219"/>
      <c r="U5" s="219"/>
      <c r="V5" s="14"/>
      <c r="W5" s="14"/>
    </row>
    <row r="6" spans="1:24" s="146" customFormat="1" ht="14.25" customHeight="1" x14ac:dyDescent="0.15">
      <c r="A6" s="890" t="s">
        <v>199</v>
      </c>
      <c r="B6" s="892" t="s">
        <v>200</v>
      </c>
      <c r="C6" s="864"/>
      <c r="D6" s="864"/>
      <c r="E6" s="894">
        <f>SUM(J6:J20)</f>
        <v>12</v>
      </c>
      <c r="F6" s="863" t="s">
        <v>224</v>
      </c>
      <c r="G6" s="864"/>
      <c r="H6" s="865"/>
      <c r="I6" s="865"/>
      <c r="J6" s="916">
        <f>Q6</f>
        <v>4.5</v>
      </c>
      <c r="K6" s="897" t="s">
        <v>201</v>
      </c>
      <c r="L6" s="898"/>
      <c r="M6" s="898"/>
      <c r="N6" s="899"/>
      <c r="O6" s="899"/>
      <c r="P6" s="900"/>
      <c r="Q6" s="857">
        <v>4.5</v>
      </c>
      <c r="R6" s="858"/>
      <c r="S6" s="943">
        <v>2.2999999999999998</v>
      </c>
      <c r="T6" s="219"/>
      <c r="U6" s="219"/>
      <c r="V6" s="14"/>
      <c r="W6" s="14"/>
    </row>
    <row r="7" spans="1:24" s="146" customFormat="1" ht="14.25" customHeight="1" x14ac:dyDescent="0.15">
      <c r="A7" s="891"/>
      <c r="B7" s="893"/>
      <c r="C7" s="867"/>
      <c r="D7" s="867"/>
      <c r="E7" s="895"/>
      <c r="F7" s="875"/>
      <c r="G7" s="867"/>
      <c r="H7" s="868"/>
      <c r="I7" s="868"/>
      <c r="J7" s="917"/>
      <c r="K7" s="897" t="s">
        <v>202</v>
      </c>
      <c r="L7" s="898"/>
      <c r="M7" s="898"/>
      <c r="N7" s="899"/>
      <c r="O7" s="899"/>
      <c r="P7" s="900"/>
      <c r="Q7" s="857">
        <f>ROUND(Q6/4*3,1)</f>
        <v>3.4</v>
      </c>
      <c r="R7" s="858"/>
      <c r="S7" s="921"/>
      <c r="T7" s="219"/>
      <c r="U7" s="219"/>
      <c r="V7" s="14"/>
      <c r="W7" s="14"/>
    </row>
    <row r="8" spans="1:24" s="146" customFormat="1" ht="14.25" customHeight="1" x14ac:dyDescent="0.15">
      <c r="A8" s="891"/>
      <c r="B8" s="893"/>
      <c r="C8" s="867"/>
      <c r="D8" s="867"/>
      <c r="E8" s="895"/>
      <c r="F8" s="875"/>
      <c r="G8" s="867"/>
      <c r="H8" s="868"/>
      <c r="I8" s="868"/>
      <c r="J8" s="917"/>
      <c r="K8" s="897" t="s">
        <v>203</v>
      </c>
      <c r="L8" s="898"/>
      <c r="M8" s="898"/>
      <c r="N8" s="899"/>
      <c r="O8" s="899"/>
      <c r="P8" s="900"/>
      <c r="Q8" s="857">
        <f>ROUND(Q6/4*2,1)</f>
        <v>2.2999999999999998</v>
      </c>
      <c r="R8" s="858"/>
      <c r="S8" s="921"/>
      <c r="T8" s="219"/>
      <c r="U8" s="219"/>
      <c r="V8" s="14"/>
      <c r="W8" s="14"/>
    </row>
    <row r="9" spans="1:24" s="146" customFormat="1" ht="14.25" customHeight="1" x14ac:dyDescent="0.15">
      <c r="A9" s="891"/>
      <c r="B9" s="893"/>
      <c r="C9" s="867"/>
      <c r="D9" s="867"/>
      <c r="E9" s="895"/>
      <c r="F9" s="875"/>
      <c r="G9" s="867"/>
      <c r="H9" s="868"/>
      <c r="I9" s="868"/>
      <c r="J9" s="917"/>
      <c r="K9" s="897" t="s">
        <v>204</v>
      </c>
      <c r="L9" s="898"/>
      <c r="M9" s="898"/>
      <c r="N9" s="899"/>
      <c r="O9" s="899"/>
      <c r="P9" s="900"/>
      <c r="Q9" s="857">
        <f>ROUND(Q6/4,1)</f>
        <v>1.1000000000000001</v>
      </c>
      <c r="R9" s="858"/>
      <c r="S9" s="921"/>
      <c r="T9" s="219"/>
      <c r="U9" s="219"/>
      <c r="V9" s="14"/>
      <c r="W9" s="14"/>
    </row>
    <row r="10" spans="1:24" s="146" customFormat="1" ht="14.25" customHeight="1" thickBot="1" x14ac:dyDescent="0.2">
      <c r="A10" s="891"/>
      <c r="B10" s="893"/>
      <c r="C10" s="867"/>
      <c r="D10" s="867"/>
      <c r="E10" s="895"/>
      <c r="F10" s="869"/>
      <c r="G10" s="870"/>
      <c r="H10" s="871"/>
      <c r="I10" s="871"/>
      <c r="J10" s="917"/>
      <c r="K10" s="897" t="s">
        <v>205</v>
      </c>
      <c r="L10" s="898"/>
      <c r="M10" s="898"/>
      <c r="N10" s="899"/>
      <c r="O10" s="899"/>
      <c r="P10" s="900"/>
      <c r="Q10" s="857">
        <v>0</v>
      </c>
      <c r="R10" s="858"/>
      <c r="S10" s="914"/>
      <c r="T10" s="219"/>
      <c r="U10" s="219"/>
      <c r="V10" s="14"/>
      <c r="W10" s="14"/>
    </row>
    <row r="11" spans="1:24" s="146" customFormat="1" ht="14.25" customHeight="1" x14ac:dyDescent="0.15">
      <c r="A11" s="891"/>
      <c r="B11" s="893"/>
      <c r="C11" s="867"/>
      <c r="D11" s="867"/>
      <c r="E11" s="895"/>
      <c r="F11" s="863" t="s">
        <v>225</v>
      </c>
      <c r="G11" s="864"/>
      <c r="H11" s="865"/>
      <c r="I11" s="865"/>
      <c r="J11" s="916">
        <f>Q11</f>
        <v>1.6</v>
      </c>
      <c r="K11" s="928" t="s">
        <v>206</v>
      </c>
      <c r="L11" s="929"/>
      <c r="M11" s="929"/>
      <c r="N11" s="929"/>
      <c r="O11" s="930"/>
      <c r="P11" s="223" t="s">
        <v>129</v>
      </c>
      <c r="Q11" s="857">
        <v>1.6</v>
      </c>
      <c r="R11" s="858"/>
      <c r="S11" s="923">
        <v>1.6</v>
      </c>
      <c r="T11" s="224" t="s">
        <v>207</v>
      </c>
      <c r="U11" s="219"/>
      <c r="V11" s="15"/>
      <c r="W11" s="14"/>
      <c r="X11" s="14"/>
    </row>
    <row r="12" spans="1:24" s="146" customFormat="1" ht="14.25" customHeight="1" thickBot="1" x14ac:dyDescent="0.2">
      <c r="A12" s="891"/>
      <c r="B12" s="893"/>
      <c r="C12" s="867"/>
      <c r="D12" s="867"/>
      <c r="E12" s="895"/>
      <c r="F12" s="869"/>
      <c r="G12" s="870"/>
      <c r="H12" s="871"/>
      <c r="I12" s="871"/>
      <c r="J12" s="917"/>
      <c r="K12" s="931"/>
      <c r="L12" s="932"/>
      <c r="M12" s="932"/>
      <c r="N12" s="932"/>
      <c r="O12" s="933"/>
      <c r="P12" s="223" t="s">
        <v>130</v>
      </c>
      <c r="Q12" s="857">
        <v>0</v>
      </c>
      <c r="R12" s="858"/>
      <c r="S12" s="924"/>
      <c r="T12" s="226" t="s">
        <v>226</v>
      </c>
      <c r="U12" s="219"/>
      <c r="V12" s="15"/>
      <c r="W12" s="14"/>
      <c r="X12" s="14"/>
    </row>
    <row r="13" spans="1:24" s="146" customFormat="1" ht="14.25" customHeight="1" x14ac:dyDescent="0.15">
      <c r="A13" s="891"/>
      <c r="B13" s="893"/>
      <c r="C13" s="867"/>
      <c r="D13" s="867"/>
      <c r="E13" s="895"/>
      <c r="F13" s="863" t="s">
        <v>227</v>
      </c>
      <c r="G13" s="864"/>
      <c r="H13" s="865"/>
      <c r="I13" s="865"/>
      <c r="J13" s="916">
        <f>Q13</f>
        <v>2.4</v>
      </c>
      <c r="K13" s="928" t="s">
        <v>65</v>
      </c>
      <c r="L13" s="929"/>
      <c r="M13" s="929"/>
      <c r="N13" s="929"/>
      <c r="O13" s="930"/>
      <c r="P13" s="223" t="s">
        <v>129</v>
      </c>
      <c r="Q13" s="857">
        <v>2.4</v>
      </c>
      <c r="R13" s="858"/>
      <c r="S13" s="914">
        <v>2.4</v>
      </c>
      <c r="T13" s="219"/>
      <c r="U13" s="219"/>
      <c r="V13" s="15"/>
      <c r="W13" s="14"/>
      <c r="X13" s="14"/>
    </row>
    <row r="14" spans="1:24" s="146" customFormat="1" ht="14.25" customHeight="1" thickBot="1" x14ac:dyDescent="0.2">
      <c r="A14" s="891"/>
      <c r="B14" s="893"/>
      <c r="C14" s="867"/>
      <c r="D14" s="867"/>
      <c r="E14" s="895"/>
      <c r="F14" s="869"/>
      <c r="G14" s="870"/>
      <c r="H14" s="871"/>
      <c r="I14" s="871"/>
      <c r="J14" s="917"/>
      <c r="K14" s="931"/>
      <c r="L14" s="932"/>
      <c r="M14" s="932"/>
      <c r="N14" s="932"/>
      <c r="O14" s="933"/>
      <c r="P14" s="223" t="s">
        <v>130</v>
      </c>
      <c r="Q14" s="857">
        <v>0</v>
      </c>
      <c r="R14" s="858"/>
      <c r="S14" s="915"/>
      <c r="T14" s="219"/>
      <c r="U14" s="219"/>
      <c r="V14" s="15"/>
      <c r="W14" s="14"/>
      <c r="X14" s="14"/>
    </row>
    <row r="15" spans="1:24" s="146" customFormat="1" ht="14.25" customHeight="1" x14ac:dyDescent="0.15">
      <c r="A15" s="891"/>
      <c r="B15" s="893"/>
      <c r="C15" s="867"/>
      <c r="D15" s="867"/>
      <c r="E15" s="895"/>
      <c r="F15" s="863" t="s">
        <v>352</v>
      </c>
      <c r="G15" s="864"/>
      <c r="H15" s="865"/>
      <c r="I15" s="865"/>
      <c r="J15" s="916">
        <f>Q15</f>
        <v>0.8</v>
      </c>
      <c r="K15" s="918" t="s">
        <v>66</v>
      </c>
      <c r="L15" s="919"/>
      <c r="M15" s="919"/>
      <c r="N15" s="919"/>
      <c r="O15" s="919"/>
      <c r="P15" s="920"/>
      <c r="Q15" s="857">
        <v>0.8</v>
      </c>
      <c r="R15" s="858"/>
      <c r="S15" s="923">
        <v>0.8</v>
      </c>
      <c r="T15" s="281" t="s">
        <v>345</v>
      </c>
      <c r="U15" s="219"/>
      <c r="V15" s="15"/>
      <c r="W15" s="14"/>
      <c r="X15" s="14"/>
    </row>
    <row r="16" spans="1:24" s="146" customFormat="1" ht="14.25" customHeight="1" x14ac:dyDescent="0.15">
      <c r="A16" s="891"/>
      <c r="B16" s="893"/>
      <c r="C16" s="867"/>
      <c r="D16" s="867"/>
      <c r="E16" s="895"/>
      <c r="F16" s="866"/>
      <c r="G16" s="867"/>
      <c r="H16" s="868"/>
      <c r="I16" s="868"/>
      <c r="J16" s="917"/>
      <c r="K16" s="853" t="s">
        <v>67</v>
      </c>
      <c r="L16" s="854"/>
      <c r="M16" s="854"/>
      <c r="N16" s="854"/>
      <c r="O16" s="854"/>
      <c r="P16" s="874"/>
      <c r="Q16" s="857">
        <v>0.4</v>
      </c>
      <c r="R16" s="858"/>
      <c r="S16" s="923"/>
      <c r="T16" s="282" t="s">
        <v>346</v>
      </c>
      <c r="U16" s="219"/>
      <c r="V16" s="15"/>
      <c r="W16" s="14"/>
      <c r="X16" s="14"/>
    </row>
    <row r="17" spans="1:24" s="146" customFormat="1" ht="14.25" customHeight="1" thickBot="1" x14ac:dyDescent="0.2">
      <c r="A17" s="891"/>
      <c r="B17" s="893"/>
      <c r="C17" s="867"/>
      <c r="D17" s="867"/>
      <c r="E17" s="895"/>
      <c r="F17" s="869"/>
      <c r="G17" s="870"/>
      <c r="H17" s="871"/>
      <c r="I17" s="871"/>
      <c r="J17" s="917"/>
      <c r="K17" s="925" t="s">
        <v>208</v>
      </c>
      <c r="L17" s="926"/>
      <c r="M17" s="926"/>
      <c r="N17" s="926"/>
      <c r="O17" s="926"/>
      <c r="P17" s="927"/>
      <c r="Q17" s="857">
        <v>0</v>
      </c>
      <c r="R17" s="858"/>
      <c r="S17" s="924"/>
      <c r="T17" s="283" t="s">
        <v>347</v>
      </c>
      <c r="U17" s="219"/>
      <c r="V17" s="15"/>
      <c r="W17" s="14"/>
      <c r="X17" s="14"/>
    </row>
    <row r="18" spans="1:24" s="146" customFormat="1" ht="14.25" customHeight="1" x14ac:dyDescent="0.15">
      <c r="A18" s="891"/>
      <c r="B18" s="893"/>
      <c r="C18" s="867"/>
      <c r="D18" s="867"/>
      <c r="E18" s="895"/>
      <c r="F18" s="901" t="s">
        <v>68</v>
      </c>
      <c r="G18" s="902"/>
      <c r="H18" s="903"/>
      <c r="I18" s="903"/>
      <c r="J18" s="936">
        <f>Q18</f>
        <v>2.7</v>
      </c>
      <c r="K18" s="897" t="s">
        <v>209</v>
      </c>
      <c r="L18" s="898"/>
      <c r="M18" s="898"/>
      <c r="N18" s="899"/>
      <c r="O18" s="899"/>
      <c r="P18" s="900"/>
      <c r="Q18" s="934">
        <v>2.7</v>
      </c>
      <c r="R18" s="935"/>
      <c r="S18" s="921">
        <v>2</v>
      </c>
      <c r="T18" s="219"/>
      <c r="U18" s="219"/>
      <c r="V18" s="14"/>
      <c r="W18" s="14"/>
    </row>
    <row r="19" spans="1:24" s="146" customFormat="1" ht="14.25" customHeight="1" x14ac:dyDescent="0.15">
      <c r="A19" s="891"/>
      <c r="B19" s="893"/>
      <c r="C19" s="867"/>
      <c r="D19" s="867"/>
      <c r="E19" s="895"/>
      <c r="F19" s="904"/>
      <c r="G19" s="905"/>
      <c r="H19" s="906"/>
      <c r="I19" s="906"/>
      <c r="J19" s="937"/>
      <c r="K19" s="897" t="s">
        <v>210</v>
      </c>
      <c r="L19" s="898"/>
      <c r="M19" s="898"/>
      <c r="N19" s="899"/>
      <c r="O19" s="899"/>
      <c r="P19" s="900"/>
      <c r="Q19" s="934">
        <f>ROUND(Q18/4*3,1)</f>
        <v>2</v>
      </c>
      <c r="R19" s="935"/>
      <c r="S19" s="921"/>
      <c r="T19" s="219"/>
      <c r="U19" s="219"/>
      <c r="V19" s="14"/>
      <c r="W19" s="14"/>
    </row>
    <row r="20" spans="1:24" s="146" customFormat="1" ht="14.25" customHeight="1" x14ac:dyDescent="0.15">
      <c r="A20" s="947"/>
      <c r="B20" s="867"/>
      <c r="C20" s="867"/>
      <c r="D20" s="867"/>
      <c r="E20" s="949"/>
      <c r="F20" s="904"/>
      <c r="G20" s="905"/>
      <c r="H20" s="906"/>
      <c r="I20" s="906"/>
      <c r="J20" s="937"/>
      <c r="K20" s="897" t="s">
        <v>211</v>
      </c>
      <c r="L20" s="898"/>
      <c r="M20" s="898"/>
      <c r="N20" s="899"/>
      <c r="O20" s="899"/>
      <c r="P20" s="900"/>
      <c r="Q20" s="934">
        <f>ROUND(Q18/4*2,1)</f>
        <v>1.4</v>
      </c>
      <c r="R20" s="935"/>
      <c r="S20" s="921"/>
      <c r="T20" s="219"/>
      <c r="U20" s="219"/>
      <c r="V20" s="14"/>
      <c r="W20" s="14"/>
    </row>
    <row r="21" spans="1:24" s="146" customFormat="1" ht="14.25" customHeight="1" x14ac:dyDescent="0.15">
      <c r="A21" s="947"/>
      <c r="B21" s="867"/>
      <c r="C21" s="867"/>
      <c r="D21" s="867"/>
      <c r="E21" s="949"/>
      <c r="F21" s="904"/>
      <c r="G21" s="905"/>
      <c r="H21" s="906"/>
      <c r="I21" s="906"/>
      <c r="J21" s="937"/>
      <c r="K21" s="897" t="s">
        <v>212</v>
      </c>
      <c r="L21" s="898"/>
      <c r="M21" s="898"/>
      <c r="N21" s="899"/>
      <c r="O21" s="899"/>
      <c r="P21" s="900"/>
      <c r="Q21" s="934">
        <f>ROUND(Q18/4,1)</f>
        <v>0.7</v>
      </c>
      <c r="R21" s="935"/>
      <c r="S21" s="921"/>
      <c r="T21" s="219"/>
      <c r="U21" s="219"/>
      <c r="V21" s="14"/>
      <c r="W21" s="14"/>
    </row>
    <row r="22" spans="1:24" s="146" customFormat="1" ht="14.25" customHeight="1" thickBot="1" x14ac:dyDescent="0.2">
      <c r="A22" s="948"/>
      <c r="B22" s="870"/>
      <c r="C22" s="870"/>
      <c r="D22" s="870"/>
      <c r="E22" s="950"/>
      <c r="F22" s="907"/>
      <c r="G22" s="908"/>
      <c r="H22" s="909"/>
      <c r="I22" s="909"/>
      <c r="J22" s="938"/>
      <c r="K22" s="897" t="s">
        <v>213</v>
      </c>
      <c r="L22" s="898"/>
      <c r="M22" s="898"/>
      <c r="N22" s="899"/>
      <c r="O22" s="899"/>
      <c r="P22" s="900"/>
      <c r="Q22" s="934">
        <v>0</v>
      </c>
      <c r="R22" s="935"/>
      <c r="S22" s="922"/>
      <c r="T22" s="219"/>
      <c r="U22" s="219"/>
      <c r="V22" s="14"/>
      <c r="W22" s="14"/>
    </row>
    <row r="23" spans="1:24" s="146" customFormat="1" ht="14.25" customHeight="1" thickBot="1" x14ac:dyDescent="0.2">
      <c r="A23" s="22"/>
      <c r="B23" s="16"/>
      <c r="C23" s="16"/>
      <c r="D23" s="16"/>
      <c r="E23" s="23"/>
      <c r="F23" s="16"/>
      <c r="G23" s="16"/>
      <c r="H23" s="17"/>
      <c r="I23" s="17"/>
      <c r="J23" s="24"/>
      <c r="K23" s="227"/>
      <c r="L23" s="227"/>
      <c r="M23" s="227"/>
      <c r="N23" s="228"/>
      <c r="O23" s="228"/>
      <c r="P23" s="228"/>
      <c r="Q23" s="25"/>
      <c r="R23" s="25"/>
      <c r="S23" s="883" t="s">
        <v>214</v>
      </c>
      <c r="T23" s="884"/>
      <c r="U23" s="885"/>
      <c r="V23" s="15"/>
      <c r="W23" s="14"/>
      <c r="X23" s="14"/>
    </row>
    <row r="24" spans="1:24" s="146" customFormat="1" ht="14.25" customHeight="1" x14ac:dyDescent="0.15">
      <c r="A24" s="26"/>
      <c r="B24" s="18"/>
      <c r="C24" s="18"/>
      <c r="D24" s="18"/>
      <c r="E24" s="27"/>
      <c r="F24" s="18"/>
      <c r="G24" s="18"/>
      <c r="H24" s="19"/>
      <c r="I24" s="19"/>
      <c r="J24" s="28"/>
      <c r="K24" s="229"/>
      <c r="L24" s="229"/>
      <c r="M24" s="229"/>
      <c r="N24" s="222"/>
      <c r="O24" s="222"/>
      <c r="P24" s="222"/>
      <c r="Q24" s="886" t="s">
        <v>215</v>
      </c>
      <c r="R24" s="887"/>
      <c r="S24" s="276" t="s">
        <v>69</v>
      </c>
      <c r="T24" s="277" t="s">
        <v>70</v>
      </c>
      <c r="U24" s="278" t="s">
        <v>321</v>
      </c>
      <c r="V24" s="15"/>
      <c r="W24" s="14"/>
      <c r="X24" s="14"/>
    </row>
    <row r="25" spans="1:24" s="146" customFormat="1" ht="14.25" customHeight="1" x14ac:dyDescent="0.15">
      <c r="A25" s="29"/>
      <c r="B25" s="20"/>
      <c r="C25" s="20"/>
      <c r="D25" s="20"/>
      <c r="E25" s="30"/>
      <c r="F25" s="20"/>
      <c r="G25" s="20"/>
      <c r="H25" s="21"/>
      <c r="I25" s="21"/>
      <c r="J25" s="31"/>
      <c r="K25" s="218"/>
      <c r="L25" s="218"/>
      <c r="M25" s="218"/>
      <c r="N25" s="225"/>
      <c r="O25" s="225"/>
      <c r="P25" s="225"/>
      <c r="Q25" s="888" t="s">
        <v>265</v>
      </c>
      <c r="R25" s="889"/>
      <c r="S25" s="230" t="s">
        <v>71</v>
      </c>
      <c r="T25" s="231" t="s">
        <v>72</v>
      </c>
      <c r="U25" s="232" t="s">
        <v>0</v>
      </c>
      <c r="V25" s="15"/>
      <c r="W25" s="14"/>
      <c r="X25" s="14"/>
    </row>
    <row r="26" spans="1:24" s="146" customFormat="1" ht="14.25" customHeight="1" x14ac:dyDescent="0.15">
      <c r="A26" s="890" t="s">
        <v>216</v>
      </c>
      <c r="B26" s="892" t="s">
        <v>217</v>
      </c>
      <c r="C26" s="864"/>
      <c r="D26" s="864"/>
      <c r="E26" s="894">
        <f>SUM(J26:J36)</f>
        <v>6</v>
      </c>
      <c r="F26" s="863" t="s">
        <v>73</v>
      </c>
      <c r="G26" s="864"/>
      <c r="H26" s="865"/>
      <c r="I26" s="865"/>
      <c r="J26" s="872">
        <f>Q26</f>
        <v>3</v>
      </c>
      <c r="K26" s="897" t="s">
        <v>201</v>
      </c>
      <c r="L26" s="898"/>
      <c r="M26" s="898"/>
      <c r="N26" s="899"/>
      <c r="O26" s="899"/>
      <c r="P26" s="900"/>
      <c r="Q26" s="857">
        <v>3</v>
      </c>
      <c r="R26" s="858"/>
      <c r="S26" s="847">
        <v>2.2999999999999998</v>
      </c>
      <c r="T26" s="849">
        <v>1.5</v>
      </c>
      <c r="U26" s="851">
        <v>3</v>
      </c>
      <c r="V26" s="15"/>
      <c r="W26" s="14"/>
      <c r="X26" s="14"/>
    </row>
    <row r="27" spans="1:24" s="146" customFormat="1" ht="14.25" customHeight="1" x14ac:dyDescent="0.15">
      <c r="A27" s="891"/>
      <c r="B27" s="893"/>
      <c r="C27" s="867"/>
      <c r="D27" s="867"/>
      <c r="E27" s="895"/>
      <c r="F27" s="875"/>
      <c r="G27" s="867"/>
      <c r="H27" s="868"/>
      <c r="I27" s="868"/>
      <c r="J27" s="896"/>
      <c r="K27" s="897" t="s">
        <v>202</v>
      </c>
      <c r="L27" s="898"/>
      <c r="M27" s="898"/>
      <c r="N27" s="899"/>
      <c r="O27" s="899"/>
      <c r="P27" s="900"/>
      <c r="Q27" s="857">
        <f>ROUND(Q26/4*3,1)</f>
        <v>2.2999999999999998</v>
      </c>
      <c r="R27" s="858"/>
      <c r="S27" s="847"/>
      <c r="T27" s="849"/>
      <c r="U27" s="851"/>
      <c r="V27" s="15"/>
      <c r="W27" s="14"/>
      <c r="X27" s="14"/>
    </row>
    <row r="28" spans="1:24" s="146" customFormat="1" ht="14.25" customHeight="1" x14ac:dyDescent="0.15">
      <c r="A28" s="891"/>
      <c r="B28" s="893"/>
      <c r="C28" s="867"/>
      <c r="D28" s="867"/>
      <c r="E28" s="895"/>
      <c r="F28" s="875"/>
      <c r="G28" s="867"/>
      <c r="H28" s="868"/>
      <c r="I28" s="868"/>
      <c r="J28" s="896"/>
      <c r="K28" s="897" t="s">
        <v>203</v>
      </c>
      <c r="L28" s="898"/>
      <c r="M28" s="898"/>
      <c r="N28" s="899"/>
      <c r="O28" s="899"/>
      <c r="P28" s="900"/>
      <c r="Q28" s="857">
        <f>ROUND(Q26/4*2,1)</f>
        <v>1.5</v>
      </c>
      <c r="R28" s="858"/>
      <c r="S28" s="847"/>
      <c r="T28" s="849"/>
      <c r="U28" s="851"/>
      <c r="V28" s="15"/>
      <c r="W28" s="14"/>
      <c r="X28" s="14"/>
    </row>
    <row r="29" spans="1:24" s="146" customFormat="1" ht="14.25" customHeight="1" x14ac:dyDescent="0.15">
      <c r="A29" s="891"/>
      <c r="B29" s="893"/>
      <c r="C29" s="867"/>
      <c r="D29" s="867"/>
      <c r="E29" s="895"/>
      <c r="F29" s="875"/>
      <c r="G29" s="867"/>
      <c r="H29" s="868"/>
      <c r="I29" s="868"/>
      <c r="J29" s="896"/>
      <c r="K29" s="897" t="s">
        <v>204</v>
      </c>
      <c r="L29" s="898"/>
      <c r="M29" s="898"/>
      <c r="N29" s="899"/>
      <c r="O29" s="899"/>
      <c r="P29" s="900"/>
      <c r="Q29" s="857">
        <f>ROUND(Q26/4,1)</f>
        <v>0.8</v>
      </c>
      <c r="R29" s="858"/>
      <c r="S29" s="847"/>
      <c r="T29" s="849"/>
      <c r="U29" s="851"/>
      <c r="V29" s="15"/>
      <c r="W29" s="14"/>
      <c r="X29" s="14"/>
    </row>
    <row r="30" spans="1:24" s="146" customFormat="1" ht="14.25" customHeight="1" x14ac:dyDescent="0.15">
      <c r="A30" s="891"/>
      <c r="B30" s="893"/>
      <c r="C30" s="867"/>
      <c r="D30" s="867"/>
      <c r="E30" s="895"/>
      <c r="F30" s="869"/>
      <c r="G30" s="870"/>
      <c r="H30" s="871"/>
      <c r="I30" s="871"/>
      <c r="J30" s="896"/>
      <c r="K30" s="897" t="s">
        <v>205</v>
      </c>
      <c r="L30" s="898"/>
      <c r="M30" s="898"/>
      <c r="N30" s="899"/>
      <c r="O30" s="899"/>
      <c r="P30" s="900"/>
      <c r="Q30" s="857">
        <v>0</v>
      </c>
      <c r="R30" s="858"/>
      <c r="S30" s="847"/>
      <c r="T30" s="849"/>
      <c r="U30" s="851"/>
      <c r="V30" s="15"/>
      <c r="W30" s="14"/>
      <c r="X30" s="14"/>
    </row>
    <row r="31" spans="1:24" s="146" customFormat="1" ht="14.25" customHeight="1" x14ac:dyDescent="0.15">
      <c r="A31" s="891"/>
      <c r="B31" s="893"/>
      <c r="C31" s="867"/>
      <c r="D31" s="867"/>
      <c r="E31" s="895"/>
      <c r="F31" s="863" t="s">
        <v>74</v>
      </c>
      <c r="G31" s="864"/>
      <c r="H31" s="865"/>
      <c r="I31" s="865"/>
      <c r="J31" s="872">
        <f>Q31</f>
        <v>1.5</v>
      </c>
      <c r="K31" s="853" t="s">
        <v>218</v>
      </c>
      <c r="L31" s="854"/>
      <c r="M31" s="854"/>
      <c r="N31" s="861"/>
      <c r="O31" s="861"/>
      <c r="P31" s="862"/>
      <c r="Q31" s="857">
        <v>1.5</v>
      </c>
      <c r="R31" s="858"/>
      <c r="S31" s="847">
        <v>0.8</v>
      </c>
      <c r="T31" s="849">
        <v>0</v>
      </c>
      <c r="U31" s="851">
        <v>1.5</v>
      </c>
      <c r="V31" s="15"/>
      <c r="W31" s="14"/>
      <c r="X31" s="14"/>
    </row>
    <row r="32" spans="1:24" s="146" customFormat="1" ht="14.25" customHeight="1" x14ac:dyDescent="0.15">
      <c r="A32" s="891"/>
      <c r="B32" s="893"/>
      <c r="C32" s="867"/>
      <c r="D32" s="867"/>
      <c r="E32" s="895"/>
      <c r="F32" s="875"/>
      <c r="G32" s="867"/>
      <c r="H32" s="868"/>
      <c r="I32" s="868"/>
      <c r="J32" s="873"/>
      <c r="K32" s="853" t="s">
        <v>219</v>
      </c>
      <c r="L32" s="854"/>
      <c r="M32" s="854"/>
      <c r="N32" s="861"/>
      <c r="O32" s="861"/>
      <c r="P32" s="862"/>
      <c r="Q32" s="857">
        <f>ROUND(Q31/2,1)</f>
        <v>0.8</v>
      </c>
      <c r="R32" s="858"/>
      <c r="S32" s="847"/>
      <c r="T32" s="849"/>
      <c r="U32" s="851"/>
      <c r="V32" s="15"/>
      <c r="W32" s="14"/>
      <c r="X32" s="14"/>
    </row>
    <row r="33" spans="1:24" s="146" customFormat="1" ht="14.25" customHeight="1" x14ac:dyDescent="0.15">
      <c r="A33" s="891"/>
      <c r="B33" s="893"/>
      <c r="C33" s="867"/>
      <c r="D33" s="867"/>
      <c r="E33" s="895"/>
      <c r="F33" s="869"/>
      <c r="G33" s="870"/>
      <c r="H33" s="871"/>
      <c r="I33" s="871"/>
      <c r="J33" s="873"/>
      <c r="K33" s="859" t="s">
        <v>220</v>
      </c>
      <c r="L33" s="860"/>
      <c r="M33" s="860"/>
      <c r="N33" s="861"/>
      <c r="O33" s="861"/>
      <c r="P33" s="862"/>
      <c r="Q33" s="857">
        <v>0</v>
      </c>
      <c r="R33" s="858"/>
      <c r="S33" s="847"/>
      <c r="T33" s="849"/>
      <c r="U33" s="851"/>
      <c r="V33" s="15"/>
      <c r="W33" s="14"/>
      <c r="X33" s="14"/>
    </row>
    <row r="34" spans="1:24" s="146" customFormat="1" ht="14.25" customHeight="1" x14ac:dyDescent="0.15">
      <c r="A34" s="891"/>
      <c r="B34" s="893"/>
      <c r="C34" s="867"/>
      <c r="D34" s="867"/>
      <c r="E34" s="895"/>
      <c r="F34" s="863" t="s">
        <v>221</v>
      </c>
      <c r="G34" s="864"/>
      <c r="H34" s="865"/>
      <c r="I34" s="865"/>
      <c r="J34" s="872">
        <f>Q34</f>
        <v>1.5</v>
      </c>
      <c r="K34" s="853" t="s">
        <v>233</v>
      </c>
      <c r="L34" s="854"/>
      <c r="M34" s="854"/>
      <c r="N34" s="854"/>
      <c r="O34" s="854"/>
      <c r="P34" s="874"/>
      <c r="Q34" s="857">
        <v>1.5</v>
      </c>
      <c r="R34" s="858"/>
      <c r="S34" s="847">
        <v>0.8</v>
      </c>
      <c r="T34" s="849">
        <v>1.5</v>
      </c>
      <c r="U34" s="851">
        <v>1.5</v>
      </c>
      <c r="V34" s="15"/>
      <c r="W34" s="14"/>
      <c r="X34" s="14"/>
    </row>
    <row r="35" spans="1:24" s="146" customFormat="1" ht="14.25" customHeight="1" x14ac:dyDescent="0.15">
      <c r="A35" s="891"/>
      <c r="B35" s="893"/>
      <c r="C35" s="867"/>
      <c r="D35" s="867"/>
      <c r="E35" s="895"/>
      <c r="F35" s="866"/>
      <c r="G35" s="867"/>
      <c r="H35" s="868"/>
      <c r="I35" s="868"/>
      <c r="J35" s="873"/>
      <c r="K35" s="853" t="s">
        <v>234</v>
      </c>
      <c r="L35" s="854"/>
      <c r="M35" s="854"/>
      <c r="N35" s="855"/>
      <c r="O35" s="855"/>
      <c r="P35" s="856"/>
      <c r="Q35" s="857">
        <f>ROUND(Q34/2,1)</f>
        <v>0.8</v>
      </c>
      <c r="R35" s="858"/>
      <c r="S35" s="847"/>
      <c r="T35" s="849"/>
      <c r="U35" s="851"/>
      <c r="V35" s="15"/>
      <c r="W35" s="14"/>
      <c r="X35" s="14"/>
    </row>
    <row r="36" spans="1:24" s="146" customFormat="1" ht="14.25" customHeight="1" thickBot="1" x14ac:dyDescent="0.2">
      <c r="A36" s="891"/>
      <c r="B36" s="893"/>
      <c r="C36" s="867"/>
      <c r="D36" s="867"/>
      <c r="E36" s="895"/>
      <c r="F36" s="869"/>
      <c r="G36" s="870"/>
      <c r="H36" s="871"/>
      <c r="I36" s="871"/>
      <c r="J36" s="873"/>
      <c r="K36" s="859" t="s">
        <v>75</v>
      </c>
      <c r="L36" s="860"/>
      <c r="M36" s="860"/>
      <c r="N36" s="861"/>
      <c r="O36" s="861"/>
      <c r="P36" s="862"/>
      <c r="Q36" s="857">
        <v>0</v>
      </c>
      <c r="R36" s="858"/>
      <c r="S36" s="848"/>
      <c r="T36" s="850"/>
      <c r="U36" s="852"/>
      <c r="V36" s="15"/>
      <c r="W36" s="14"/>
      <c r="X36" s="14"/>
    </row>
    <row r="37" spans="1:24" s="146" customFormat="1" ht="13.5" customHeight="1" x14ac:dyDescent="0.15">
      <c r="A37" s="876" t="s">
        <v>193</v>
      </c>
      <c r="B37" s="876"/>
      <c r="C37" s="876"/>
      <c r="D37" s="876"/>
      <c r="E37" s="876"/>
      <c r="F37" s="877">
        <f>SUM(J4:J36)</f>
        <v>30</v>
      </c>
      <c r="G37" s="878"/>
      <c r="H37" s="878"/>
      <c r="I37" s="878"/>
      <c r="J37" s="879"/>
      <c r="K37" s="880"/>
      <c r="L37" s="880"/>
      <c r="M37" s="880"/>
      <c r="N37" s="880"/>
      <c r="O37" s="880"/>
      <c r="P37" s="880"/>
      <c r="Q37" s="881"/>
      <c r="R37" s="882"/>
      <c r="S37" s="220"/>
      <c r="T37" s="219"/>
      <c r="U37" s="219"/>
      <c r="V37" s="15"/>
      <c r="W37" s="14"/>
      <c r="X37" s="14"/>
    </row>
    <row r="38" spans="1:24" ht="10.5" customHeight="1" x14ac:dyDescent="0.15">
      <c r="X38" s="150"/>
    </row>
    <row r="39" spans="1:24" ht="10.5" customHeight="1" x14ac:dyDescent="0.15">
      <c r="X39" s="150"/>
    </row>
    <row r="40" spans="1:24" ht="10.5" customHeight="1" x14ac:dyDescent="0.15">
      <c r="X40" s="150"/>
    </row>
    <row r="41" spans="1:24" ht="10.5" customHeight="1" x14ac:dyDescent="0.15">
      <c r="X41" s="150"/>
    </row>
    <row r="42" spans="1:24" ht="10.5" customHeight="1" x14ac:dyDescent="0.15">
      <c r="X42" s="150"/>
    </row>
    <row r="43" spans="1:24" ht="10.5" customHeight="1" x14ac:dyDescent="0.15">
      <c r="X43" s="150"/>
    </row>
    <row r="44" spans="1:24" ht="10.5" customHeight="1" x14ac:dyDescent="0.15">
      <c r="X44" s="150"/>
    </row>
    <row r="45" spans="1:24" ht="10.5" customHeight="1" x14ac:dyDescent="0.15">
      <c r="X45" s="150"/>
    </row>
    <row r="46" spans="1:24" ht="10.5" customHeight="1" x14ac:dyDescent="0.15">
      <c r="X46" s="150"/>
    </row>
    <row r="47" spans="1:24" ht="10.5" customHeight="1" x14ac:dyDescent="0.15">
      <c r="X47" s="150"/>
    </row>
    <row r="48" spans="1:24" ht="10.5" customHeight="1" x14ac:dyDescent="0.15">
      <c r="X48" s="150"/>
    </row>
    <row r="49" spans="24:24" ht="10.5" customHeight="1" x14ac:dyDescent="0.15">
      <c r="X49" s="150"/>
    </row>
    <row r="50" spans="24:24" ht="10.5" customHeight="1" x14ac:dyDescent="0.15">
      <c r="X50" s="150"/>
    </row>
    <row r="51" spans="24:24" ht="10.5" customHeight="1" x14ac:dyDescent="0.15">
      <c r="X51" s="150"/>
    </row>
    <row r="52" spans="24:24" ht="10.5" customHeight="1" x14ac:dyDescent="0.15">
      <c r="X52" s="150"/>
    </row>
    <row r="53" spans="24:24" ht="10.5" customHeight="1" x14ac:dyDescent="0.15">
      <c r="X53" s="150"/>
    </row>
    <row r="54" spans="24:24" ht="10.5" customHeight="1" x14ac:dyDescent="0.15">
      <c r="X54" s="150"/>
    </row>
    <row r="55" spans="24:24" ht="10.5" customHeight="1" x14ac:dyDescent="0.15">
      <c r="X55" s="150"/>
    </row>
    <row r="56" spans="24:24" ht="10.5" customHeight="1" x14ac:dyDescent="0.15">
      <c r="X56" s="150"/>
    </row>
    <row r="57" spans="24:24" ht="10.5" customHeight="1" x14ac:dyDescent="0.15">
      <c r="X57" s="150"/>
    </row>
    <row r="58" spans="24:24" ht="10.5" customHeight="1" x14ac:dyDescent="0.15">
      <c r="X58" s="150"/>
    </row>
    <row r="59" spans="24:24" ht="10.5" customHeight="1" x14ac:dyDescent="0.15">
      <c r="X59" s="150"/>
    </row>
    <row r="60" spans="24:24" ht="10.5" customHeight="1" x14ac:dyDescent="0.15">
      <c r="X60" s="150"/>
    </row>
    <row r="61" spans="24:24" ht="10.5" customHeight="1" x14ac:dyDescent="0.15">
      <c r="X61" s="150"/>
    </row>
    <row r="62" spans="24:24" ht="10.5" customHeight="1" x14ac:dyDescent="0.15">
      <c r="X62" s="150"/>
    </row>
    <row r="63" spans="24:24" ht="10.5" customHeight="1" x14ac:dyDescent="0.15">
      <c r="X63" s="150"/>
    </row>
    <row r="64" spans="24:24" ht="10.5" customHeight="1" x14ac:dyDescent="0.15">
      <c r="X64" s="150"/>
    </row>
    <row r="65" spans="24:24" ht="10.5" customHeight="1" x14ac:dyDescent="0.15">
      <c r="X65" s="15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1" t="s">
        <v>266</v>
      </c>
    </row>
    <row r="179" spans="6:6" ht="10.5" customHeight="1" x14ac:dyDescent="0.15">
      <c r="F179" s="151" t="s">
        <v>76</v>
      </c>
    </row>
    <row r="180" spans="6:6" ht="10.5" customHeight="1" x14ac:dyDescent="0.15">
      <c r="F180" s="151" t="s">
        <v>77</v>
      </c>
    </row>
    <row r="181" spans="6:6" ht="10.5" customHeight="1" x14ac:dyDescent="0.15">
      <c r="F181" s="151" t="s">
        <v>78</v>
      </c>
    </row>
    <row r="182" spans="6:6" ht="10.5" customHeight="1" x14ac:dyDescent="0.15">
      <c r="F182" s="151" t="s">
        <v>79</v>
      </c>
    </row>
    <row r="183" spans="6:6" ht="10.5" customHeight="1" x14ac:dyDescent="0.15">
      <c r="F183" s="151" t="s">
        <v>80</v>
      </c>
    </row>
    <row r="184" spans="6:6" ht="10.5" customHeight="1" x14ac:dyDescent="0.15">
      <c r="F184" s="151" t="s">
        <v>81</v>
      </c>
    </row>
    <row r="185" spans="6:6" ht="10.5" customHeight="1" x14ac:dyDescent="0.15">
      <c r="F185" s="151" t="s">
        <v>82</v>
      </c>
    </row>
    <row r="186" spans="6:6" ht="10.5" customHeight="1" x14ac:dyDescent="0.15">
      <c r="F186" s="151" t="s">
        <v>83</v>
      </c>
    </row>
    <row r="187" spans="6:6" ht="10.5" customHeight="1" x14ac:dyDescent="0.15">
      <c r="F187" s="151" t="s">
        <v>84</v>
      </c>
    </row>
    <row r="188" spans="6:6" ht="10.5" customHeight="1" x14ac:dyDescent="0.15">
      <c r="F188" s="151" t="s">
        <v>85</v>
      </c>
    </row>
    <row r="189" spans="6:6" ht="10.5" customHeight="1" x14ac:dyDescent="0.15">
      <c r="F189" s="151" t="s">
        <v>86</v>
      </c>
    </row>
    <row r="190" spans="6:6" ht="10.5" customHeight="1" x14ac:dyDescent="0.15">
      <c r="F190" s="151" t="s">
        <v>87</v>
      </c>
    </row>
    <row r="191" spans="6:6" ht="10.5" customHeight="1" x14ac:dyDescent="0.15">
      <c r="F191" s="151" t="s">
        <v>88</v>
      </c>
    </row>
    <row r="192" spans="6:6" ht="10.5" customHeight="1" x14ac:dyDescent="0.15">
      <c r="F192" s="151" t="s">
        <v>89</v>
      </c>
    </row>
    <row r="193" spans="6:6" ht="10.5" customHeight="1" x14ac:dyDescent="0.15">
      <c r="F193" s="151" t="s">
        <v>90</v>
      </c>
    </row>
    <row r="194" spans="6:6" ht="10.5" customHeight="1" x14ac:dyDescent="0.15">
      <c r="F194" s="151" t="s">
        <v>91</v>
      </c>
    </row>
    <row r="195" spans="6:6" ht="10.5" customHeight="1" x14ac:dyDescent="0.15">
      <c r="F195" s="151" t="s">
        <v>92</v>
      </c>
    </row>
    <row r="196" spans="6:6" ht="10.5" customHeight="1" x14ac:dyDescent="0.15">
      <c r="F196" s="151" t="s">
        <v>93</v>
      </c>
    </row>
    <row r="197" spans="6:6" ht="10.5" customHeight="1" x14ac:dyDescent="0.15">
      <c r="F197" s="151" t="s">
        <v>94</v>
      </c>
    </row>
    <row r="198" spans="6:6" ht="10.5" customHeight="1" x14ac:dyDescent="0.15">
      <c r="F198" s="151" t="s">
        <v>95</v>
      </c>
    </row>
    <row r="199" spans="6:6" ht="10.5" customHeight="1" x14ac:dyDescent="0.15">
      <c r="F199" s="151" t="s">
        <v>96</v>
      </c>
    </row>
    <row r="200" spans="6:6" ht="10.5" customHeight="1" x14ac:dyDescent="0.15">
      <c r="F200" s="151" t="s">
        <v>97</v>
      </c>
    </row>
    <row r="201" spans="6:6" ht="10.5" customHeight="1" x14ac:dyDescent="0.15">
      <c r="F201" s="151" t="s">
        <v>98</v>
      </c>
    </row>
    <row r="202" spans="6:6" ht="10.5" customHeight="1" x14ac:dyDescent="0.15">
      <c r="F202" s="151" t="s">
        <v>99</v>
      </c>
    </row>
    <row r="203" spans="6:6" ht="10.5" customHeight="1" x14ac:dyDescent="0.15">
      <c r="F203" s="151" t="s">
        <v>100</v>
      </c>
    </row>
    <row r="204" spans="6:6" ht="10.5" customHeight="1" x14ac:dyDescent="0.15">
      <c r="F204" s="151" t="s">
        <v>101</v>
      </c>
    </row>
    <row r="205" spans="6:6" ht="10.5" customHeight="1" x14ac:dyDescent="0.15">
      <c r="F205" s="151" t="s">
        <v>102</v>
      </c>
    </row>
    <row r="206" spans="6:6" ht="10.5" customHeight="1" x14ac:dyDescent="0.15">
      <c r="F206" s="152" t="s">
        <v>103</v>
      </c>
    </row>
    <row r="207" spans="6:6" ht="10.5" customHeight="1" x14ac:dyDescent="0.15">
      <c r="F207" s="152" t="s">
        <v>104</v>
      </c>
    </row>
    <row r="208" spans="6:6" ht="10.5" customHeight="1" x14ac:dyDescent="0.15">
      <c r="F208" s="152" t="s">
        <v>105</v>
      </c>
    </row>
    <row r="209" spans="6:6" ht="10.5" customHeight="1" x14ac:dyDescent="0.15">
      <c r="F209" s="152" t="s">
        <v>106</v>
      </c>
    </row>
    <row r="210" spans="6:6" ht="10.5" customHeight="1" x14ac:dyDescent="0.15">
      <c r="F210" s="152" t="s">
        <v>107</v>
      </c>
    </row>
    <row r="211" spans="6:6" ht="10.5" customHeight="1" x14ac:dyDescent="0.15">
      <c r="F211" s="152" t="s">
        <v>108</v>
      </c>
    </row>
    <row r="212" spans="6:6" ht="10.5" customHeight="1" x14ac:dyDescent="0.15">
      <c r="F212" s="152" t="s">
        <v>109</v>
      </c>
    </row>
    <row r="213" spans="6:6" ht="10.5" customHeight="1" x14ac:dyDescent="0.15">
      <c r="F213" s="152" t="s">
        <v>110</v>
      </c>
    </row>
    <row r="214" spans="6:6" ht="10.5" customHeight="1" x14ac:dyDescent="0.15">
      <c r="F214" s="152" t="s">
        <v>111</v>
      </c>
    </row>
    <row r="215" spans="6:6" ht="10.5" customHeight="1" x14ac:dyDescent="0.15">
      <c r="F215" s="152" t="s">
        <v>112</v>
      </c>
    </row>
    <row r="216" spans="6:6" ht="10.5" customHeight="1" x14ac:dyDescent="0.15">
      <c r="F216" s="152" t="s">
        <v>113</v>
      </c>
    </row>
    <row r="217" spans="6:6" ht="10.5" customHeight="1" x14ac:dyDescent="0.15">
      <c r="F217" s="152" t="s">
        <v>114</v>
      </c>
    </row>
    <row r="218" spans="6:6" ht="10.5" customHeight="1" x14ac:dyDescent="0.15">
      <c r="F218" s="152" t="s">
        <v>226</v>
      </c>
    </row>
    <row r="219" spans="6:6" ht="10.5" customHeight="1" x14ac:dyDescent="0.15">
      <c r="F219" s="152" t="s">
        <v>115</v>
      </c>
    </row>
    <row r="220" spans="6:6" ht="10.5" customHeight="1" x14ac:dyDescent="0.15">
      <c r="F220" s="152" t="s">
        <v>116</v>
      </c>
    </row>
    <row r="221" spans="6:6" ht="10.5" customHeight="1" x14ac:dyDescent="0.15">
      <c r="F221" s="152" t="s">
        <v>117</v>
      </c>
    </row>
    <row r="222" spans="6:6" ht="10.5" customHeight="1" x14ac:dyDescent="0.15">
      <c r="F222" s="152" t="s">
        <v>118</v>
      </c>
    </row>
    <row r="223" spans="6:6" ht="10.5" customHeight="1" x14ac:dyDescent="0.15">
      <c r="F223" s="152" t="s">
        <v>119</v>
      </c>
    </row>
    <row r="224" spans="6:6" ht="10.5" customHeight="1" x14ac:dyDescent="0.15">
      <c r="F224" s="152" t="s">
        <v>120</v>
      </c>
    </row>
    <row r="225" spans="6:6" ht="10.5" customHeight="1" x14ac:dyDescent="0.15">
      <c r="F225" s="152" t="s">
        <v>121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16384" width="9" style="306"/>
  </cols>
  <sheetData>
    <row r="1" spans="1:10" s="305" customFormat="1" ht="13.5" customHeight="1" x14ac:dyDescent="0.15">
      <c r="A1" s="702" t="s">
        <v>310</v>
      </c>
      <c r="B1" s="702"/>
      <c r="C1" s="702"/>
      <c r="D1" s="702"/>
    </row>
    <row r="2" spans="1:10" ht="22.5" customHeight="1" x14ac:dyDescent="0.15">
      <c r="A2" s="791" t="s">
        <v>441</v>
      </c>
      <c r="B2" s="791"/>
      <c r="C2" s="791"/>
      <c r="D2" s="791"/>
      <c r="E2" s="791"/>
      <c r="F2" s="791"/>
      <c r="G2" s="60"/>
    </row>
    <row r="3" spans="1:10" ht="16.5" customHeight="1" x14ac:dyDescent="0.15">
      <c r="C3" s="952"/>
      <c r="D3" s="952"/>
      <c r="E3" s="952"/>
      <c r="F3" s="952"/>
    </row>
    <row r="4" spans="1:10" ht="16.5" customHeight="1" x14ac:dyDescent="0.15">
      <c r="B4" s="62"/>
      <c r="C4" s="62" t="s">
        <v>50</v>
      </c>
      <c r="D4" s="788" t="s">
        <v>256</v>
      </c>
      <c r="E4" s="788"/>
      <c r="J4" s="234"/>
    </row>
    <row r="5" spans="1:10" ht="16.5" customHeight="1" x14ac:dyDescent="0.15">
      <c r="B5" s="62"/>
      <c r="C5" s="62" t="s">
        <v>51</v>
      </c>
      <c r="D5" s="951" t="s">
        <v>254</v>
      </c>
      <c r="E5" s="951"/>
    </row>
    <row r="6" spans="1:10" ht="16.5" customHeight="1" x14ac:dyDescent="0.15">
      <c r="B6" s="62"/>
      <c r="C6" s="62" t="s">
        <v>52</v>
      </c>
      <c r="D6" s="951" t="s">
        <v>255</v>
      </c>
      <c r="E6" s="951"/>
      <c r="F6" s="234"/>
    </row>
    <row r="7" spans="1:10" x14ac:dyDescent="0.15">
      <c r="A7" s="799"/>
      <c r="B7" s="799"/>
      <c r="C7" s="799"/>
      <c r="D7" s="799"/>
      <c r="E7" s="799"/>
      <c r="F7" s="799"/>
    </row>
    <row r="8" spans="1:10" ht="27" customHeight="1" x14ac:dyDescent="0.15">
      <c r="A8" s="61" t="s">
        <v>437</v>
      </c>
      <c r="B8" s="800" t="s">
        <v>360</v>
      </c>
      <c r="C8" s="801"/>
      <c r="D8" s="61" t="s">
        <v>438</v>
      </c>
      <c r="E8" s="722" t="s">
        <v>442</v>
      </c>
      <c r="F8" s="723"/>
    </row>
    <row r="9" spans="1:10" ht="16.5" customHeight="1" x14ac:dyDescent="0.15">
      <c r="A9" s="793" t="s">
        <v>271</v>
      </c>
      <c r="B9" s="794"/>
      <c r="C9" s="794"/>
      <c r="D9" s="794"/>
      <c r="E9" s="794"/>
      <c r="F9" s="795"/>
    </row>
    <row r="10" spans="1:10" ht="300" customHeight="1" x14ac:dyDescent="0.15">
      <c r="A10" s="796"/>
      <c r="B10" s="797"/>
      <c r="C10" s="797"/>
      <c r="D10" s="797"/>
      <c r="E10" s="797"/>
      <c r="F10" s="798"/>
    </row>
    <row r="11" spans="1:10" ht="30" customHeight="1" x14ac:dyDescent="0.15">
      <c r="A11" s="793" t="s">
        <v>439</v>
      </c>
      <c r="B11" s="794"/>
      <c r="C11" s="794"/>
      <c r="D11" s="794"/>
      <c r="E11" s="794"/>
      <c r="F11" s="795"/>
    </row>
    <row r="12" spans="1:10" ht="299.25" customHeight="1" x14ac:dyDescent="0.15">
      <c r="A12" s="796"/>
      <c r="B12" s="797"/>
      <c r="C12" s="797"/>
      <c r="D12" s="797"/>
      <c r="E12" s="797"/>
      <c r="F12" s="798"/>
    </row>
    <row r="13" spans="1:10" x14ac:dyDescent="0.15">
      <c r="A13" s="310" t="s">
        <v>440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18" customWidth="1"/>
    <col min="2" max="2" width="17.5" style="318" customWidth="1"/>
    <col min="3" max="3" width="8.75" style="318" customWidth="1"/>
    <col min="4" max="4" width="19.375" style="318" customWidth="1"/>
    <col min="5" max="5" width="21.25" style="318" customWidth="1"/>
    <col min="6" max="6" width="5" style="318" customWidth="1"/>
    <col min="7" max="16384" width="9" style="318"/>
  </cols>
  <sheetData>
    <row r="1" spans="1:7" s="316" customFormat="1" ht="13.5" customHeight="1" x14ac:dyDescent="0.15">
      <c r="A1" s="702" t="s">
        <v>310</v>
      </c>
      <c r="B1" s="702"/>
      <c r="C1" s="702"/>
      <c r="D1" s="702"/>
    </row>
    <row r="2" spans="1:7" ht="22.5" customHeight="1" x14ac:dyDescent="0.15">
      <c r="A2" s="791" t="s">
        <v>441</v>
      </c>
      <c r="B2" s="791"/>
      <c r="C2" s="791"/>
      <c r="D2" s="791"/>
      <c r="E2" s="791"/>
      <c r="F2" s="791"/>
      <c r="G2" s="60"/>
    </row>
    <row r="3" spans="1:7" ht="22.5" customHeight="1" x14ac:dyDescent="0.15">
      <c r="A3" s="317"/>
      <c r="B3" s="317"/>
      <c r="C3" s="317"/>
      <c r="D3" s="317"/>
      <c r="E3" s="317"/>
      <c r="F3" s="317"/>
      <c r="G3" s="60"/>
    </row>
    <row r="4" spans="1:7" ht="22.5" customHeight="1" x14ac:dyDescent="0.15">
      <c r="A4" s="317"/>
      <c r="B4" s="317"/>
      <c r="C4" s="317"/>
      <c r="D4" s="317"/>
      <c r="E4" s="317"/>
      <c r="F4" s="317"/>
      <c r="G4" s="60"/>
    </row>
    <row r="5" spans="1:7" ht="22.5" customHeight="1" x14ac:dyDescent="0.15">
      <c r="A5" s="317"/>
      <c r="B5" s="317"/>
      <c r="C5" s="317"/>
      <c r="D5" s="317"/>
      <c r="E5" s="317"/>
      <c r="F5" s="317"/>
      <c r="G5" s="60"/>
    </row>
    <row r="6" spans="1:7" ht="22.5" customHeight="1" x14ac:dyDescent="0.15">
      <c r="A6" s="317"/>
      <c r="B6" s="317"/>
      <c r="C6" s="317"/>
      <c r="D6" s="317"/>
      <c r="E6" s="317"/>
      <c r="F6" s="317"/>
      <c r="G6" s="60"/>
    </row>
    <row r="7" spans="1:7" ht="22.5" customHeight="1" x14ac:dyDescent="0.15">
      <c r="A7" s="317"/>
      <c r="B7" s="317"/>
      <c r="C7" s="317"/>
      <c r="D7" s="317"/>
      <c r="E7" s="317"/>
      <c r="F7" s="317"/>
      <c r="G7" s="60"/>
    </row>
    <row r="8" spans="1:7" ht="22.5" customHeight="1" x14ac:dyDescent="0.15">
      <c r="A8" s="317"/>
      <c r="B8" s="317"/>
      <c r="C8" s="317"/>
      <c r="D8" s="317"/>
      <c r="E8" s="317"/>
      <c r="F8" s="317"/>
      <c r="G8" s="60"/>
    </row>
    <row r="9" spans="1:7" ht="22.5" customHeight="1" x14ac:dyDescent="0.15">
      <c r="A9" s="317"/>
      <c r="B9" s="317"/>
      <c r="C9" s="317"/>
      <c r="D9" s="317"/>
      <c r="E9" s="317"/>
      <c r="F9" s="317"/>
      <c r="G9" s="60"/>
    </row>
    <row r="10" spans="1:7" ht="22.5" customHeight="1" x14ac:dyDescent="0.15">
      <c r="A10" s="317"/>
      <c r="B10" s="317"/>
      <c r="C10" s="317"/>
      <c r="D10" s="317"/>
      <c r="E10" s="317"/>
      <c r="F10" s="317"/>
      <c r="G10" s="60"/>
    </row>
    <row r="11" spans="1:7" ht="22.5" customHeight="1" x14ac:dyDescent="0.15">
      <c r="A11" s="317"/>
      <c r="B11" s="317"/>
      <c r="C11" s="317"/>
      <c r="D11" s="317"/>
      <c r="E11" s="317"/>
      <c r="F11" s="317"/>
      <c r="G11" s="60"/>
    </row>
    <row r="12" spans="1:7" ht="22.5" customHeight="1" x14ac:dyDescent="0.15">
      <c r="A12" s="317"/>
      <c r="B12" s="317"/>
      <c r="C12" s="317"/>
      <c r="D12" s="317"/>
      <c r="E12" s="317"/>
      <c r="F12" s="317"/>
      <c r="G12" s="60"/>
    </row>
    <row r="13" spans="1:7" ht="22.5" customHeight="1" x14ac:dyDescent="0.15">
      <c r="A13" s="317"/>
      <c r="B13" s="317"/>
      <c r="C13" s="317"/>
      <c r="D13" s="317"/>
      <c r="E13" s="317"/>
      <c r="F13" s="317"/>
      <c r="G13" s="60"/>
    </row>
    <row r="14" spans="1:7" ht="22.5" customHeight="1" x14ac:dyDescent="0.15">
      <c r="A14" s="317"/>
      <c r="B14" s="317"/>
      <c r="C14" s="317"/>
      <c r="D14" s="317"/>
      <c r="E14" s="317"/>
      <c r="F14" s="317"/>
      <c r="G14" s="60"/>
    </row>
    <row r="15" spans="1:7" ht="22.5" customHeight="1" x14ac:dyDescent="0.15">
      <c r="A15" s="317"/>
      <c r="B15" s="317"/>
      <c r="C15" s="317"/>
      <c r="D15" s="317"/>
      <c r="E15" s="317"/>
      <c r="F15" s="317"/>
      <c r="G15" s="60"/>
    </row>
    <row r="16" spans="1:7" ht="22.5" customHeight="1" x14ac:dyDescent="0.15">
      <c r="A16" s="317"/>
      <c r="B16" s="317"/>
      <c r="C16" s="317"/>
      <c r="D16" s="317"/>
      <c r="E16" s="317"/>
      <c r="F16" s="317"/>
      <c r="G16" s="60"/>
    </row>
    <row r="17" spans="1:7" ht="22.5" customHeight="1" x14ac:dyDescent="0.15">
      <c r="A17" s="317"/>
      <c r="B17" s="317"/>
      <c r="C17" s="317"/>
      <c r="D17" s="317"/>
      <c r="E17" s="317"/>
      <c r="F17" s="317"/>
      <c r="G17" s="60"/>
    </row>
    <row r="18" spans="1:7" ht="22.5" customHeight="1" x14ac:dyDescent="0.15">
      <c r="A18" s="317"/>
      <c r="B18" s="317"/>
      <c r="C18" s="317"/>
      <c r="D18" s="317"/>
      <c r="E18" s="317"/>
      <c r="F18" s="317"/>
      <c r="G18" s="60"/>
    </row>
    <row r="19" spans="1:7" ht="22.5" customHeight="1" x14ac:dyDescent="0.15">
      <c r="A19" s="317"/>
      <c r="B19" s="317"/>
      <c r="C19" s="317"/>
      <c r="D19" s="317"/>
      <c r="E19" s="317"/>
      <c r="F19" s="317"/>
      <c r="G19" s="60"/>
    </row>
    <row r="20" spans="1:7" ht="22.5" customHeight="1" x14ac:dyDescent="0.15">
      <c r="A20" s="317"/>
      <c r="B20" s="317"/>
      <c r="C20" s="317"/>
      <c r="D20" s="317"/>
      <c r="E20" s="317"/>
      <c r="F20" s="317"/>
      <c r="G20" s="60"/>
    </row>
    <row r="21" spans="1:7" ht="22.5" customHeight="1" x14ac:dyDescent="0.15">
      <c r="A21" s="317"/>
      <c r="B21" s="317"/>
      <c r="C21" s="317"/>
      <c r="D21" s="317"/>
      <c r="E21" s="317"/>
      <c r="F21" s="317"/>
      <c r="G21" s="60"/>
    </row>
    <row r="22" spans="1:7" ht="22.5" customHeight="1" x14ac:dyDescent="0.15">
      <c r="A22" s="317"/>
      <c r="B22" s="317"/>
      <c r="C22" s="317"/>
      <c r="D22" s="317"/>
      <c r="E22" s="317"/>
      <c r="F22" s="317"/>
      <c r="G22" s="60"/>
    </row>
    <row r="23" spans="1:7" ht="22.5" customHeight="1" x14ac:dyDescent="0.15">
      <c r="A23" s="317"/>
      <c r="B23" s="317"/>
      <c r="C23" s="317"/>
      <c r="D23" s="317"/>
      <c r="E23" s="317"/>
      <c r="F23" s="317"/>
      <c r="G23" s="60"/>
    </row>
    <row r="24" spans="1:7" ht="22.5" customHeight="1" x14ac:dyDescent="0.15">
      <c r="A24" s="317"/>
      <c r="B24" s="317"/>
      <c r="C24" s="317"/>
      <c r="D24" s="317"/>
      <c r="E24" s="317"/>
      <c r="F24" s="317"/>
      <c r="G24" s="60"/>
    </row>
    <row r="25" spans="1:7" ht="22.5" customHeight="1" x14ac:dyDescent="0.15">
      <c r="A25" s="317"/>
      <c r="B25" s="317"/>
      <c r="C25" s="317"/>
      <c r="D25" s="317"/>
      <c r="E25" s="317"/>
      <c r="F25" s="317"/>
      <c r="G25" s="60"/>
    </row>
    <row r="26" spans="1:7" ht="22.5" customHeight="1" x14ac:dyDescent="0.15">
      <c r="A26" s="317"/>
      <c r="B26" s="317"/>
      <c r="C26" s="317"/>
      <c r="D26" s="317"/>
      <c r="E26" s="317"/>
      <c r="F26" s="317"/>
      <c r="G26" s="60"/>
    </row>
    <row r="27" spans="1:7" ht="22.5" customHeight="1" x14ac:dyDescent="0.15">
      <c r="A27" s="317"/>
      <c r="B27" s="317"/>
      <c r="C27" s="317"/>
      <c r="D27" s="317"/>
      <c r="E27" s="317"/>
      <c r="F27" s="317"/>
      <c r="G27" s="60"/>
    </row>
    <row r="28" spans="1:7" ht="22.5" customHeight="1" x14ac:dyDescent="0.15">
      <c r="A28" s="317"/>
      <c r="B28" s="317"/>
      <c r="C28" s="317"/>
      <c r="D28" s="317"/>
      <c r="E28" s="317"/>
      <c r="F28" s="317"/>
      <c r="G28" s="60"/>
    </row>
    <row r="29" spans="1:7" ht="22.5" customHeight="1" x14ac:dyDescent="0.15">
      <c r="A29" s="317"/>
      <c r="B29" s="317"/>
      <c r="C29" s="317"/>
      <c r="D29" s="317"/>
      <c r="E29" s="317"/>
      <c r="F29" s="317"/>
      <c r="G29" s="60"/>
    </row>
    <row r="30" spans="1:7" ht="22.5" customHeight="1" x14ac:dyDescent="0.15">
      <c r="A30" s="317"/>
      <c r="B30" s="317"/>
      <c r="C30" s="317"/>
      <c r="D30" s="317"/>
      <c r="E30" s="317"/>
      <c r="F30" s="317"/>
      <c r="G30" s="60"/>
    </row>
    <row r="31" spans="1:7" ht="22.5" customHeight="1" x14ac:dyDescent="0.15">
      <c r="A31" s="317"/>
      <c r="B31" s="317"/>
      <c r="C31" s="317"/>
      <c r="D31" s="317"/>
      <c r="E31" s="317"/>
      <c r="F31" s="317"/>
      <c r="G31" s="60"/>
    </row>
    <row r="32" spans="1:7" ht="22.5" customHeight="1" x14ac:dyDescent="0.15">
      <c r="A32" s="317"/>
      <c r="B32" s="317"/>
      <c r="C32" s="317"/>
      <c r="D32" s="317"/>
      <c r="E32" s="317"/>
      <c r="F32" s="317"/>
      <c r="G32" s="60"/>
    </row>
    <row r="33" spans="1:7" ht="22.5" customHeight="1" x14ac:dyDescent="0.15">
      <c r="A33" s="317"/>
      <c r="B33" s="317"/>
      <c r="C33" s="317"/>
      <c r="D33" s="317"/>
      <c r="E33" s="317"/>
      <c r="F33" s="317"/>
      <c r="G33" s="60"/>
    </row>
    <row r="34" spans="1:7" ht="22.5" customHeight="1" x14ac:dyDescent="0.15">
      <c r="A34" s="317"/>
      <c r="B34" s="317"/>
      <c r="C34" s="317"/>
      <c r="D34" s="317"/>
      <c r="E34" s="317"/>
      <c r="F34" s="317"/>
      <c r="G34" s="60"/>
    </row>
    <row r="35" spans="1:7" ht="22.5" customHeight="1" x14ac:dyDescent="0.15">
      <c r="A35" s="317"/>
      <c r="B35" s="317"/>
      <c r="C35" s="317"/>
      <c r="D35" s="317"/>
      <c r="E35" s="317"/>
      <c r="F35" s="317"/>
      <c r="G35" s="60"/>
    </row>
    <row r="36" spans="1:7" x14ac:dyDescent="0.15">
      <c r="A36" s="310" t="s">
        <v>440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x14ac:dyDescent="0.15">
      <c r="A1" s="63" t="s">
        <v>252</v>
      </c>
    </row>
    <row r="2" spans="1:15" ht="25.5" customHeight="1" x14ac:dyDescent="0.15">
      <c r="A2" s="506" t="s">
        <v>133</v>
      </c>
      <c r="B2" s="506"/>
      <c r="C2" s="506"/>
      <c r="D2" s="506"/>
      <c r="E2" s="506"/>
      <c r="F2" s="506"/>
      <c r="G2" s="506"/>
      <c r="H2" s="506"/>
      <c r="I2" s="506"/>
      <c r="J2" s="506"/>
      <c r="K2" s="506"/>
      <c r="L2" s="506"/>
      <c r="M2" s="506"/>
    </row>
    <row r="3" spans="1:15" ht="10.5" customHeight="1" x14ac:dyDescent="0.15">
      <c r="A3" s="65"/>
      <c r="B3" s="65"/>
      <c r="C3" s="65"/>
      <c r="D3" s="65"/>
      <c r="E3" s="65"/>
      <c r="F3" s="65"/>
      <c r="G3" s="65"/>
      <c r="H3" s="65"/>
      <c r="I3" s="65"/>
      <c r="J3" s="65"/>
      <c r="K3" s="65"/>
      <c r="L3" s="65"/>
      <c r="M3" s="65"/>
    </row>
    <row r="4" spans="1:15" s="70" customFormat="1" ht="21.95" customHeight="1" x14ac:dyDescent="0.15">
      <c r="A4" s="507" t="s">
        <v>122</v>
      </c>
      <c r="B4" s="508"/>
      <c r="C4" s="509" t="str">
        <f>'様式1-1'!D16</f>
        <v>県道田川直方線人見橋橋梁下部工（Ａ１）工事</v>
      </c>
      <c r="D4" s="510"/>
      <c r="E4" s="510"/>
      <c r="F4" s="511"/>
      <c r="G4" s="66"/>
      <c r="H4" s="67"/>
      <c r="I4" s="68"/>
      <c r="J4" s="68"/>
      <c r="K4" s="156" t="s">
        <v>293</v>
      </c>
      <c r="L4" s="69">
        <f>'様式1-1'!D20</f>
        <v>45828</v>
      </c>
      <c r="M4" s="66"/>
    </row>
    <row r="5" spans="1:15" s="71" customFormat="1" ht="6.75" customHeight="1" thickBot="1" x14ac:dyDescent="0.2">
      <c r="A5" s="70"/>
      <c r="B5" s="70"/>
      <c r="C5" s="70"/>
      <c r="D5" s="70"/>
      <c r="E5" s="70"/>
      <c r="F5" s="70"/>
      <c r="G5" s="70"/>
      <c r="H5" s="70"/>
      <c r="I5" s="70"/>
      <c r="J5" s="70"/>
      <c r="K5" s="70"/>
      <c r="L5" s="70"/>
      <c r="M5" s="70"/>
    </row>
    <row r="6" spans="1:15" s="70" customFormat="1" ht="21.95" customHeight="1" x14ac:dyDescent="0.15">
      <c r="A6" s="507" t="s">
        <v>134</v>
      </c>
      <c r="B6" s="512"/>
      <c r="C6" s="153" t="str">
        <f>'様式1-1'!F10</f>
        <v>株式会社○○建設○○支店</v>
      </c>
      <c r="D6" s="512" t="s">
        <v>135</v>
      </c>
      <c r="E6" s="512"/>
      <c r="F6" s="513"/>
      <c r="G6" s="514"/>
      <c r="H6" s="514"/>
      <c r="I6" s="514"/>
      <c r="J6" s="515"/>
      <c r="K6" s="516" t="s">
        <v>136</v>
      </c>
      <c r="L6" s="72" t="s">
        <v>228</v>
      </c>
      <c r="M6" s="73"/>
    </row>
    <row r="7" spans="1:15" s="70" customFormat="1" ht="21.95" customHeight="1" thickBot="1" x14ac:dyDescent="0.2">
      <c r="A7" s="507" t="s">
        <v>229</v>
      </c>
      <c r="B7" s="518"/>
      <c r="C7" s="153" t="str">
        <f>'様式1-1'!F9</f>
        <v>○○市○○町○○番地</v>
      </c>
      <c r="D7" s="519" t="s">
        <v>137</v>
      </c>
      <c r="E7" s="519"/>
      <c r="F7" s="520"/>
      <c r="G7" s="521"/>
      <c r="H7" s="521"/>
      <c r="I7" s="521"/>
      <c r="J7" s="522"/>
      <c r="K7" s="517"/>
      <c r="L7" s="74"/>
      <c r="M7" s="73"/>
    </row>
    <row r="8" spans="1:15" s="71" customFormat="1" ht="8.25" customHeight="1" x14ac:dyDescent="0.15">
      <c r="C8" s="75"/>
      <c r="L8" s="76"/>
    </row>
    <row r="9" spans="1:15" s="71" customFormat="1" ht="15.75" customHeight="1" x14ac:dyDescent="0.15">
      <c r="A9" s="77" t="s">
        <v>280</v>
      </c>
      <c r="C9" s="75"/>
      <c r="L9" s="76"/>
    </row>
    <row r="10" spans="1:15" s="71" customFormat="1" ht="39.75" customHeight="1" thickBot="1" x14ac:dyDescent="0.2">
      <c r="A10" s="531" t="s">
        <v>282</v>
      </c>
      <c r="B10" s="532"/>
      <c r="C10" s="532"/>
      <c r="D10" s="532"/>
      <c r="E10" s="532"/>
      <c r="F10" s="532"/>
      <c r="G10" s="532"/>
      <c r="H10" s="532"/>
      <c r="I10" s="532"/>
      <c r="J10" s="532"/>
      <c r="K10" s="526" t="s">
        <v>64</v>
      </c>
      <c r="L10" s="516"/>
      <c r="M10" s="527"/>
    </row>
    <row r="11" spans="1:15" s="71" customFormat="1" ht="39.75" customHeight="1" thickTop="1" thickBot="1" x14ac:dyDescent="0.2">
      <c r="A11" s="533"/>
      <c r="B11" s="534"/>
      <c r="C11" s="534"/>
      <c r="D11" s="534"/>
      <c r="E11" s="534"/>
      <c r="F11" s="534"/>
      <c r="G11" s="534"/>
      <c r="H11" s="534"/>
      <c r="I11" s="534"/>
      <c r="J11" s="534"/>
      <c r="K11" s="528"/>
      <c r="L11" s="529"/>
      <c r="M11" s="530"/>
      <c r="N11" s="272" t="s">
        <v>257</v>
      </c>
      <c r="O11" s="271" t="s">
        <v>374</v>
      </c>
    </row>
    <row r="12" spans="1:15" s="71" customFormat="1" ht="8.25" customHeight="1" x14ac:dyDescent="0.15">
      <c r="C12" s="75"/>
      <c r="L12" s="76"/>
    </row>
    <row r="13" spans="1:15" s="78" customFormat="1" ht="15.95" customHeight="1" thickBot="1" x14ac:dyDescent="0.2">
      <c r="A13" s="255" t="s">
        <v>463</v>
      </c>
      <c r="B13" s="256"/>
      <c r="C13" s="256"/>
      <c r="L13" s="79"/>
    </row>
    <row r="14" spans="1:15" s="71" customFormat="1" ht="32.1" customHeight="1" thickBot="1" x14ac:dyDescent="0.2">
      <c r="A14" s="535" t="s">
        <v>138</v>
      </c>
      <c r="B14" s="536"/>
      <c r="C14" s="536"/>
      <c r="D14" s="536"/>
      <c r="E14" s="536"/>
      <c r="F14" s="537"/>
      <c r="G14" s="538" t="s">
        <v>139</v>
      </c>
      <c r="H14" s="539"/>
      <c r="I14" s="540"/>
      <c r="K14" s="541" t="s">
        <v>317</v>
      </c>
      <c r="L14" s="543"/>
      <c r="M14" s="81"/>
    </row>
    <row r="15" spans="1:15" s="71" customFormat="1" ht="19.5" customHeight="1" thickTop="1" thickBot="1" x14ac:dyDescent="0.2">
      <c r="A15" s="545" t="s">
        <v>473</v>
      </c>
      <c r="B15" s="545"/>
      <c r="C15" s="545"/>
      <c r="D15" s="545"/>
      <c r="E15" s="545"/>
      <c r="F15" s="546"/>
      <c r="G15" s="547"/>
      <c r="H15" s="548"/>
      <c r="I15" s="549"/>
      <c r="K15" s="542"/>
      <c r="L15" s="544"/>
      <c r="M15" s="81"/>
    </row>
    <row r="16" spans="1:15" s="71" customFormat="1" ht="19.5" customHeight="1" x14ac:dyDescent="0.15">
      <c r="A16" s="488" t="s">
        <v>240</v>
      </c>
      <c r="B16" s="489"/>
      <c r="C16" s="489"/>
      <c r="D16" s="489"/>
      <c r="E16" s="489"/>
      <c r="F16" s="489"/>
      <c r="G16" s="490"/>
      <c r="H16" s="491"/>
      <c r="I16" s="492"/>
      <c r="K16" s="319"/>
      <c r="L16" s="320"/>
      <c r="M16" s="66"/>
    </row>
    <row r="17" spans="1:13" s="71" customFormat="1" ht="19.5" customHeight="1" x14ac:dyDescent="0.15">
      <c r="A17" s="483" t="s">
        <v>241</v>
      </c>
      <c r="B17" s="484"/>
      <c r="C17" s="484"/>
      <c r="D17" s="484"/>
      <c r="E17" s="484"/>
      <c r="F17" s="484"/>
      <c r="G17" s="500"/>
      <c r="H17" s="501"/>
      <c r="I17" s="502"/>
    </row>
    <row r="18" spans="1:13" s="71" customFormat="1" ht="33" customHeight="1" x14ac:dyDescent="0.15">
      <c r="A18" s="503" t="s">
        <v>313</v>
      </c>
      <c r="B18" s="481"/>
      <c r="C18" s="481"/>
      <c r="D18" s="481"/>
      <c r="E18" s="481"/>
      <c r="F18" s="481"/>
      <c r="G18" s="480"/>
      <c r="H18" s="481"/>
      <c r="I18" s="482"/>
    </row>
    <row r="19" spans="1:13" s="71" customFormat="1" ht="19.5" customHeight="1" x14ac:dyDescent="0.15">
      <c r="A19" s="483" t="s">
        <v>243</v>
      </c>
      <c r="B19" s="484"/>
      <c r="C19" s="484"/>
      <c r="D19" s="484"/>
      <c r="E19" s="484"/>
      <c r="F19" s="484"/>
      <c r="G19" s="500"/>
      <c r="H19" s="501"/>
      <c r="I19" s="502"/>
    </row>
    <row r="20" spans="1:13" s="71" customFormat="1" ht="19.5" customHeight="1" thickBot="1" x14ac:dyDescent="0.2">
      <c r="A20" s="483" t="s">
        <v>242</v>
      </c>
      <c r="B20" s="484"/>
      <c r="C20" s="484"/>
      <c r="D20" s="484"/>
      <c r="E20" s="484"/>
      <c r="F20" s="484"/>
      <c r="G20" s="523"/>
      <c r="H20" s="524"/>
      <c r="I20" s="525"/>
    </row>
    <row r="21" spans="1:13" s="71" customFormat="1" ht="7.5" customHeight="1" x14ac:dyDescent="0.15">
      <c r="A21" s="82"/>
      <c r="B21" s="82"/>
      <c r="C21" s="83"/>
      <c r="D21" s="83"/>
      <c r="E21" s="83"/>
      <c r="F21" s="83"/>
      <c r="G21" s="83"/>
      <c r="H21" s="84"/>
    </row>
    <row r="22" spans="1:13" s="78" customFormat="1" ht="15.95" customHeight="1" x14ac:dyDescent="0.15">
      <c r="A22" s="86" t="s">
        <v>140</v>
      </c>
      <c r="B22" s="87"/>
      <c r="C22" s="88"/>
      <c r="D22" s="270"/>
      <c r="E22" s="270"/>
      <c r="F22" s="270"/>
      <c r="G22" s="270"/>
      <c r="H22" s="270"/>
      <c r="I22" s="270"/>
      <c r="J22" s="270"/>
      <c r="K22" s="270"/>
      <c r="L22" s="270"/>
      <c r="M22" s="270"/>
    </row>
    <row r="23" spans="1:13" s="70" customFormat="1" ht="15.95" customHeight="1" x14ac:dyDescent="0.15">
      <c r="A23" s="434" t="s">
        <v>141</v>
      </c>
      <c r="B23" s="435"/>
      <c r="C23" s="493"/>
      <c r="D23" s="438" t="s">
        <v>239</v>
      </c>
      <c r="E23" s="439"/>
      <c r="F23" s="473" t="s">
        <v>139</v>
      </c>
      <c r="G23" s="474"/>
      <c r="H23" s="475"/>
      <c r="I23" s="427" t="s">
        <v>142</v>
      </c>
      <c r="J23" s="427"/>
      <c r="K23" s="427"/>
      <c r="L23" s="427"/>
      <c r="M23" s="428"/>
    </row>
    <row r="24" spans="1:13" s="70" customFormat="1" ht="15.95" customHeight="1" thickBot="1" x14ac:dyDescent="0.2">
      <c r="A24" s="436"/>
      <c r="B24" s="437"/>
      <c r="C24" s="494"/>
      <c r="D24" s="80" t="s">
        <v>143</v>
      </c>
      <c r="E24" s="80" t="s">
        <v>144</v>
      </c>
      <c r="F24" s="476"/>
      <c r="G24" s="477"/>
      <c r="H24" s="478"/>
      <c r="I24" s="429"/>
      <c r="J24" s="429"/>
      <c r="K24" s="429"/>
      <c r="L24" s="429"/>
      <c r="M24" s="430"/>
    </row>
    <row r="25" spans="1:13" ht="21" customHeight="1" thickTop="1" x14ac:dyDescent="0.15">
      <c r="A25" s="423" t="s">
        <v>272</v>
      </c>
      <c r="B25" s="423"/>
      <c r="C25" s="423"/>
      <c r="D25" s="94"/>
      <c r="E25" s="94" t="s">
        <v>11</v>
      </c>
      <c r="F25" s="470"/>
      <c r="G25" s="471"/>
      <c r="H25" s="472"/>
      <c r="I25" s="495"/>
      <c r="J25" s="496"/>
      <c r="K25" s="496"/>
      <c r="L25" s="496"/>
      <c r="M25" s="497"/>
    </row>
    <row r="26" spans="1:13" ht="21" customHeight="1" x14ac:dyDescent="0.15">
      <c r="A26" s="446" t="s">
        <v>145</v>
      </c>
      <c r="B26" s="446"/>
      <c r="C26" s="446"/>
      <c r="D26" s="95"/>
      <c r="E26" s="96" t="s">
        <v>12</v>
      </c>
      <c r="F26" s="485"/>
      <c r="G26" s="486"/>
      <c r="H26" s="487"/>
      <c r="I26" s="498" t="s">
        <v>273</v>
      </c>
      <c r="J26" s="498"/>
      <c r="K26" s="498"/>
      <c r="L26" s="498"/>
      <c r="M26" s="499"/>
    </row>
    <row r="27" spans="1:13" s="71" customFormat="1" ht="21" customHeight="1" x14ac:dyDescent="0.15">
      <c r="A27" s="446" t="s">
        <v>60</v>
      </c>
      <c r="B27" s="446"/>
      <c r="C27" s="446"/>
      <c r="D27" s="95"/>
      <c r="E27" s="96" t="s">
        <v>11</v>
      </c>
      <c r="F27" s="485"/>
      <c r="G27" s="486"/>
      <c r="H27" s="487"/>
      <c r="I27" s="391" t="s">
        <v>275</v>
      </c>
      <c r="J27" s="391"/>
      <c r="K27" s="391"/>
      <c r="L27" s="391"/>
      <c r="M27" s="392"/>
    </row>
    <row r="28" spans="1:13" s="71" customFormat="1" ht="21" customHeight="1" x14ac:dyDescent="0.15">
      <c r="A28" s="423" t="s">
        <v>61</v>
      </c>
      <c r="B28" s="423"/>
      <c r="C28" s="423"/>
      <c r="D28" s="97"/>
      <c r="E28" s="94" t="s">
        <v>13</v>
      </c>
      <c r="F28" s="485"/>
      <c r="G28" s="486"/>
      <c r="H28" s="487"/>
      <c r="I28" s="122"/>
      <c r="J28" s="122"/>
      <c r="K28" s="122"/>
      <c r="L28" s="122"/>
      <c r="M28" s="155"/>
    </row>
    <row r="29" spans="1:13" ht="21" customHeight="1" x14ac:dyDescent="0.15">
      <c r="A29" s="423" t="s">
        <v>288</v>
      </c>
      <c r="B29" s="423"/>
      <c r="C29" s="423"/>
      <c r="D29" s="97"/>
      <c r="E29" s="94" t="s">
        <v>14</v>
      </c>
      <c r="F29" s="485"/>
      <c r="G29" s="486"/>
      <c r="H29" s="487"/>
      <c r="I29" s="122"/>
      <c r="J29" s="122"/>
      <c r="K29" s="122"/>
      <c r="L29" s="122"/>
      <c r="M29" s="155"/>
    </row>
    <row r="30" spans="1:13" ht="21" customHeight="1" x14ac:dyDescent="0.15">
      <c r="A30" s="423" t="s">
        <v>62</v>
      </c>
      <c r="B30" s="423"/>
      <c r="C30" s="423"/>
      <c r="D30" s="97"/>
      <c r="E30" s="94" t="s">
        <v>15</v>
      </c>
      <c r="F30" s="485"/>
      <c r="G30" s="486"/>
      <c r="H30" s="487"/>
      <c r="I30" s="122"/>
      <c r="J30" s="122"/>
      <c r="K30" s="122"/>
      <c r="L30" s="122"/>
      <c r="M30" s="155"/>
    </row>
    <row r="31" spans="1:13" ht="21" customHeight="1" x14ac:dyDescent="0.15">
      <c r="A31" s="421" t="s">
        <v>298</v>
      </c>
      <c r="B31" s="422"/>
      <c r="C31" s="422"/>
      <c r="D31" s="97"/>
      <c r="E31" s="94" t="s">
        <v>18</v>
      </c>
      <c r="F31" s="396"/>
      <c r="G31" s="397"/>
      <c r="H31" s="398"/>
      <c r="I31" s="411" t="s">
        <v>308</v>
      </c>
      <c r="J31" s="411"/>
      <c r="K31" s="411"/>
      <c r="L31" s="411"/>
      <c r="M31" s="412"/>
    </row>
    <row r="32" spans="1:13" ht="21" customHeight="1" x14ac:dyDescent="0.15">
      <c r="A32" s="125"/>
      <c r="B32" s="504" t="s">
        <v>290</v>
      </c>
      <c r="C32" s="505"/>
      <c r="D32" s="115"/>
      <c r="E32" s="101" t="s">
        <v>259</v>
      </c>
      <c r="F32" s="401"/>
      <c r="G32" s="402"/>
      <c r="H32" s="403"/>
      <c r="I32" s="415"/>
      <c r="J32" s="415"/>
      <c r="K32" s="415"/>
      <c r="L32" s="415"/>
      <c r="M32" s="416"/>
    </row>
    <row r="33" spans="1:15" ht="21" customHeight="1" x14ac:dyDescent="0.15">
      <c r="A33" s="479" t="s">
        <v>165</v>
      </c>
      <c r="B33" s="479"/>
      <c r="C33" s="479"/>
      <c r="D33" s="101"/>
      <c r="E33" s="101" t="s">
        <v>11</v>
      </c>
      <c r="F33" s="401"/>
      <c r="G33" s="402"/>
      <c r="H33" s="403"/>
      <c r="I33" s="415"/>
      <c r="J33" s="415"/>
      <c r="K33" s="415"/>
      <c r="L33" s="415"/>
      <c r="M33" s="416"/>
    </row>
    <row r="34" spans="1:15" ht="21.75" customHeight="1" x14ac:dyDescent="0.15">
      <c r="A34" s="479" t="s">
        <v>166</v>
      </c>
      <c r="B34" s="479"/>
      <c r="C34" s="479"/>
      <c r="D34" s="101"/>
      <c r="E34" s="101" t="s">
        <v>167</v>
      </c>
      <c r="F34" s="401"/>
      <c r="G34" s="402"/>
      <c r="H34" s="403"/>
      <c r="I34" s="409" t="s">
        <v>378</v>
      </c>
      <c r="J34" s="409"/>
      <c r="K34" s="409"/>
      <c r="L34" s="409"/>
      <c r="M34" s="410"/>
      <c r="N34" s="284"/>
      <c r="O34" s="285"/>
    </row>
    <row r="35" spans="1:15" s="71" customFormat="1" ht="7.5" customHeight="1" x14ac:dyDescent="0.15">
      <c r="A35" s="82"/>
      <c r="B35" s="82"/>
      <c r="C35" s="83"/>
      <c r="D35" s="84"/>
      <c r="E35" s="84"/>
      <c r="F35" s="178"/>
      <c r="G35" s="178"/>
      <c r="H35" s="178"/>
      <c r="I35" s="84"/>
      <c r="J35" s="85"/>
      <c r="K35" s="85"/>
      <c r="L35" s="85"/>
      <c r="M35" s="85"/>
    </row>
    <row r="36" spans="1:15" s="78" customFormat="1" ht="15.95" customHeight="1" x14ac:dyDescent="0.15">
      <c r="A36" s="86" t="s">
        <v>235</v>
      </c>
      <c r="B36" s="87"/>
      <c r="C36" s="88"/>
      <c r="D36" s="89"/>
      <c r="E36" s="90"/>
      <c r="F36" s="179"/>
      <c r="G36" s="179"/>
      <c r="H36" s="179"/>
      <c r="I36" s="89"/>
      <c r="J36" s="91"/>
      <c r="K36" s="91"/>
      <c r="L36" s="91"/>
      <c r="M36" s="91"/>
    </row>
    <row r="37" spans="1:15" s="70" customFormat="1" ht="15.95" customHeight="1" x14ac:dyDescent="0.15">
      <c r="A37" s="434" t="s">
        <v>141</v>
      </c>
      <c r="B37" s="435"/>
      <c r="C37" s="435"/>
      <c r="D37" s="438" t="s">
        <v>239</v>
      </c>
      <c r="E37" s="439"/>
      <c r="F37" s="473" t="s">
        <v>139</v>
      </c>
      <c r="G37" s="474"/>
      <c r="H37" s="475"/>
      <c r="I37" s="427" t="s">
        <v>142</v>
      </c>
      <c r="J37" s="427"/>
      <c r="K37" s="427"/>
      <c r="L37" s="427"/>
      <c r="M37" s="428"/>
    </row>
    <row r="38" spans="1:15" s="70" customFormat="1" ht="15.95" customHeight="1" thickBot="1" x14ac:dyDescent="0.2">
      <c r="A38" s="436"/>
      <c r="B38" s="437"/>
      <c r="C38" s="437"/>
      <c r="D38" s="98" t="s">
        <v>143</v>
      </c>
      <c r="E38" s="92" t="s">
        <v>144</v>
      </c>
      <c r="F38" s="476"/>
      <c r="G38" s="477"/>
      <c r="H38" s="478"/>
      <c r="I38" s="429"/>
      <c r="J38" s="429"/>
      <c r="K38" s="429"/>
      <c r="L38" s="429"/>
      <c r="M38" s="430"/>
    </row>
    <row r="39" spans="1:15" s="75" customFormat="1" ht="21" customHeight="1" thickTop="1" x14ac:dyDescent="0.15">
      <c r="A39" s="468" t="s">
        <v>232</v>
      </c>
      <c r="B39" s="469"/>
      <c r="C39" s="469"/>
      <c r="D39" s="99" t="s">
        <v>16</v>
      </c>
      <c r="E39" s="99" t="s">
        <v>16</v>
      </c>
      <c r="F39" s="470"/>
      <c r="G39" s="471"/>
      <c r="H39" s="472"/>
      <c r="I39" s="431" t="s">
        <v>461</v>
      </c>
      <c r="J39" s="431"/>
      <c r="K39" s="431"/>
      <c r="L39" s="431"/>
      <c r="M39" s="432"/>
    </row>
    <row r="40" spans="1:15" s="75" customFormat="1" ht="21" customHeight="1" x14ac:dyDescent="0.15">
      <c r="A40" s="100"/>
      <c r="B40" s="454" t="s">
        <v>146</v>
      </c>
      <c r="C40" s="455"/>
      <c r="D40" s="101"/>
      <c r="E40" s="102" t="s">
        <v>147</v>
      </c>
      <c r="F40" s="401"/>
      <c r="G40" s="402"/>
      <c r="H40" s="403"/>
      <c r="I40" s="413"/>
      <c r="J40" s="413"/>
      <c r="K40" s="413"/>
      <c r="L40" s="413"/>
      <c r="M40" s="414"/>
    </row>
    <row r="41" spans="1:15" s="75" customFormat="1" ht="21" customHeight="1" x14ac:dyDescent="0.15">
      <c r="A41" s="100"/>
      <c r="B41" s="454" t="s">
        <v>148</v>
      </c>
      <c r="C41" s="455"/>
      <c r="D41" s="101"/>
      <c r="E41" s="101" t="s">
        <v>17</v>
      </c>
      <c r="F41" s="401"/>
      <c r="G41" s="402"/>
      <c r="H41" s="403"/>
      <c r="I41" s="413"/>
      <c r="J41" s="413"/>
      <c r="K41" s="413"/>
      <c r="L41" s="413"/>
      <c r="M41" s="414"/>
    </row>
    <row r="42" spans="1:15" s="75" customFormat="1" ht="21" customHeight="1" x14ac:dyDescent="0.15">
      <c r="A42" s="100"/>
      <c r="B42" s="454" t="s">
        <v>149</v>
      </c>
      <c r="C42" s="455"/>
      <c r="D42" s="101"/>
      <c r="E42" s="101" t="s">
        <v>18</v>
      </c>
      <c r="F42" s="401"/>
      <c r="G42" s="402"/>
      <c r="H42" s="403"/>
      <c r="I42" s="413"/>
      <c r="J42" s="413"/>
      <c r="K42" s="413"/>
      <c r="L42" s="413"/>
      <c r="M42" s="414"/>
    </row>
    <row r="43" spans="1:15" s="75" customFormat="1" ht="21" customHeight="1" x14ac:dyDescent="0.15">
      <c r="A43" s="100"/>
      <c r="B43" s="454" t="s">
        <v>150</v>
      </c>
      <c r="C43" s="455"/>
      <c r="D43" s="101"/>
      <c r="E43" s="101" t="s">
        <v>19</v>
      </c>
      <c r="F43" s="401"/>
      <c r="G43" s="402"/>
      <c r="H43" s="403"/>
      <c r="I43" s="413"/>
      <c r="J43" s="413"/>
      <c r="K43" s="413"/>
      <c r="L43" s="413"/>
      <c r="M43" s="414"/>
    </row>
    <row r="44" spans="1:15" s="75" customFormat="1" ht="21" customHeight="1" thickBot="1" x14ac:dyDescent="0.2">
      <c r="A44" s="103"/>
      <c r="B44" s="419" t="s">
        <v>297</v>
      </c>
      <c r="C44" s="420"/>
      <c r="D44" s="101"/>
      <c r="E44" s="101" t="s">
        <v>158</v>
      </c>
      <c r="F44" s="465"/>
      <c r="G44" s="466"/>
      <c r="H44" s="467"/>
      <c r="I44" s="415"/>
      <c r="J44" s="415"/>
      <c r="K44" s="415"/>
      <c r="L44" s="415"/>
      <c r="M44" s="416"/>
    </row>
    <row r="45" spans="1:15" s="71" customFormat="1" ht="8.1" customHeight="1" x14ac:dyDescent="0.15">
      <c r="A45" s="105"/>
      <c r="B45" s="106"/>
      <c r="C45" s="106"/>
      <c r="D45" s="107"/>
      <c r="E45" s="84"/>
      <c r="F45" s="178"/>
      <c r="G45" s="180"/>
      <c r="H45" s="180"/>
    </row>
    <row r="46" spans="1:15" s="78" customFormat="1" ht="15.95" customHeight="1" x14ac:dyDescent="0.15">
      <c r="A46" s="86" t="s">
        <v>236</v>
      </c>
      <c r="B46" s="108"/>
      <c r="C46" s="109"/>
      <c r="D46" s="110"/>
      <c r="E46" s="109"/>
      <c r="F46" s="181"/>
      <c r="G46" s="181"/>
      <c r="H46" s="181"/>
      <c r="I46" s="91"/>
      <c r="J46" s="91"/>
      <c r="K46" s="91"/>
      <c r="L46" s="91"/>
      <c r="M46" s="91"/>
    </row>
    <row r="47" spans="1:15" s="70" customFormat="1" ht="15.95" customHeight="1" x14ac:dyDescent="0.15">
      <c r="A47" s="434" t="s">
        <v>151</v>
      </c>
      <c r="B47" s="435"/>
      <c r="C47" s="435"/>
      <c r="D47" s="438" t="s">
        <v>239</v>
      </c>
      <c r="E47" s="439"/>
      <c r="F47" s="440" t="s">
        <v>139</v>
      </c>
      <c r="G47" s="440"/>
      <c r="H47" s="440"/>
      <c r="I47" s="427" t="s">
        <v>142</v>
      </c>
      <c r="J47" s="427"/>
      <c r="K47" s="427"/>
      <c r="L47" s="427"/>
      <c r="M47" s="428"/>
    </row>
    <row r="48" spans="1:15" s="70" customFormat="1" ht="15.95" customHeight="1" thickBot="1" x14ac:dyDescent="0.2">
      <c r="A48" s="436"/>
      <c r="B48" s="437"/>
      <c r="C48" s="437"/>
      <c r="D48" s="93" t="s">
        <v>143</v>
      </c>
      <c r="E48" s="80" t="s">
        <v>144</v>
      </c>
      <c r="F48" s="208" t="s">
        <v>152</v>
      </c>
      <c r="G48" s="209" t="s">
        <v>153</v>
      </c>
      <c r="H48" s="209" t="s">
        <v>154</v>
      </c>
      <c r="I48" s="429"/>
      <c r="J48" s="429"/>
      <c r="K48" s="429"/>
      <c r="L48" s="429"/>
      <c r="M48" s="430"/>
    </row>
    <row r="49" spans="1:15" s="75" customFormat="1" ht="21" customHeight="1" thickTop="1" x14ac:dyDescent="0.15">
      <c r="A49" s="446" t="s">
        <v>155</v>
      </c>
      <c r="B49" s="446"/>
      <c r="C49" s="464"/>
      <c r="D49" s="111"/>
      <c r="E49" s="112"/>
      <c r="F49" s="203"/>
      <c r="G49" s="206"/>
      <c r="H49" s="207"/>
      <c r="I49" s="451" t="s">
        <v>156</v>
      </c>
      <c r="J49" s="451"/>
      <c r="K49" s="451"/>
      <c r="L49" s="451"/>
      <c r="M49" s="452"/>
    </row>
    <row r="50" spans="1:15" s="75" customFormat="1" ht="35.25" customHeight="1" x14ac:dyDescent="0.15">
      <c r="A50" s="453" t="s">
        <v>157</v>
      </c>
      <c r="B50" s="423"/>
      <c r="C50" s="393"/>
      <c r="D50" s="97" t="s">
        <v>20</v>
      </c>
      <c r="E50" s="94" t="s">
        <v>20</v>
      </c>
      <c r="F50" s="177"/>
      <c r="G50" s="182"/>
      <c r="H50" s="201"/>
      <c r="I50" s="411" t="s">
        <v>526</v>
      </c>
      <c r="J50" s="411"/>
      <c r="K50" s="411"/>
      <c r="L50" s="411"/>
      <c r="M50" s="412"/>
    </row>
    <row r="51" spans="1:15" s="75" customFormat="1" ht="35.25" customHeight="1" x14ac:dyDescent="0.15">
      <c r="A51" s="114"/>
      <c r="B51" s="454" t="s">
        <v>146</v>
      </c>
      <c r="C51" s="455"/>
      <c r="D51" s="115"/>
      <c r="E51" s="101" t="s">
        <v>147</v>
      </c>
      <c r="F51" s="116"/>
      <c r="G51" s="117"/>
      <c r="H51" s="205"/>
      <c r="I51" s="413"/>
      <c r="J51" s="413"/>
      <c r="K51" s="413"/>
      <c r="L51" s="413"/>
      <c r="M51" s="414"/>
    </row>
    <row r="52" spans="1:15" s="75" customFormat="1" ht="35.25" customHeight="1" x14ac:dyDescent="0.15">
      <c r="A52" s="114"/>
      <c r="B52" s="454" t="s">
        <v>148</v>
      </c>
      <c r="C52" s="455"/>
      <c r="D52" s="115"/>
      <c r="E52" s="101" t="s">
        <v>17</v>
      </c>
      <c r="F52" s="116"/>
      <c r="G52" s="117"/>
      <c r="H52" s="205"/>
      <c r="I52" s="413"/>
      <c r="J52" s="413"/>
      <c r="K52" s="413"/>
      <c r="L52" s="413"/>
      <c r="M52" s="414"/>
    </row>
    <row r="53" spans="1:15" s="75" customFormat="1" ht="35.25" customHeight="1" x14ac:dyDescent="0.15">
      <c r="A53" s="114"/>
      <c r="B53" s="454" t="s">
        <v>149</v>
      </c>
      <c r="C53" s="455"/>
      <c r="D53" s="115"/>
      <c r="E53" s="101" t="s">
        <v>18</v>
      </c>
      <c r="F53" s="116"/>
      <c r="G53" s="117"/>
      <c r="H53" s="205"/>
      <c r="I53" s="413"/>
      <c r="J53" s="413"/>
      <c r="K53" s="413"/>
      <c r="L53" s="413"/>
      <c r="M53" s="414"/>
    </row>
    <row r="54" spans="1:15" s="75" customFormat="1" ht="34.5" customHeight="1" x14ac:dyDescent="0.15">
      <c r="A54" s="114"/>
      <c r="B54" s="459" t="s">
        <v>150</v>
      </c>
      <c r="C54" s="455"/>
      <c r="D54" s="115"/>
      <c r="E54" s="101" t="s">
        <v>19</v>
      </c>
      <c r="F54" s="116"/>
      <c r="G54" s="117"/>
      <c r="H54" s="205"/>
      <c r="I54" s="413"/>
      <c r="J54" s="413"/>
      <c r="K54" s="413"/>
      <c r="L54" s="413"/>
      <c r="M54" s="414"/>
    </row>
    <row r="55" spans="1:15" s="75" customFormat="1" ht="34.5" customHeight="1" x14ac:dyDescent="0.15">
      <c r="A55" s="114"/>
      <c r="B55" s="459" t="s">
        <v>348</v>
      </c>
      <c r="C55" s="455"/>
      <c r="D55" s="115"/>
      <c r="E55" s="101" t="s">
        <v>19</v>
      </c>
      <c r="F55" s="237"/>
      <c r="G55" s="117"/>
      <c r="H55" s="205"/>
      <c r="I55" s="413"/>
      <c r="J55" s="413"/>
      <c r="K55" s="413"/>
      <c r="L55" s="413"/>
      <c r="M55" s="414"/>
    </row>
    <row r="56" spans="1:15" s="75" customFormat="1" ht="34.5" customHeight="1" x14ac:dyDescent="0.15">
      <c r="A56" s="114"/>
      <c r="B56" s="460" t="s">
        <v>349</v>
      </c>
      <c r="C56" s="420"/>
      <c r="D56" s="115"/>
      <c r="E56" s="101" t="s">
        <v>158</v>
      </c>
      <c r="F56" s="175"/>
      <c r="G56" s="176"/>
      <c r="H56" s="202"/>
      <c r="I56" s="413"/>
      <c r="J56" s="413"/>
      <c r="K56" s="413"/>
      <c r="L56" s="413"/>
      <c r="M56" s="414"/>
    </row>
    <row r="57" spans="1:15" s="75" customFormat="1" ht="43.5" customHeight="1" x14ac:dyDescent="0.15">
      <c r="A57" s="461" t="s">
        <v>159</v>
      </c>
      <c r="B57" s="462"/>
      <c r="C57" s="463"/>
      <c r="D57" s="97"/>
      <c r="E57" s="94" t="s">
        <v>20</v>
      </c>
      <c r="F57" s="177"/>
      <c r="G57" s="183"/>
      <c r="H57" s="201"/>
      <c r="I57" s="413"/>
      <c r="J57" s="413"/>
      <c r="K57" s="413"/>
      <c r="L57" s="413"/>
      <c r="M57" s="414"/>
    </row>
    <row r="58" spans="1:15" s="75" customFormat="1" ht="43.5" customHeight="1" x14ac:dyDescent="0.15">
      <c r="A58" s="456" t="s">
        <v>160</v>
      </c>
      <c r="B58" s="457"/>
      <c r="C58" s="458"/>
      <c r="D58" s="97"/>
      <c r="E58" s="94" t="s">
        <v>20</v>
      </c>
      <c r="F58" s="177"/>
      <c r="G58" s="183"/>
      <c r="H58" s="201"/>
      <c r="I58" s="415"/>
      <c r="J58" s="415"/>
      <c r="K58" s="415"/>
      <c r="L58" s="415"/>
      <c r="M58" s="416"/>
    </row>
    <row r="59" spans="1:15" ht="111" customHeight="1" x14ac:dyDescent="0.15">
      <c r="A59" s="400" t="s">
        <v>350</v>
      </c>
      <c r="B59" s="400"/>
      <c r="C59" s="400"/>
      <c r="D59" s="118"/>
      <c r="E59" s="101" t="s">
        <v>158</v>
      </c>
      <c r="F59" s="116"/>
      <c r="G59" s="204"/>
      <c r="H59" s="205"/>
      <c r="I59" s="391" t="s">
        <v>455</v>
      </c>
      <c r="J59" s="391"/>
      <c r="K59" s="391"/>
      <c r="L59" s="391"/>
      <c r="M59" s="392"/>
      <c r="N59" s="239" t="s">
        <v>354</v>
      </c>
      <c r="O59" s="238" t="s">
        <v>355</v>
      </c>
    </row>
    <row r="60" spans="1:15" ht="36" customHeight="1" x14ac:dyDescent="0.15">
      <c r="A60" s="384" t="s">
        <v>475</v>
      </c>
      <c r="B60" s="385"/>
      <c r="C60" s="386"/>
      <c r="D60" s="321"/>
      <c r="E60" s="312" t="s">
        <v>447</v>
      </c>
      <c r="F60" s="387"/>
      <c r="G60" s="388"/>
      <c r="H60" s="389"/>
      <c r="I60" s="390" t="s">
        <v>476</v>
      </c>
      <c r="J60" s="391"/>
      <c r="K60" s="391"/>
      <c r="L60" s="391"/>
      <c r="M60" s="392"/>
      <c r="N60" s="239"/>
      <c r="O60" s="238"/>
    </row>
    <row r="61" spans="1:15" ht="29.25" customHeight="1" x14ac:dyDescent="0.15">
      <c r="A61" s="384" t="s">
        <v>474</v>
      </c>
      <c r="B61" s="385"/>
      <c r="C61" s="386"/>
      <c r="D61" s="321"/>
      <c r="E61" s="312" t="s">
        <v>447</v>
      </c>
      <c r="F61" s="387"/>
      <c r="G61" s="388"/>
      <c r="H61" s="389"/>
      <c r="I61" s="390" t="s">
        <v>477</v>
      </c>
      <c r="J61" s="391"/>
      <c r="K61" s="391"/>
      <c r="L61" s="391"/>
      <c r="M61" s="392"/>
      <c r="N61" s="239"/>
      <c r="O61" s="238"/>
    </row>
    <row r="62" spans="1:15" ht="32.25" customHeight="1" thickBot="1" x14ac:dyDescent="0.2">
      <c r="A62" s="384" t="s">
        <v>479</v>
      </c>
      <c r="B62" s="385"/>
      <c r="C62" s="386"/>
      <c r="D62" s="321"/>
      <c r="E62" s="312" t="s">
        <v>447</v>
      </c>
      <c r="F62" s="387"/>
      <c r="G62" s="388"/>
      <c r="H62" s="389"/>
      <c r="I62" s="390" t="s">
        <v>478</v>
      </c>
      <c r="J62" s="391"/>
      <c r="K62" s="391"/>
      <c r="L62" s="391"/>
      <c r="M62" s="392"/>
      <c r="N62" s="239"/>
      <c r="O62" s="238"/>
    </row>
    <row r="63" spans="1:15" s="75" customFormat="1" ht="8.25" customHeight="1" x14ac:dyDescent="0.15">
      <c r="A63" s="119"/>
      <c r="B63" s="120"/>
      <c r="C63" s="120"/>
      <c r="D63" s="121"/>
      <c r="E63" s="121"/>
      <c r="F63" s="275"/>
      <c r="G63" s="275"/>
      <c r="H63" s="275"/>
      <c r="I63" s="122"/>
      <c r="J63" s="122"/>
      <c r="K63" s="122"/>
      <c r="L63" s="122"/>
      <c r="M63" s="122"/>
    </row>
    <row r="64" spans="1:15" s="78" customFormat="1" ht="15.95" customHeight="1" x14ac:dyDescent="0.15">
      <c r="A64" s="86" t="s">
        <v>237</v>
      </c>
      <c r="B64" s="108"/>
      <c r="C64" s="109"/>
      <c r="D64" s="110"/>
      <c r="E64" s="109"/>
      <c r="F64" s="181"/>
      <c r="G64" s="181"/>
      <c r="H64" s="181"/>
      <c r="I64" s="91"/>
      <c r="J64" s="91"/>
      <c r="K64" s="91"/>
      <c r="L64" s="91"/>
      <c r="M64" s="91"/>
    </row>
    <row r="65" spans="1:13" s="71" customFormat="1" ht="15.95" customHeight="1" x14ac:dyDescent="0.15">
      <c r="A65" s="434" t="s">
        <v>141</v>
      </c>
      <c r="B65" s="435"/>
      <c r="C65" s="435"/>
      <c r="D65" s="438" t="s">
        <v>239</v>
      </c>
      <c r="E65" s="439"/>
      <c r="F65" s="440" t="s">
        <v>139</v>
      </c>
      <c r="G65" s="440"/>
      <c r="H65" s="440"/>
      <c r="I65" s="427" t="s">
        <v>142</v>
      </c>
      <c r="J65" s="427"/>
      <c r="K65" s="427"/>
      <c r="L65" s="427"/>
      <c r="M65" s="428"/>
    </row>
    <row r="66" spans="1:13" s="71" customFormat="1" ht="15.95" customHeight="1" thickBot="1" x14ac:dyDescent="0.2">
      <c r="A66" s="436"/>
      <c r="B66" s="437"/>
      <c r="C66" s="437"/>
      <c r="D66" s="93" t="s">
        <v>143</v>
      </c>
      <c r="E66" s="80" t="s">
        <v>144</v>
      </c>
      <c r="F66" s="450"/>
      <c r="G66" s="450"/>
      <c r="H66" s="450"/>
      <c r="I66" s="429"/>
      <c r="J66" s="429"/>
      <c r="K66" s="429"/>
      <c r="L66" s="429"/>
      <c r="M66" s="430"/>
    </row>
    <row r="67" spans="1:13" s="71" customFormat="1" ht="27" customHeight="1" thickTop="1" x14ac:dyDescent="0.15">
      <c r="A67" s="445" t="s">
        <v>161</v>
      </c>
      <c r="B67" s="446"/>
      <c r="C67" s="446"/>
      <c r="D67" s="95" t="s">
        <v>22</v>
      </c>
      <c r="E67" s="96" t="s">
        <v>22</v>
      </c>
      <c r="F67" s="447"/>
      <c r="G67" s="448"/>
      <c r="H67" s="449"/>
      <c r="I67" s="431" t="s">
        <v>291</v>
      </c>
      <c r="J67" s="431"/>
      <c r="K67" s="431"/>
      <c r="L67" s="431"/>
      <c r="M67" s="432"/>
    </row>
    <row r="68" spans="1:13" s="71" customFormat="1" ht="27" customHeight="1" thickBot="1" x14ac:dyDescent="0.2">
      <c r="A68" s="123"/>
      <c r="B68" s="433" t="s">
        <v>162</v>
      </c>
      <c r="C68" s="433"/>
      <c r="D68" s="97" t="s">
        <v>19</v>
      </c>
      <c r="E68" s="94" t="s">
        <v>19</v>
      </c>
      <c r="F68" s="424"/>
      <c r="G68" s="425"/>
      <c r="H68" s="426"/>
      <c r="I68" s="415"/>
      <c r="J68" s="415"/>
      <c r="K68" s="415"/>
      <c r="L68" s="415"/>
      <c r="M68" s="416"/>
    </row>
    <row r="69" spans="1:13" ht="8.25" customHeight="1" x14ac:dyDescent="0.15">
      <c r="F69" s="185"/>
      <c r="G69" s="185"/>
      <c r="H69" s="185"/>
      <c r="I69" s="71"/>
      <c r="J69" s="71"/>
      <c r="K69" s="71"/>
      <c r="L69" s="71"/>
      <c r="M69" s="71"/>
    </row>
    <row r="70" spans="1:13" s="78" customFormat="1" ht="15.95" customHeight="1" x14ac:dyDescent="0.15">
      <c r="A70" s="86" t="s">
        <v>238</v>
      </c>
      <c r="B70" s="108"/>
      <c r="C70" s="109"/>
      <c r="D70" s="110"/>
      <c r="E70" s="109"/>
      <c r="F70" s="181"/>
      <c r="G70" s="181"/>
      <c r="H70" s="181"/>
      <c r="I70" s="91"/>
      <c r="J70" s="91"/>
      <c r="K70" s="91"/>
      <c r="L70" s="91"/>
      <c r="M70" s="91"/>
    </row>
    <row r="71" spans="1:13" s="71" customFormat="1" ht="15.95" customHeight="1" x14ac:dyDescent="0.15">
      <c r="A71" s="434" t="s">
        <v>141</v>
      </c>
      <c r="B71" s="435"/>
      <c r="C71" s="435"/>
      <c r="D71" s="438" t="s">
        <v>239</v>
      </c>
      <c r="E71" s="439"/>
      <c r="F71" s="440" t="s">
        <v>139</v>
      </c>
      <c r="G71" s="440"/>
      <c r="H71" s="440"/>
      <c r="I71" s="427" t="s">
        <v>142</v>
      </c>
      <c r="J71" s="427"/>
      <c r="K71" s="427"/>
      <c r="L71" s="427"/>
      <c r="M71" s="428"/>
    </row>
    <row r="72" spans="1:13" s="71" customFormat="1" ht="15.95" customHeight="1" thickBot="1" x14ac:dyDescent="0.2">
      <c r="A72" s="436"/>
      <c r="B72" s="437"/>
      <c r="C72" s="437"/>
      <c r="D72" s="93" t="s">
        <v>143</v>
      </c>
      <c r="E72" s="80" t="s">
        <v>144</v>
      </c>
      <c r="F72" s="441"/>
      <c r="G72" s="441"/>
      <c r="H72" s="441"/>
      <c r="I72" s="429"/>
      <c r="J72" s="429"/>
      <c r="K72" s="429"/>
      <c r="L72" s="429"/>
      <c r="M72" s="430"/>
    </row>
    <row r="73" spans="1:13" s="71" customFormat="1" ht="21" customHeight="1" thickTop="1" x14ac:dyDescent="0.15">
      <c r="A73" s="422" t="s">
        <v>230</v>
      </c>
      <c r="B73" s="422"/>
      <c r="C73" s="422"/>
      <c r="D73" s="97"/>
      <c r="E73" s="94" t="s">
        <v>23</v>
      </c>
      <c r="F73" s="396"/>
      <c r="G73" s="397"/>
      <c r="H73" s="398"/>
      <c r="I73" s="442" t="s">
        <v>341</v>
      </c>
      <c r="J73" s="411"/>
      <c r="K73" s="411"/>
      <c r="L73" s="411"/>
      <c r="M73" s="412"/>
    </row>
    <row r="74" spans="1:13" s="71" customFormat="1" ht="21" customHeight="1" x14ac:dyDescent="0.15">
      <c r="A74" s="421" t="s">
        <v>231</v>
      </c>
      <c r="B74" s="422"/>
      <c r="C74" s="422"/>
      <c r="D74" s="97"/>
      <c r="E74" s="94" t="s">
        <v>24</v>
      </c>
      <c r="F74" s="396"/>
      <c r="G74" s="397"/>
      <c r="H74" s="398"/>
      <c r="I74" s="443"/>
      <c r="J74" s="413"/>
      <c r="K74" s="413"/>
      <c r="L74" s="413"/>
      <c r="M74" s="414"/>
    </row>
    <row r="75" spans="1:13" s="71" customFormat="1" ht="21" customHeight="1" x14ac:dyDescent="0.15">
      <c r="A75" s="125"/>
      <c r="B75" s="417" t="s">
        <v>337</v>
      </c>
      <c r="C75" s="418"/>
      <c r="D75" s="236"/>
      <c r="E75" s="236" t="s">
        <v>17</v>
      </c>
      <c r="F75" s="401"/>
      <c r="G75" s="402"/>
      <c r="H75" s="403"/>
      <c r="I75" s="444"/>
      <c r="J75" s="415"/>
      <c r="K75" s="415"/>
      <c r="L75" s="415"/>
      <c r="M75" s="416"/>
    </row>
    <row r="76" spans="1:13" s="369" customFormat="1" ht="33" customHeight="1" x14ac:dyDescent="0.15">
      <c r="A76" s="404" t="s">
        <v>168</v>
      </c>
      <c r="B76" s="404"/>
      <c r="C76" s="404"/>
      <c r="D76" s="312"/>
      <c r="E76" s="312" t="s">
        <v>25</v>
      </c>
      <c r="F76" s="405"/>
      <c r="G76" s="406"/>
      <c r="H76" s="407"/>
      <c r="I76" s="408" t="s">
        <v>468</v>
      </c>
      <c r="J76" s="409"/>
      <c r="K76" s="409"/>
      <c r="L76" s="409"/>
      <c r="M76" s="410"/>
    </row>
    <row r="77" spans="1:13" ht="27.75" customHeight="1" x14ac:dyDescent="0.15">
      <c r="A77" s="393" t="s">
        <v>434</v>
      </c>
      <c r="B77" s="394"/>
      <c r="C77" s="395"/>
      <c r="D77" s="94"/>
      <c r="E77" s="94" t="s">
        <v>18</v>
      </c>
      <c r="F77" s="396"/>
      <c r="G77" s="397"/>
      <c r="H77" s="398"/>
      <c r="I77" s="391" t="s">
        <v>435</v>
      </c>
      <c r="J77" s="391"/>
      <c r="K77" s="391"/>
      <c r="L77" s="391"/>
      <c r="M77" s="392"/>
    </row>
    <row r="78" spans="1:13" ht="21" customHeight="1" x14ac:dyDescent="0.15">
      <c r="A78" s="421" t="s">
        <v>323</v>
      </c>
      <c r="B78" s="422"/>
      <c r="C78" s="422"/>
      <c r="D78" s="97" t="s">
        <v>380</v>
      </c>
      <c r="E78" s="94" t="s">
        <v>258</v>
      </c>
      <c r="F78" s="396"/>
      <c r="G78" s="397"/>
      <c r="H78" s="398"/>
      <c r="I78" s="411" t="s">
        <v>353</v>
      </c>
      <c r="J78" s="411"/>
      <c r="K78" s="411"/>
      <c r="L78" s="411"/>
      <c r="M78" s="412"/>
    </row>
    <row r="79" spans="1:13" s="71" customFormat="1" ht="21" customHeight="1" x14ac:dyDescent="0.15">
      <c r="A79" s="126"/>
      <c r="B79" s="417" t="s">
        <v>146</v>
      </c>
      <c r="C79" s="418"/>
      <c r="D79" s="101"/>
      <c r="E79" s="102" t="s">
        <v>147</v>
      </c>
      <c r="F79" s="401"/>
      <c r="G79" s="402"/>
      <c r="H79" s="403"/>
      <c r="I79" s="413"/>
      <c r="J79" s="413"/>
      <c r="K79" s="413"/>
      <c r="L79" s="413"/>
      <c r="M79" s="414"/>
    </row>
    <row r="80" spans="1:13" s="71" customFormat="1" ht="21" customHeight="1" x14ac:dyDescent="0.15">
      <c r="A80" s="126"/>
      <c r="B80" s="417" t="s">
        <v>148</v>
      </c>
      <c r="C80" s="418"/>
      <c r="D80" s="101"/>
      <c r="E80" s="101" t="s">
        <v>17</v>
      </c>
      <c r="F80" s="401"/>
      <c r="G80" s="402"/>
      <c r="H80" s="403"/>
      <c r="I80" s="413"/>
      <c r="J80" s="413"/>
      <c r="K80" s="413"/>
      <c r="L80" s="413"/>
      <c r="M80" s="414"/>
    </row>
    <row r="81" spans="1:13" s="71" customFormat="1" ht="21" customHeight="1" x14ac:dyDescent="0.15">
      <c r="A81" s="126"/>
      <c r="B81" s="417" t="s">
        <v>149</v>
      </c>
      <c r="C81" s="418"/>
      <c r="D81" s="101"/>
      <c r="E81" s="101" t="s">
        <v>18</v>
      </c>
      <c r="F81" s="401"/>
      <c r="G81" s="402"/>
      <c r="H81" s="403"/>
      <c r="I81" s="413"/>
      <c r="J81" s="413"/>
      <c r="K81" s="413"/>
      <c r="L81" s="413"/>
      <c r="M81" s="414"/>
    </row>
    <row r="82" spans="1:13" s="71" customFormat="1" ht="21" customHeight="1" x14ac:dyDescent="0.15">
      <c r="A82" s="126"/>
      <c r="B82" s="417" t="s">
        <v>150</v>
      </c>
      <c r="C82" s="418"/>
      <c r="D82" s="101"/>
      <c r="E82" s="101" t="s">
        <v>19</v>
      </c>
      <c r="F82" s="401"/>
      <c r="G82" s="402"/>
      <c r="H82" s="403"/>
      <c r="I82" s="413"/>
      <c r="J82" s="413"/>
      <c r="K82" s="413"/>
      <c r="L82" s="413"/>
      <c r="M82" s="414"/>
    </row>
    <row r="83" spans="1:13" s="71" customFormat="1" ht="21" customHeight="1" x14ac:dyDescent="0.15">
      <c r="A83" s="127"/>
      <c r="B83" s="419" t="s">
        <v>297</v>
      </c>
      <c r="C83" s="420"/>
      <c r="D83" s="104"/>
      <c r="E83" s="104" t="s">
        <v>158</v>
      </c>
      <c r="F83" s="401"/>
      <c r="G83" s="402"/>
      <c r="H83" s="403"/>
      <c r="I83" s="415"/>
      <c r="J83" s="415"/>
      <c r="K83" s="415"/>
      <c r="L83" s="415"/>
      <c r="M83" s="416"/>
    </row>
    <row r="84" spans="1:13" ht="55.5" customHeight="1" x14ac:dyDescent="0.15">
      <c r="A84" s="393" t="s">
        <v>170</v>
      </c>
      <c r="B84" s="394"/>
      <c r="C84" s="395"/>
      <c r="D84" s="94"/>
      <c r="E84" s="94" t="s">
        <v>171</v>
      </c>
      <c r="F84" s="396"/>
      <c r="G84" s="397"/>
      <c r="H84" s="398"/>
      <c r="I84" s="399" t="s">
        <v>294</v>
      </c>
      <c r="J84" s="391"/>
      <c r="K84" s="391"/>
      <c r="L84" s="391"/>
      <c r="M84" s="392"/>
    </row>
    <row r="85" spans="1:13" ht="55.5" customHeight="1" x14ac:dyDescent="0.15">
      <c r="A85" s="400" t="s">
        <v>172</v>
      </c>
      <c r="B85" s="400"/>
      <c r="C85" s="400"/>
      <c r="D85" s="101"/>
      <c r="E85" s="101" t="s">
        <v>27</v>
      </c>
      <c r="F85" s="401"/>
      <c r="G85" s="402"/>
      <c r="H85" s="403"/>
      <c r="I85" s="399" t="s">
        <v>469</v>
      </c>
      <c r="J85" s="391"/>
      <c r="K85" s="391"/>
      <c r="L85" s="391"/>
      <c r="M85" s="392"/>
    </row>
    <row r="86" spans="1:13" ht="21" customHeight="1" thickBot="1" x14ac:dyDescent="0.2">
      <c r="A86" s="423" t="s">
        <v>175</v>
      </c>
      <c r="B86" s="423"/>
      <c r="C86" s="423"/>
      <c r="D86" s="94"/>
      <c r="E86" s="94" t="s">
        <v>29</v>
      </c>
      <c r="F86" s="424"/>
      <c r="G86" s="425"/>
      <c r="H86" s="426"/>
      <c r="I86" s="391" t="s">
        <v>450</v>
      </c>
      <c r="J86" s="391"/>
      <c r="K86" s="391"/>
      <c r="L86" s="391"/>
      <c r="M86" s="392"/>
    </row>
    <row r="87" spans="1:13" ht="16.5" customHeight="1" x14ac:dyDescent="0.15"/>
    <row r="88" spans="1:13" s="188" customFormat="1" ht="15.75" customHeight="1" x14ac:dyDescent="0.15">
      <c r="A88" s="77" t="s">
        <v>279</v>
      </c>
      <c r="C88" s="189"/>
      <c r="L88" s="190"/>
    </row>
    <row r="89" spans="1:13" s="157" customFormat="1" ht="15.75" customHeight="1" x14ac:dyDescent="0.15">
      <c r="A89" s="187">
        <v>1</v>
      </c>
      <c r="B89" s="159" t="s">
        <v>281</v>
      </c>
      <c r="C89" s="159"/>
      <c r="D89" s="160"/>
      <c r="E89" s="160"/>
      <c r="F89" s="160"/>
      <c r="G89" s="160"/>
      <c r="H89" s="160"/>
      <c r="I89" s="160"/>
      <c r="J89" s="160"/>
      <c r="K89" s="160"/>
      <c r="L89" s="160"/>
      <c r="M89" s="160"/>
    </row>
    <row r="90" spans="1:13" s="157" customFormat="1" ht="15.75" customHeight="1" x14ac:dyDescent="0.15">
      <c r="A90" s="187">
        <v>2</v>
      </c>
      <c r="B90" s="194" t="s">
        <v>451</v>
      </c>
      <c r="C90" s="158"/>
      <c r="D90" s="158"/>
      <c r="E90" s="158"/>
      <c r="F90" s="158"/>
      <c r="G90" s="158"/>
      <c r="H90" s="158"/>
      <c r="I90" s="158"/>
      <c r="J90" s="158"/>
      <c r="K90" s="158"/>
      <c r="L90" s="158"/>
      <c r="M90" s="158"/>
    </row>
    <row r="91" spans="1:13" s="157" customFormat="1" ht="15.75" customHeight="1" x14ac:dyDescent="0.15">
      <c r="A91" s="187"/>
      <c r="B91" s="194" t="s">
        <v>452</v>
      </c>
      <c r="C91" s="158"/>
      <c r="D91" s="158"/>
      <c r="E91" s="158"/>
      <c r="F91" s="158"/>
      <c r="G91" s="158"/>
      <c r="H91" s="158"/>
      <c r="I91" s="158"/>
      <c r="J91" s="158"/>
      <c r="K91" s="158"/>
      <c r="L91" s="158"/>
      <c r="M91" s="158"/>
    </row>
    <row r="92" spans="1:13" s="157" customFormat="1" ht="15.75" customHeight="1" x14ac:dyDescent="0.15">
      <c r="A92" s="187"/>
      <c r="B92" s="194" t="s">
        <v>453</v>
      </c>
      <c r="C92" s="159"/>
      <c r="D92" s="160"/>
      <c r="E92" s="160"/>
      <c r="F92" s="160"/>
      <c r="G92" s="160"/>
      <c r="H92" s="160"/>
      <c r="I92" s="160"/>
      <c r="J92" s="160"/>
      <c r="K92" s="160"/>
      <c r="L92" s="160"/>
      <c r="M92" s="160"/>
    </row>
    <row r="93" spans="1:13" s="157" customFormat="1" ht="15.75" customHeight="1" x14ac:dyDescent="0.15">
      <c r="A93" s="187">
        <v>3</v>
      </c>
      <c r="B93" s="159" t="s">
        <v>277</v>
      </c>
      <c r="C93" s="159"/>
      <c r="D93" s="160"/>
      <c r="E93" s="160"/>
      <c r="F93" s="160"/>
      <c r="G93" s="160"/>
      <c r="H93" s="160"/>
      <c r="I93" s="160"/>
      <c r="J93" s="160"/>
      <c r="K93" s="160"/>
      <c r="L93" s="160"/>
      <c r="M93" s="160"/>
    </row>
    <row r="94" spans="1:13" s="157" customFormat="1" ht="15.75" customHeight="1" x14ac:dyDescent="0.15">
      <c r="A94" s="187">
        <v>4</v>
      </c>
      <c r="B94" s="159" t="s">
        <v>303</v>
      </c>
      <c r="C94" s="159"/>
      <c r="D94" s="160"/>
      <c r="E94" s="160"/>
      <c r="F94" s="160"/>
      <c r="G94" s="160"/>
      <c r="H94" s="160"/>
      <c r="I94" s="160"/>
      <c r="J94" s="160"/>
      <c r="K94" s="160"/>
      <c r="L94" s="160"/>
      <c r="M94" s="160"/>
    </row>
    <row r="95" spans="1:13" s="157" customFormat="1" ht="15.75" customHeight="1" x14ac:dyDescent="0.15">
      <c r="A95" s="187"/>
      <c r="B95" s="195" t="s">
        <v>309</v>
      </c>
      <c r="C95" s="159"/>
      <c r="D95" s="160"/>
      <c r="E95" s="160"/>
      <c r="F95" s="160"/>
      <c r="G95" s="160"/>
      <c r="H95" s="160"/>
      <c r="I95" s="160"/>
      <c r="J95" s="160"/>
      <c r="K95" s="160"/>
      <c r="L95" s="160"/>
      <c r="M95" s="160"/>
    </row>
    <row r="96" spans="1:13" s="157" customFormat="1" ht="15.75" customHeight="1" x14ac:dyDescent="0.15">
      <c r="B96" s="159" t="s">
        <v>454</v>
      </c>
      <c r="C96" s="192"/>
      <c r="D96" s="193"/>
      <c r="E96" s="193"/>
      <c r="F96" s="193"/>
      <c r="G96" s="193"/>
      <c r="H96" s="193"/>
      <c r="I96" s="193"/>
      <c r="J96" s="193"/>
      <c r="K96" s="193"/>
      <c r="L96" s="193"/>
      <c r="M96" s="193"/>
    </row>
    <row r="97" spans="1:13" s="157" customFormat="1" ht="15.75" customHeight="1" x14ac:dyDescent="0.15">
      <c r="A97" s="191"/>
      <c r="B97" s="192" t="s">
        <v>299</v>
      </c>
      <c r="C97" s="192"/>
      <c r="D97" s="193"/>
      <c r="E97" s="193"/>
      <c r="F97" s="193"/>
      <c r="G97" s="193"/>
      <c r="H97" s="193"/>
      <c r="I97" s="193"/>
      <c r="J97" s="193"/>
      <c r="K97" s="193"/>
      <c r="L97" s="193"/>
      <c r="M97" s="193"/>
    </row>
    <row r="98" spans="1:13" s="157" customFormat="1" ht="15.75" customHeight="1" x14ac:dyDescent="0.15">
      <c r="A98" s="191"/>
      <c r="B98" s="192" t="s">
        <v>176</v>
      </c>
      <c r="C98" s="192"/>
      <c r="D98" s="193"/>
      <c r="E98" s="193"/>
      <c r="F98" s="193"/>
      <c r="G98" s="193"/>
      <c r="H98" s="193"/>
      <c r="I98" s="193"/>
      <c r="J98" s="193"/>
      <c r="K98" s="193"/>
      <c r="L98" s="193"/>
      <c r="M98" s="193"/>
    </row>
    <row r="99" spans="1:13" s="157" customFormat="1" ht="15.75" customHeight="1" x14ac:dyDescent="0.15">
      <c r="A99" s="191"/>
      <c r="B99" s="192" t="s">
        <v>274</v>
      </c>
      <c r="C99" s="192"/>
      <c r="D99" s="193"/>
      <c r="E99" s="193"/>
      <c r="F99" s="193"/>
      <c r="G99" s="193"/>
      <c r="H99" s="193"/>
      <c r="I99" s="193"/>
      <c r="J99" s="193"/>
      <c r="K99" s="193"/>
      <c r="L99" s="193"/>
      <c r="M99" s="193"/>
    </row>
    <row r="100" spans="1:13" s="157" customFormat="1" ht="15.75" customHeight="1" x14ac:dyDescent="0.15">
      <c r="A100" s="191"/>
      <c r="B100" s="192" t="s">
        <v>301</v>
      </c>
      <c r="C100" s="192"/>
      <c r="D100" s="193"/>
      <c r="E100" s="193"/>
      <c r="F100" s="193"/>
      <c r="G100" s="193"/>
      <c r="H100" s="193"/>
      <c r="I100" s="193"/>
      <c r="J100" s="193"/>
      <c r="K100" s="193"/>
      <c r="L100" s="193"/>
      <c r="M100" s="193"/>
    </row>
    <row r="101" spans="1:13" s="157" customFormat="1" ht="15.75" customHeight="1" x14ac:dyDescent="0.15">
      <c r="A101" s="191"/>
      <c r="B101" s="192" t="s">
        <v>300</v>
      </c>
      <c r="C101" s="192"/>
      <c r="D101" s="193"/>
      <c r="E101" s="193"/>
      <c r="F101" s="193"/>
      <c r="G101" s="193"/>
      <c r="H101" s="193"/>
      <c r="I101" s="193"/>
      <c r="J101" s="193"/>
      <c r="K101" s="193"/>
      <c r="L101" s="193"/>
      <c r="M101" s="193"/>
    </row>
    <row r="102" spans="1:13" s="157" customFormat="1" ht="15.75" customHeight="1" x14ac:dyDescent="0.15">
      <c r="A102" s="191"/>
      <c r="B102" s="192" t="s">
        <v>177</v>
      </c>
      <c r="C102" s="159"/>
      <c r="D102" s="160"/>
      <c r="E102" s="160"/>
      <c r="F102" s="160"/>
      <c r="G102" s="160"/>
      <c r="H102" s="160"/>
      <c r="I102" s="160"/>
      <c r="J102" s="160"/>
      <c r="K102" s="160"/>
      <c r="L102" s="160"/>
      <c r="M102" s="160"/>
    </row>
    <row r="103" spans="1:13" s="157" customFormat="1" ht="15.75" customHeight="1" x14ac:dyDescent="0.15">
      <c r="A103" s="187">
        <v>5</v>
      </c>
      <c r="B103" s="159" t="s">
        <v>276</v>
      </c>
    </row>
    <row r="104" spans="1:13" ht="15.95" customHeight="1" x14ac:dyDescent="0.15">
      <c r="A104" s="191">
        <v>6</v>
      </c>
      <c r="B104" s="192" t="s">
        <v>302</v>
      </c>
      <c r="C104" s="129"/>
    </row>
    <row r="105" spans="1:13" ht="15.95" customHeight="1" x14ac:dyDescent="0.15">
      <c r="A105" s="129"/>
      <c r="B105" s="129"/>
    </row>
  </sheetData>
  <dataConsolidate/>
  <mergeCells count="151">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7:C57"/>
    <mergeCell ref="A49:C49"/>
    <mergeCell ref="B55:C55"/>
    <mergeCell ref="I47:M48"/>
    <mergeCell ref="B43:C43"/>
    <mergeCell ref="F43:H43"/>
    <mergeCell ref="B44:C44"/>
    <mergeCell ref="F44:H44"/>
    <mergeCell ref="A47:C48"/>
    <mergeCell ref="D47:E47"/>
    <mergeCell ref="A65:C66"/>
    <mergeCell ref="D65:E65"/>
    <mergeCell ref="F65:H66"/>
    <mergeCell ref="F42:H42"/>
    <mergeCell ref="F47:H47"/>
    <mergeCell ref="I49:M49"/>
    <mergeCell ref="A50:C50"/>
    <mergeCell ref="I50:M58"/>
    <mergeCell ref="B51:C51"/>
    <mergeCell ref="B52:C52"/>
    <mergeCell ref="B53:C53"/>
    <mergeCell ref="I65:M66"/>
    <mergeCell ref="A58:C58"/>
    <mergeCell ref="A59:C59"/>
    <mergeCell ref="I59:M59"/>
    <mergeCell ref="B54:C54"/>
    <mergeCell ref="B56:C56"/>
    <mergeCell ref="F74:H74"/>
    <mergeCell ref="I71:M72"/>
    <mergeCell ref="I67:M68"/>
    <mergeCell ref="B68:C68"/>
    <mergeCell ref="F68:H68"/>
    <mergeCell ref="A71:C72"/>
    <mergeCell ref="D71:E71"/>
    <mergeCell ref="F71:H72"/>
    <mergeCell ref="I73:M75"/>
    <mergeCell ref="A73:C73"/>
    <mergeCell ref="F73:H73"/>
    <mergeCell ref="A67:C67"/>
    <mergeCell ref="F67:H67"/>
    <mergeCell ref="A74:C74"/>
    <mergeCell ref="A86:C86"/>
    <mergeCell ref="F86:H86"/>
    <mergeCell ref="I86:M86"/>
    <mergeCell ref="I77:M77"/>
    <mergeCell ref="F75:H75"/>
    <mergeCell ref="A76:C76"/>
    <mergeCell ref="F76:H76"/>
    <mergeCell ref="I76:M76"/>
    <mergeCell ref="A77:C77"/>
    <mergeCell ref="F77:H77"/>
    <mergeCell ref="I78:M83"/>
    <mergeCell ref="B79:C79"/>
    <mergeCell ref="F79:H79"/>
    <mergeCell ref="B80:C80"/>
    <mergeCell ref="F80:H80"/>
    <mergeCell ref="B81:C81"/>
    <mergeCell ref="F81:H81"/>
    <mergeCell ref="B82:C82"/>
    <mergeCell ref="F82:H82"/>
    <mergeCell ref="B83:C83"/>
    <mergeCell ref="F83:H83"/>
    <mergeCell ref="A78:C78"/>
    <mergeCell ref="F78:H78"/>
    <mergeCell ref="B75:C75"/>
    <mergeCell ref="A84:C84"/>
    <mergeCell ref="F84:H84"/>
    <mergeCell ref="I84:M84"/>
    <mergeCell ref="A85:C85"/>
    <mergeCell ref="F85:H85"/>
    <mergeCell ref="I85:M85"/>
    <mergeCell ref="A60:C60"/>
    <mergeCell ref="A61:C61"/>
    <mergeCell ref="F60:H60"/>
    <mergeCell ref="F61:H61"/>
    <mergeCell ref="I60:M60"/>
    <mergeCell ref="I61:M61"/>
    <mergeCell ref="A62:C62"/>
    <mergeCell ref="F62:H62"/>
    <mergeCell ref="I62:M62"/>
  </mergeCells>
  <phoneticPr fontId="4"/>
  <dataValidations count="13">
    <dataValidation type="list" allowBlank="1" showInputMessage="1" showErrorMessage="1" sqref="F67 F25:F30 F39 F50:H50 F57:H58 F86:H86">
      <formula1>"有"</formula1>
    </dataValidation>
    <dataValidation type="list" allowBlank="1" showInputMessage="1" showErrorMessage="1" sqref="F84 F78:H78 F31 F68 F76:F77 F73:F74">
      <formula1>"有,－"</formula1>
    </dataValidation>
    <dataValidation type="list" allowBlank="1" showInputMessage="1" showErrorMessage="1" sqref="F79:H83">
      <formula1>"有,省略,様式2と同一,様式3-1と同一,－"</formula1>
    </dataValidation>
    <dataValidation type="list" allowBlank="1" showInputMessage="1" showErrorMessage="1" sqref="G40:H43 F55:H55 F85:H85 F32:H32 F40:F44 F59:H59 F60:F62">
      <formula1>"有,省略,－"</formula1>
    </dataValidation>
    <dataValidation type="list" allowBlank="1" showInputMessage="1" showErrorMessage="1" sqref="F75:H75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9"/>
  <sheetViews>
    <sheetView view="pageBreakPreview" zoomScaleNormal="100" zoomScaleSheetLayoutView="100" workbookViewId="0">
      <selection sqref="A1:K2"/>
    </sheetView>
  </sheetViews>
  <sheetFormatPr defaultColWidth="4.5" defaultRowHeight="10.5" customHeight="1" x14ac:dyDescent="0.15"/>
  <cols>
    <col min="1" max="1" width="3.125" style="326" customWidth="1"/>
    <col min="2" max="3" width="3.375" style="326" customWidth="1"/>
    <col min="4" max="4" width="4.5" style="326" customWidth="1"/>
    <col min="5" max="5" width="4" style="326" customWidth="1"/>
    <col min="6" max="6" width="5.5" style="326" customWidth="1"/>
    <col min="7" max="7" width="7.75" style="326" customWidth="1"/>
    <col min="8" max="8" width="3.875" style="326" customWidth="1"/>
    <col min="9" max="9" width="4" style="326" customWidth="1"/>
    <col min="10" max="10" width="4.375" style="326" customWidth="1"/>
    <col min="11" max="11" width="5.5" style="326" customWidth="1"/>
    <col min="12" max="12" width="7.5" style="326" customWidth="1"/>
    <col min="13" max="13" width="0.875" style="326" customWidth="1"/>
    <col min="14" max="17" width="5.25" style="326" customWidth="1"/>
    <col min="18" max="18" width="5.75" style="326" customWidth="1"/>
    <col min="19" max="19" width="5" style="368" customWidth="1"/>
    <col min="20" max="20" width="3.75" style="368" customWidth="1"/>
    <col min="21" max="24" width="9" style="326" customWidth="1"/>
    <col min="25" max="16384" width="4.5" style="326"/>
  </cols>
  <sheetData>
    <row r="1" spans="1:23" s="327" customFormat="1" ht="14.25" customHeight="1" x14ac:dyDescent="0.15">
      <c r="A1" s="550" t="s">
        <v>480</v>
      </c>
      <c r="B1" s="550"/>
      <c r="C1" s="550"/>
      <c r="D1" s="550"/>
      <c r="E1" s="550"/>
      <c r="F1" s="550"/>
      <c r="G1" s="550"/>
      <c r="H1" s="550"/>
      <c r="I1" s="550"/>
      <c r="J1" s="550"/>
      <c r="K1" s="550"/>
      <c r="L1" s="322"/>
      <c r="M1" s="323"/>
      <c r="N1" s="324"/>
      <c r="O1" s="324"/>
      <c r="P1" s="324"/>
      <c r="Q1" s="324"/>
      <c r="R1" s="325"/>
      <c r="S1" s="325"/>
      <c r="T1" s="325"/>
      <c r="U1" s="326"/>
      <c r="V1" s="326"/>
      <c r="W1" s="326"/>
    </row>
    <row r="2" spans="1:23" s="327" customFormat="1" ht="18.75" customHeight="1" x14ac:dyDescent="0.15">
      <c r="A2" s="550"/>
      <c r="B2" s="550"/>
      <c r="C2" s="550"/>
      <c r="D2" s="550"/>
      <c r="E2" s="550"/>
      <c r="F2" s="550"/>
      <c r="G2" s="550"/>
      <c r="H2" s="550"/>
      <c r="I2" s="550"/>
      <c r="J2" s="550"/>
      <c r="K2" s="550"/>
      <c r="L2" s="322"/>
      <c r="M2" s="323"/>
      <c r="N2" s="328"/>
      <c r="O2" s="328"/>
      <c r="P2" s="328"/>
      <c r="Q2" s="328"/>
      <c r="R2" s="328"/>
      <c r="S2" s="328"/>
      <c r="T2" s="328"/>
      <c r="U2" s="326"/>
      <c r="V2" s="326"/>
      <c r="W2" s="326"/>
    </row>
    <row r="3" spans="1:23" s="327" customFormat="1" ht="18.75" customHeight="1" x14ac:dyDescent="0.15">
      <c r="A3" s="551" t="s">
        <v>481</v>
      </c>
      <c r="B3" s="551"/>
      <c r="C3" s="551"/>
      <c r="D3" s="551"/>
      <c r="E3" s="551"/>
      <c r="F3" s="551"/>
      <c r="G3" s="551"/>
      <c r="H3" s="551"/>
      <c r="I3" s="551"/>
      <c r="J3" s="551"/>
      <c r="K3" s="551"/>
      <c r="L3" s="551"/>
      <c r="M3" s="551"/>
      <c r="N3" s="551"/>
      <c r="O3" s="551"/>
      <c r="P3" s="551"/>
      <c r="Q3" s="551"/>
      <c r="R3" s="551"/>
      <c r="S3" s="551"/>
      <c r="T3" s="551"/>
      <c r="U3" s="551"/>
      <c r="V3" s="551"/>
      <c r="W3" s="551"/>
    </row>
    <row r="4" spans="1:23" s="327" customFormat="1" ht="3.75" customHeight="1" x14ac:dyDescent="0.15">
      <c r="A4" s="329"/>
      <c r="B4" s="329"/>
      <c r="C4" s="329"/>
      <c r="D4" s="325"/>
      <c r="E4" s="325"/>
      <c r="F4" s="325"/>
      <c r="G4" s="329"/>
      <c r="H4" s="329"/>
      <c r="I4" s="329"/>
      <c r="J4" s="325"/>
      <c r="K4" s="325"/>
      <c r="L4" s="325"/>
      <c r="M4" s="323"/>
      <c r="N4" s="330"/>
      <c r="O4" s="330"/>
      <c r="P4" s="330"/>
      <c r="Q4" s="330"/>
      <c r="R4" s="330"/>
      <c r="S4" s="330"/>
      <c r="T4" s="330"/>
      <c r="U4" s="326"/>
      <c r="V4" s="326"/>
      <c r="W4" s="326"/>
    </row>
    <row r="5" spans="1:23" s="332" customFormat="1" ht="18.75" customHeight="1" x14ac:dyDescent="0.15">
      <c r="A5" s="552" t="s">
        <v>482</v>
      </c>
      <c r="B5" s="552"/>
      <c r="C5" s="553" t="str">
        <f>'様式1-1'!D16</f>
        <v>県道田川直方線人見橋橋梁下部工（Ａ１）工事</v>
      </c>
      <c r="D5" s="553"/>
      <c r="E5" s="553"/>
      <c r="F5" s="553"/>
      <c r="G5" s="553"/>
      <c r="H5" s="553"/>
      <c r="I5" s="553"/>
      <c r="J5" s="553"/>
      <c r="K5" s="553"/>
      <c r="L5" s="331" t="s">
        <v>483</v>
      </c>
      <c r="M5" s="553" t="str">
        <f>'様式1-1'!F10</f>
        <v>株式会社○○建設○○支店</v>
      </c>
      <c r="N5" s="553"/>
      <c r="O5" s="553"/>
      <c r="P5" s="553"/>
      <c r="Q5" s="553"/>
      <c r="R5" s="553"/>
      <c r="S5" s="553"/>
      <c r="T5" s="553"/>
    </row>
    <row r="6" spans="1:23" s="332" customFormat="1" ht="6" customHeight="1" x14ac:dyDescent="0.15">
      <c r="A6" s="333"/>
      <c r="B6" s="334"/>
      <c r="C6" s="325"/>
      <c r="D6" s="324"/>
      <c r="E6" s="324"/>
      <c r="F6" s="324"/>
      <c r="G6" s="325"/>
      <c r="H6" s="325"/>
      <c r="I6" s="325"/>
      <c r="J6" s="324"/>
      <c r="K6" s="324"/>
      <c r="L6" s="324"/>
      <c r="M6" s="324"/>
      <c r="N6" s="325"/>
      <c r="O6" s="325"/>
      <c r="P6" s="325"/>
      <c r="Q6" s="324"/>
      <c r="R6" s="324"/>
      <c r="S6" s="324"/>
      <c r="T6" s="325"/>
    </row>
    <row r="7" spans="1:23" s="332" customFormat="1" ht="15.75" customHeight="1" x14ac:dyDescent="0.15">
      <c r="A7" s="554" t="s">
        <v>194</v>
      </c>
      <c r="B7" s="554"/>
      <c r="C7" s="554"/>
      <c r="D7" s="554"/>
      <c r="E7" s="554"/>
      <c r="F7" s="554"/>
      <c r="G7" s="554" t="s">
        <v>195</v>
      </c>
      <c r="H7" s="554"/>
      <c r="I7" s="554"/>
      <c r="J7" s="554"/>
      <c r="K7" s="554"/>
      <c r="L7" s="555" t="s">
        <v>196</v>
      </c>
      <c r="M7" s="555"/>
      <c r="N7" s="555"/>
      <c r="O7" s="555"/>
      <c r="P7" s="555"/>
      <c r="Q7" s="555"/>
      <c r="R7" s="555"/>
      <c r="S7" s="555" t="s">
        <v>197</v>
      </c>
      <c r="T7" s="555"/>
      <c r="U7" s="335"/>
    </row>
    <row r="8" spans="1:23" s="332" customFormat="1" ht="69" customHeight="1" x14ac:dyDescent="0.15">
      <c r="A8" s="336" t="s">
        <v>484</v>
      </c>
      <c r="B8" s="556" t="s">
        <v>131</v>
      </c>
      <c r="C8" s="556"/>
      <c r="D8" s="556"/>
      <c r="E8" s="556"/>
      <c r="F8" s="337">
        <v>7.5</v>
      </c>
      <c r="G8" s="557" t="s">
        <v>485</v>
      </c>
      <c r="H8" s="557"/>
      <c r="I8" s="557"/>
      <c r="J8" s="557"/>
      <c r="K8" s="338">
        <v>7.5</v>
      </c>
      <c r="L8" s="558" t="s">
        <v>486</v>
      </c>
      <c r="M8" s="559"/>
      <c r="N8" s="559"/>
      <c r="O8" s="559"/>
      <c r="P8" s="559"/>
      <c r="Q8" s="559"/>
      <c r="R8" s="560"/>
      <c r="S8" s="339" t="s">
        <v>487</v>
      </c>
      <c r="T8" s="340">
        <v>7.5</v>
      </c>
      <c r="U8" s="341" t="s">
        <v>198</v>
      </c>
      <c r="V8" s="325"/>
      <c r="W8" s="325"/>
    </row>
    <row r="9" spans="1:23" s="332" customFormat="1" ht="14.25" customHeight="1" x14ac:dyDescent="0.15">
      <c r="A9" s="561" t="s">
        <v>250</v>
      </c>
      <c r="B9" s="556" t="s">
        <v>200</v>
      </c>
      <c r="C9" s="556"/>
      <c r="D9" s="556"/>
      <c r="E9" s="556"/>
      <c r="F9" s="567">
        <v>15</v>
      </c>
      <c r="G9" s="557" t="s">
        <v>488</v>
      </c>
      <c r="H9" s="571"/>
      <c r="I9" s="572"/>
      <c r="J9" s="572"/>
      <c r="K9" s="573">
        <v>4.2</v>
      </c>
      <c r="L9" s="575" t="s">
        <v>489</v>
      </c>
      <c r="M9" s="576"/>
      <c r="N9" s="576"/>
      <c r="O9" s="576"/>
      <c r="P9" s="577"/>
      <c r="Q9" s="577"/>
      <c r="R9" s="578"/>
      <c r="S9" s="597">
        <v>4.2</v>
      </c>
      <c r="T9" s="598"/>
      <c r="U9" s="599"/>
      <c r="V9" s="325"/>
      <c r="W9" s="325"/>
    </row>
    <row r="10" spans="1:23" s="332" customFormat="1" ht="14.25" customHeight="1" x14ac:dyDescent="0.15">
      <c r="A10" s="562"/>
      <c r="B10" s="565"/>
      <c r="C10" s="565"/>
      <c r="D10" s="565"/>
      <c r="E10" s="565"/>
      <c r="F10" s="568"/>
      <c r="G10" s="557"/>
      <c r="H10" s="571"/>
      <c r="I10" s="572"/>
      <c r="J10" s="572"/>
      <c r="K10" s="574"/>
      <c r="L10" s="575" t="s">
        <v>490</v>
      </c>
      <c r="M10" s="576"/>
      <c r="N10" s="576"/>
      <c r="O10" s="576"/>
      <c r="P10" s="577"/>
      <c r="Q10" s="577"/>
      <c r="R10" s="578"/>
      <c r="S10" s="597">
        <v>3.2</v>
      </c>
      <c r="T10" s="598"/>
      <c r="U10" s="600"/>
      <c r="V10" s="325"/>
      <c r="W10" s="325"/>
    </row>
    <row r="11" spans="1:23" s="332" customFormat="1" ht="14.25" customHeight="1" x14ac:dyDescent="0.15">
      <c r="A11" s="562"/>
      <c r="B11" s="565"/>
      <c r="C11" s="565"/>
      <c r="D11" s="565"/>
      <c r="E11" s="565"/>
      <c r="F11" s="568"/>
      <c r="G11" s="557"/>
      <c r="H11" s="571"/>
      <c r="I11" s="572"/>
      <c r="J11" s="572"/>
      <c r="K11" s="574"/>
      <c r="L11" s="575" t="s">
        <v>491</v>
      </c>
      <c r="M11" s="576"/>
      <c r="N11" s="576"/>
      <c r="O11" s="576"/>
      <c r="P11" s="577"/>
      <c r="Q11" s="577"/>
      <c r="R11" s="578"/>
      <c r="S11" s="597">
        <v>2.1</v>
      </c>
      <c r="T11" s="598"/>
      <c r="U11" s="600"/>
      <c r="V11" s="325"/>
      <c r="W11" s="325"/>
    </row>
    <row r="12" spans="1:23" s="332" customFormat="1" ht="14.25" customHeight="1" x14ac:dyDescent="0.15">
      <c r="A12" s="562"/>
      <c r="B12" s="565"/>
      <c r="C12" s="565"/>
      <c r="D12" s="565"/>
      <c r="E12" s="565"/>
      <c r="F12" s="568"/>
      <c r="G12" s="557"/>
      <c r="H12" s="571"/>
      <c r="I12" s="572"/>
      <c r="J12" s="572"/>
      <c r="K12" s="574"/>
      <c r="L12" s="575" t="s">
        <v>492</v>
      </c>
      <c r="M12" s="576"/>
      <c r="N12" s="576"/>
      <c r="O12" s="576"/>
      <c r="P12" s="577"/>
      <c r="Q12" s="577"/>
      <c r="R12" s="578"/>
      <c r="S12" s="597">
        <v>1.1000000000000001</v>
      </c>
      <c r="T12" s="598"/>
      <c r="U12" s="600"/>
      <c r="V12" s="325"/>
      <c r="W12" s="325"/>
    </row>
    <row r="13" spans="1:23" s="332" customFormat="1" ht="14.25" customHeight="1" x14ac:dyDescent="0.15">
      <c r="A13" s="563"/>
      <c r="B13" s="565"/>
      <c r="C13" s="565"/>
      <c r="D13" s="565"/>
      <c r="E13" s="565"/>
      <c r="F13" s="568"/>
      <c r="G13" s="571"/>
      <c r="H13" s="571"/>
      <c r="I13" s="572"/>
      <c r="J13" s="572"/>
      <c r="K13" s="574"/>
      <c r="L13" s="575" t="s">
        <v>493</v>
      </c>
      <c r="M13" s="576"/>
      <c r="N13" s="576"/>
      <c r="O13" s="576"/>
      <c r="P13" s="577"/>
      <c r="Q13" s="577"/>
      <c r="R13" s="578"/>
      <c r="S13" s="597">
        <v>0</v>
      </c>
      <c r="T13" s="598"/>
      <c r="U13" s="601"/>
      <c r="V13" s="325"/>
      <c r="W13" s="325"/>
    </row>
    <row r="14" spans="1:23" s="332" customFormat="1" ht="14.25" customHeight="1" x14ac:dyDescent="0.15">
      <c r="A14" s="563"/>
      <c r="B14" s="565"/>
      <c r="C14" s="565"/>
      <c r="D14" s="565"/>
      <c r="E14" s="565"/>
      <c r="F14" s="568"/>
      <c r="G14" s="557" t="s">
        <v>494</v>
      </c>
      <c r="H14" s="571"/>
      <c r="I14" s="572"/>
      <c r="J14" s="572"/>
      <c r="K14" s="573">
        <v>0.89999999999999991</v>
      </c>
      <c r="L14" s="579" t="s">
        <v>206</v>
      </c>
      <c r="M14" s="606"/>
      <c r="N14" s="606"/>
      <c r="O14" s="606"/>
      <c r="P14" s="606"/>
      <c r="Q14" s="607"/>
      <c r="R14" s="342" t="s">
        <v>129</v>
      </c>
      <c r="S14" s="597">
        <v>0.6</v>
      </c>
      <c r="T14" s="598"/>
      <c r="U14" s="599"/>
      <c r="V14" s="343" t="s">
        <v>207</v>
      </c>
      <c r="W14" s="325"/>
    </row>
    <row r="15" spans="1:23" s="332" customFormat="1" ht="14.25" customHeight="1" x14ac:dyDescent="0.15">
      <c r="A15" s="563"/>
      <c r="B15" s="565"/>
      <c r="C15" s="565"/>
      <c r="D15" s="565"/>
      <c r="E15" s="565"/>
      <c r="F15" s="568"/>
      <c r="G15" s="557"/>
      <c r="H15" s="571"/>
      <c r="I15" s="572"/>
      <c r="J15" s="572"/>
      <c r="K15" s="574"/>
      <c r="L15" s="582"/>
      <c r="M15" s="589"/>
      <c r="N15" s="589"/>
      <c r="O15" s="589"/>
      <c r="P15" s="589"/>
      <c r="Q15" s="608"/>
      <c r="R15" s="342" t="s">
        <v>130</v>
      </c>
      <c r="S15" s="597">
        <v>0</v>
      </c>
      <c r="T15" s="598"/>
      <c r="U15" s="601"/>
      <c r="V15" s="344"/>
      <c r="W15" s="325"/>
    </row>
    <row r="16" spans="1:23" s="332" customFormat="1" ht="14.25" customHeight="1" x14ac:dyDescent="0.15">
      <c r="A16" s="563"/>
      <c r="B16" s="565"/>
      <c r="C16" s="565"/>
      <c r="D16" s="565"/>
      <c r="E16" s="565"/>
      <c r="F16" s="568"/>
      <c r="G16" s="557"/>
      <c r="H16" s="571"/>
      <c r="I16" s="572"/>
      <c r="J16" s="572"/>
      <c r="K16" s="574"/>
      <c r="L16" s="579" t="s">
        <v>495</v>
      </c>
      <c r="M16" s="606"/>
      <c r="N16" s="606"/>
      <c r="O16" s="606"/>
      <c r="P16" s="606"/>
      <c r="Q16" s="607"/>
      <c r="R16" s="342" t="s">
        <v>129</v>
      </c>
      <c r="S16" s="597">
        <v>0.3</v>
      </c>
      <c r="T16" s="598"/>
      <c r="U16" s="602"/>
      <c r="V16" s="325"/>
      <c r="W16" s="325"/>
    </row>
    <row r="17" spans="1:23" s="332" customFormat="1" ht="14.25" customHeight="1" x14ac:dyDescent="0.15">
      <c r="A17" s="563"/>
      <c r="B17" s="565"/>
      <c r="C17" s="565"/>
      <c r="D17" s="565"/>
      <c r="E17" s="565"/>
      <c r="F17" s="568"/>
      <c r="G17" s="571"/>
      <c r="H17" s="571"/>
      <c r="I17" s="572"/>
      <c r="J17" s="572"/>
      <c r="K17" s="574"/>
      <c r="L17" s="582"/>
      <c r="M17" s="589"/>
      <c r="N17" s="589"/>
      <c r="O17" s="589"/>
      <c r="P17" s="589"/>
      <c r="Q17" s="608"/>
      <c r="R17" s="342" t="s">
        <v>130</v>
      </c>
      <c r="S17" s="597">
        <v>0</v>
      </c>
      <c r="T17" s="598"/>
      <c r="U17" s="603"/>
      <c r="V17" s="325"/>
      <c r="W17" s="325"/>
    </row>
    <row r="18" spans="1:23" s="332" customFormat="1" ht="14.25" customHeight="1" x14ac:dyDescent="0.15">
      <c r="A18" s="563"/>
      <c r="B18" s="565"/>
      <c r="C18" s="565"/>
      <c r="D18" s="565"/>
      <c r="E18" s="565"/>
      <c r="F18" s="568"/>
      <c r="G18" s="557" t="s">
        <v>496</v>
      </c>
      <c r="H18" s="571"/>
      <c r="I18" s="572"/>
      <c r="J18" s="572"/>
      <c r="K18" s="573">
        <v>0.6</v>
      </c>
      <c r="L18" s="579" t="s">
        <v>497</v>
      </c>
      <c r="M18" s="580"/>
      <c r="N18" s="580"/>
      <c r="O18" s="580"/>
      <c r="P18" s="580"/>
      <c r="Q18" s="581"/>
      <c r="R18" s="345" t="s">
        <v>129</v>
      </c>
      <c r="S18" s="597">
        <v>0.6</v>
      </c>
      <c r="T18" s="598"/>
      <c r="U18" s="602"/>
      <c r="V18" s="604" t="s">
        <v>498</v>
      </c>
      <c r="W18" s="325"/>
    </row>
    <row r="19" spans="1:23" s="332" customFormat="1" ht="14.25" customHeight="1" x14ac:dyDescent="0.15">
      <c r="A19" s="563"/>
      <c r="B19" s="565"/>
      <c r="C19" s="565"/>
      <c r="D19" s="565"/>
      <c r="E19" s="565"/>
      <c r="F19" s="568"/>
      <c r="G19" s="571"/>
      <c r="H19" s="571"/>
      <c r="I19" s="572"/>
      <c r="J19" s="572"/>
      <c r="K19" s="574"/>
      <c r="L19" s="582"/>
      <c r="M19" s="583"/>
      <c r="N19" s="583"/>
      <c r="O19" s="583"/>
      <c r="P19" s="583"/>
      <c r="Q19" s="584"/>
      <c r="R19" s="345" t="s">
        <v>130</v>
      </c>
      <c r="S19" s="597">
        <v>0</v>
      </c>
      <c r="T19" s="598"/>
      <c r="U19" s="603"/>
      <c r="V19" s="605"/>
      <c r="W19" s="325"/>
    </row>
    <row r="20" spans="1:23" s="332" customFormat="1" ht="14.25" customHeight="1" x14ac:dyDescent="0.15">
      <c r="A20" s="563"/>
      <c r="B20" s="565"/>
      <c r="C20" s="565"/>
      <c r="D20" s="565"/>
      <c r="E20" s="565"/>
      <c r="F20" s="568"/>
      <c r="G20" s="557" t="s">
        <v>499</v>
      </c>
      <c r="H20" s="571"/>
      <c r="I20" s="572"/>
      <c r="J20" s="572"/>
      <c r="K20" s="573">
        <v>2.4</v>
      </c>
      <c r="L20" s="579" t="s">
        <v>500</v>
      </c>
      <c r="M20" s="606"/>
      <c r="N20" s="609"/>
      <c r="O20" s="609"/>
      <c r="P20" s="609"/>
      <c r="Q20" s="610"/>
      <c r="R20" s="345" t="s">
        <v>129</v>
      </c>
      <c r="S20" s="597">
        <v>2.4</v>
      </c>
      <c r="T20" s="598"/>
      <c r="U20" s="602"/>
      <c r="V20" s="325"/>
      <c r="W20" s="325"/>
    </row>
    <row r="21" spans="1:23" s="332" customFormat="1" ht="14.25" customHeight="1" x14ac:dyDescent="0.15">
      <c r="A21" s="563"/>
      <c r="B21" s="565"/>
      <c r="C21" s="565"/>
      <c r="D21" s="565"/>
      <c r="E21" s="565"/>
      <c r="F21" s="568"/>
      <c r="G21" s="571"/>
      <c r="H21" s="571"/>
      <c r="I21" s="572"/>
      <c r="J21" s="572"/>
      <c r="K21" s="574"/>
      <c r="L21" s="582"/>
      <c r="M21" s="589"/>
      <c r="N21" s="590"/>
      <c r="O21" s="590"/>
      <c r="P21" s="590"/>
      <c r="Q21" s="591"/>
      <c r="R21" s="345" t="s">
        <v>130</v>
      </c>
      <c r="S21" s="597">
        <v>0</v>
      </c>
      <c r="T21" s="598"/>
      <c r="U21" s="603"/>
      <c r="V21" s="325"/>
      <c r="W21" s="325"/>
    </row>
    <row r="22" spans="1:23" s="332" customFormat="1" ht="14.25" customHeight="1" x14ac:dyDescent="0.15">
      <c r="A22" s="563"/>
      <c r="B22" s="565"/>
      <c r="C22" s="565"/>
      <c r="D22" s="565"/>
      <c r="E22" s="565"/>
      <c r="F22" s="568"/>
      <c r="G22" s="557" t="s">
        <v>501</v>
      </c>
      <c r="H22" s="571"/>
      <c r="I22" s="572"/>
      <c r="J22" s="572"/>
      <c r="K22" s="573">
        <v>0.9</v>
      </c>
      <c r="L22" s="585" t="s">
        <v>502</v>
      </c>
      <c r="M22" s="586"/>
      <c r="N22" s="587"/>
      <c r="O22" s="587"/>
      <c r="P22" s="587"/>
      <c r="Q22" s="588"/>
      <c r="R22" s="345" t="s">
        <v>129</v>
      </c>
      <c r="S22" s="597">
        <v>0.9</v>
      </c>
      <c r="T22" s="598"/>
      <c r="U22" s="602"/>
      <c r="V22" s="604" t="s">
        <v>498</v>
      </c>
      <c r="W22" s="325"/>
    </row>
    <row r="23" spans="1:23" s="332" customFormat="1" ht="14.25" customHeight="1" x14ac:dyDescent="0.15">
      <c r="A23" s="563"/>
      <c r="B23" s="565"/>
      <c r="C23" s="565"/>
      <c r="D23" s="565"/>
      <c r="E23" s="565"/>
      <c r="F23" s="568"/>
      <c r="G23" s="571"/>
      <c r="H23" s="571"/>
      <c r="I23" s="572"/>
      <c r="J23" s="572"/>
      <c r="K23" s="574"/>
      <c r="L23" s="582"/>
      <c r="M23" s="589"/>
      <c r="N23" s="590"/>
      <c r="O23" s="590"/>
      <c r="P23" s="590"/>
      <c r="Q23" s="591"/>
      <c r="R23" s="345" t="s">
        <v>130</v>
      </c>
      <c r="S23" s="597">
        <v>0</v>
      </c>
      <c r="T23" s="598"/>
      <c r="U23" s="603"/>
      <c r="V23" s="605"/>
      <c r="W23" s="325"/>
    </row>
    <row r="24" spans="1:23" s="332" customFormat="1" ht="24.95" customHeight="1" x14ac:dyDescent="0.15">
      <c r="A24" s="563"/>
      <c r="B24" s="565"/>
      <c r="C24" s="565"/>
      <c r="D24" s="565"/>
      <c r="E24" s="565"/>
      <c r="F24" s="568"/>
      <c r="G24" s="557" t="s">
        <v>503</v>
      </c>
      <c r="H24" s="557"/>
      <c r="I24" s="557"/>
      <c r="J24" s="557"/>
      <c r="K24" s="592">
        <v>3</v>
      </c>
      <c r="L24" s="595" t="s">
        <v>504</v>
      </c>
      <c r="M24" s="595"/>
      <c r="N24" s="595"/>
      <c r="O24" s="559" t="s">
        <v>505</v>
      </c>
      <c r="P24" s="559"/>
      <c r="Q24" s="559"/>
      <c r="R24" s="560"/>
      <c r="S24" s="597">
        <v>2.2000000000000002</v>
      </c>
      <c r="T24" s="598"/>
      <c r="U24" s="602"/>
      <c r="V24" s="346" t="s">
        <v>506</v>
      </c>
      <c r="W24" s="325"/>
    </row>
    <row r="25" spans="1:23" s="332" customFormat="1" ht="24.95" customHeight="1" x14ac:dyDescent="0.15">
      <c r="A25" s="563"/>
      <c r="B25" s="565"/>
      <c r="C25" s="565"/>
      <c r="D25" s="565"/>
      <c r="E25" s="565"/>
      <c r="F25" s="568"/>
      <c r="G25" s="557"/>
      <c r="H25" s="557"/>
      <c r="I25" s="557"/>
      <c r="J25" s="557"/>
      <c r="K25" s="593"/>
      <c r="L25" s="595"/>
      <c r="M25" s="595"/>
      <c r="N25" s="595"/>
      <c r="O25" s="559" t="s">
        <v>507</v>
      </c>
      <c r="P25" s="559"/>
      <c r="Q25" s="559"/>
      <c r="R25" s="560"/>
      <c r="S25" s="597">
        <v>1.1000000000000001</v>
      </c>
      <c r="T25" s="598"/>
      <c r="U25" s="611"/>
      <c r="V25" s="602"/>
      <c r="W25" s="325"/>
    </row>
    <row r="26" spans="1:23" s="332" customFormat="1" ht="24.95" customHeight="1" x14ac:dyDescent="0.15">
      <c r="A26" s="563"/>
      <c r="B26" s="565"/>
      <c r="C26" s="565"/>
      <c r="D26" s="565"/>
      <c r="E26" s="565"/>
      <c r="F26" s="568"/>
      <c r="G26" s="557"/>
      <c r="H26" s="557"/>
      <c r="I26" s="557"/>
      <c r="J26" s="557"/>
      <c r="K26" s="593"/>
      <c r="L26" s="595"/>
      <c r="M26" s="595"/>
      <c r="N26" s="595"/>
      <c r="O26" s="559" t="s">
        <v>508</v>
      </c>
      <c r="P26" s="559"/>
      <c r="Q26" s="559"/>
      <c r="R26" s="560"/>
      <c r="S26" s="597">
        <v>0</v>
      </c>
      <c r="T26" s="598"/>
      <c r="U26" s="603"/>
      <c r="V26" s="603"/>
      <c r="W26" s="325"/>
    </row>
    <row r="27" spans="1:23" s="332" customFormat="1" ht="24.95" customHeight="1" x14ac:dyDescent="0.15">
      <c r="A27" s="563"/>
      <c r="B27" s="565"/>
      <c r="C27" s="565"/>
      <c r="D27" s="565"/>
      <c r="E27" s="565"/>
      <c r="F27" s="568"/>
      <c r="G27" s="557"/>
      <c r="H27" s="557"/>
      <c r="I27" s="557"/>
      <c r="J27" s="557"/>
      <c r="K27" s="593"/>
      <c r="L27" s="595" t="s">
        <v>509</v>
      </c>
      <c r="M27" s="595"/>
      <c r="N27" s="595"/>
      <c r="O27" s="559" t="s">
        <v>510</v>
      </c>
      <c r="P27" s="559"/>
      <c r="Q27" s="559"/>
      <c r="R27" s="560"/>
      <c r="S27" s="597">
        <v>0.8</v>
      </c>
      <c r="T27" s="598"/>
      <c r="U27" s="602"/>
      <c r="V27" s="347" t="s">
        <v>345</v>
      </c>
      <c r="W27" s="325"/>
    </row>
    <row r="28" spans="1:23" s="332" customFormat="1" ht="24.95" customHeight="1" x14ac:dyDescent="0.15">
      <c r="A28" s="563"/>
      <c r="B28" s="565"/>
      <c r="C28" s="565"/>
      <c r="D28" s="565"/>
      <c r="E28" s="565"/>
      <c r="F28" s="568"/>
      <c r="G28" s="557"/>
      <c r="H28" s="557"/>
      <c r="I28" s="557"/>
      <c r="J28" s="557"/>
      <c r="K28" s="593"/>
      <c r="L28" s="595"/>
      <c r="M28" s="595"/>
      <c r="N28" s="595"/>
      <c r="O28" s="559" t="s">
        <v>511</v>
      </c>
      <c r="P28" s="559"/>
      <c r="Q28" s="559"/>
      <c r="R28" s="560"/>
      <c r="S28" s="597">
        <v>0.4</v>
      </c>
      <c r="T28" s="598"/>
      <c r="U28" s="611"/>
      <c r="V28" s="348"/>
      <c r="W28" s="325"/>
    </row>
    <row r="29" spans="1:23" s="332" customFormat="1" ht="24.95" customHeight="1" x14ac:dyDescent="0.15">
      <c r="A29" s="563"/>
      <c r="B29" s="565"/>
      <c r="C29" s="565"/>
      <c r="D29" s="565"/>
      <c r="E29" s="565"/>
      <c r="F29" s="568"/>
      <c r="G29" s="557"/>
      <c r="H29" s="557"/>
      <c r="I29" s="557"/>
      <c r="J29" s="557"/>
      <c r="K29" s="594"/>
      <c r="L29" s="595"/>
      <c r="M29" s="595"/>
      <c r="N29" s="595"/>
      <c r="O29" s="559" t="s">
        <v>512</v>
      </c>
      <c r="P29" s="559"/>
      <c r="Q29" s="559"/>
      <c r="R29" s="560"/>
      <c r="S29" s="597">
        <v>0</v>
      </c>
      <c r="T29" s="598"/>
      <c r="U29" s="603"/>
      <c r="V29" s="349"/>
      <c r="W29" s="325"/>
    </row>
    <row r="30" spans="1:23" s="332" customFormat="1" ht="14.25" customHeight="1" x14ac:dyDescent="0.15">
      <c r="A30" s="563"/>
      <c r="B30" s="565"/>
      <c r="C30" s="565"/>
      <c r="D30" s="565"/>
      <c r="E30" s="565"/>
      <c r="F30" s="569"/>
      <c r="G30" s="557" t="s">
        <v>513</v>
      </c>
      <c r="H30" s="571"/>
      <c r="I30" s="572"/>
      <c r="J30" s="572"/>
      <c r="K30" s="573">
        <v>3</v>
      </c>
      <c r="L30" s="575" t="s">
        <v>209</v>
      </c>
      <c r="M30" s="576"/>
      <c r="N30" s="576"/>
      <c r="O30" s="576"/>
      <c r="P30" s="577"/>
      <c r="Q30" s="577"/>
      <c r="R30" s="578"/>
      <c r="S30" s="597">
        <v>3</v>
      </c>
      <c r="T30" s="598"/>
      <c r="U30" s="602"/>
      <c r="V30" s="325"/>
      <c r="W30" s="325"/>
    </row>
    <row r="31" spans="1:23" s="332" customFormat="1" ht="14.25" customHeight="1" x14ac:dyDescent="0.15">
      <c r="A31" s="563"/>
      <c r="B31" s="565"/>
      <c r="C31" s="565"/>
      <c r="D31" s="565"/>
      <c r="E31" s="565"/>
      <c r="F31" s="569"/>
      <c r="G31" s="557"/>
      <c r="H31" s="571"/>
      <c r="I31" s="572"/>
      <c r="J31" s="572"/>
      <c r="K31" s="574"/>
      <c r="L31" s="575" t="s">
        <v>210</v>
      </c>
      <c r="M31" s="576"/>
      <c r="N31" s="576"/>
      <c r="O31" s="576"/>
      <c r="P31" s="577"/>
      <c r="Q31" s="577"/>
      <c r="R31" s="578"/>
      <c r="S31" s="597">
        <v>2.2999999999999998</v>
      </c>
      <c r="T31" s="598"/>
      <c r="U31" s="611"/>
      <c r="V31" s="325"/>
      <c r="W31" s="325"/>
    </row>
    <row r="32" spans="1:23" s="332" customFormat="1" ht="14.25" customHeight="1" x14ac:dyDescent="0.15">
      <c r="A32" s="563"/>
      <c r="B32" s="565"/>
      <c r="C32" s="565"/>
      <c r="D32" s="565"/>
      <c r="E32" s="565"/>
      <c r="F32" s="569"/>
      <c r="G32" s="557"/>
      <c r="H32" s="571"/>
      <c r="I32" s="572"/>
      <c r="J32" s="572"/>
      <c r="K32" s="574"/>
      <c r="L32" s="575" t="s">
        <v>211</v>
      </c>
      <c r="M32" s="576"/>
      <c r="N32" s="576"/>
      <c r="O32" s="576"/>
      <c r="P32" s="577"/>
      <c r="Q32" s="577"/>
      <c r="R32" s="578"/>
      <c r="S32" s="597">
        <v>1.5</v>
      </c>
      <c r="T32" s="598"/>
      <c r="U32" s="611"/>
      <c r="V32" s="325"/>
      <c r="W32" s="325"/>
    </row>
    <row r="33" spans="1:24" s="332" customFormat="1" ht="14.25" customHeight="1" x14ac:dyDescent="0.15">
      <c r="A33" s="563"/>
      <c r="B33" s="565"/>
      <c r="C33" s="565"/>
      <c r="D33" s="565"/>
      <c r="E33" s="565"/>
      <c r="F33" s="569"/>
      <c r="G33" s="557"/>
      <c r="H33" s="571"/>
      <c r="I33" s="572"/>
      <c r="J33" s="572"/>
      <c r="K33" s="574"/>
      <c r="L33" s="575" t="s">
        <v>212</v>
      </c>
      <c r="M33" s="576"/>
      <c r="N33" s="576"/>
      <c r="O33" s="576"/>
      <c r="P33" s="577"/>
      <c r="Q33" s="577"/>
      <c r="R33" s="578"/>
      <c r="S33" s="597">
        <v>0.8</v>
      </c>
      <c r="T33" s="598"/>
      <c r="U33" s="611"/>
      <c r="V33" s="325"/>
      <c r="W33" s="325"/>
    </row>
    <row r="34" spans="1:24" s="332" customFormat="1" ht="14.25" customHeight="1" x14ac:dyDescent="0.15">
      <c r="A34" s="564"/>
      <c r="B34" s="566"/>
      <c r="C34" s="566"/>
      <c r="D34" s="566"/>
      <c r="E34" s="566"/>
      <c r="F34" s="570"/>
      <c r="G34" s="557"/>
      <c r="H34" s="571"/>
      <c r="I34" s="572"/>
      <c r="J34" s="572"/>
      <c r="K34" s="596"/>
      <c r="L34" s="575" t="s">
        <v>213</v>
      </c>
      <c r="M34" s="576"/>
      <c r="N34" s="576"/>
      <c r="O34" s="576"/>
      <c r="P34" s="577"/>
      <c r="Q34" s="577"/>
      <c r="R34" s="578"/>
      <c r="S34" s="597">
        <v>0</v>
      </c>
      <c r="T34" s="598"/>
      <c r="U34" s="603"/>
      <c r="V34" s="325"/>
      <c r="W34" s="325"/>
    </row>
    <row r="35" spans="1:24" s="332" customFormat="1" ht="14.25" customHeight="1" x14ac:dyDescent="0.15">
      <c r="A35" s="350"/>
      <c r="B35" s="351"/>
      <c r="C35" s="351"/>
      <c r="D35" s="351"/>
      <c r="E35" s="351"/>
      <c r="F35" s="352"/>
      <c r="G35" s="353"/>
      <c r="H35" s="354"/>
      <c r="I35" s="355"/>
      <c r="J35" s="355"/>
      <c r="K35" s="356"/>
      <c r="L35" s="357"/>
      <c r="M35" s="357"/>
      <c r="N35" s="357"/>
      <c r="O35" s="357"/>
      <c r="P35" s="355"/>
      <c r="Q35" s="355"/>
      <c r="R35" s="355"/>
      <c r="S35" s="358"/>
      <c r="T35" s="358"/>
      <c r="U35" s="614" t="s">
        <v>214</v>
      </c>
      <c r="V35" s="615"/>
      <c r="W35" s="616"/>
    </row>
    <row r="36" spans="1:24" s="332" customFormat="1" ht="14.25" customHeight="1" x14ac:dyDescent="0.15">
      <c r="A36" s="350"/>
      <c r="B36" s="351"/>
      <c r="C36" s="351"/>
      <c r="D36" s="351"/>
      <c r="E36" s="351"/>
      <c r="F36" s="352"/>
      <c r="G36" s="353"/>
      <c r="H36" s="354"/>
      <c r="I36" s="355"/>
      <c r="J36" s="355"/>
      <c r="K36" s="356"/>
      <c r="L36" s="357"/>
      <c r="M36" s="357"/>
      <c r="N36" s="357"/>
      <c r="O36" s="357"/>
      <c r="P36" s="355"/>
      <c r="Q36" s="355"/>
      <c r="R36" s="355"/>
      <c r="S36" s="617" t="s">
        <v>215</v>
      </c>
      <c r="T36" s="617"/>
      <c r="U36" s="359"/>
      <c r="V36" s="359"/>
      <c r="W36" s="359"/>
    </row>
    <row r="37" spans="1:24" s="332" customFormat="1" ht="14.25" customHeight="1" x14ac:dyDescent="0.15">
      <c r="A37" s="350"/>
      <c r="B37" s="351"/>
      <c r="C37" s="351"/>
      <c r="D37" s="351"/>
      <c r="E37" s="351"/>
      <c r="F37" s="352"/>
      <c r="G37" s="353"/>
      <c r="H37" s="354"/>
      <c r="I37" s="355"/>
      <c r="J37" s="355"/>
      <c r="K37" s="356"/>
      <c r="L37" s="360"/>
      <c r="M37" s="360"/>
      <c r="N37" s="360"/>
      <c r="O37" s="360"/>
      <c r="P37" s="361"/>
      <c r="Q37" s="361"/>
      <c r="R37" s="361"/>
      <c r="S37" s="617" t="s">
        <v>327</v>
      </c>
      <c r="T37" s="617"/>
      <c r="U37" s="362"/>
      <c r="V37" s="363"/>
      <c r="W37" s="363"/>
    </row>
    <row r="38" spans="1:24" s="332" customFormat="1" ht="14.25" customHeight="1" x14ac:dyDescent="0.15">
      <c r="A38" s="561" t="s">
        <v>514</v>
      </c>
      <c r="B38" s="620" t="s">
        <v>217</v>
      </c>
      <c r="C38" s="620"/>
      <c r="D38" s="620"/>
      <c r="E38" s="620"/>
      <c r="F38" s="623">
        <v>7.5</v>
      </c>
      <c r="G38" s="557" t="s">
        <v>515</v>
      </c>
      <c r="H38" s="571"/>
      <c r="I38" s="572"/>
      <c r="J38" s="572"/>
      <c r="K38" s="623">
        <v>3</v>
      </c>
      <c r="L38" s="628" t="s">
        <v>489</v>
      </c>
      <c r="M38" s="583"/>
      <c r="N38" s="583"/>
      <c r="O38" s="583"/>
      <c r="P38" s="629"/>
      <c r="Q38" s="629"/>
      <c r="R38" s="630"/>
      <c r="S38" s="612">
        <v>3</v>
      </c>
      <c r="T38" s="613"/>
      <c r="U38" s="602"/>
      <c r="V38" s="602"/>
      <c r="W38" s="602"/>
      <c r="X38" s="364"/>
    </row>
    <row r="39" spans="1:24" s="332" customFormat="1" ht="14.25" customHeight="1" x14ac:dyDescent="0.15">
      <c r="A39" s="562"/>
      <c r="B39" s="621"/>
      <c r="C39" s="621"/>
      <c r="D39" s="621"/>
      <c r="E39" s="621"/>
      <c r="F39" s="624"/>
      <c r="G39" s="557"/>
      <c r="H39" s="571"/>
      <c r="I39" s="572"/>
      <c r="J39" s="572"/>
      <c r="K39" s="624"/>
      <c r="L39" s="575" t="s">
        <v>490</v>
      </c>
      <c r="M39" s="576"/>
      <c r="N39" s="576"/>
      <c r="O39" s="576"/>
      <c r="P39" s="577"/>
      <c r="Q39" s="577"/>
      <c r="R39" s="578"/>
      <c r="S39" s="597">
        <v>2.2999999999999998</v>
      </c>
      <c r="T39" s="598"/>
      <c r="U39" s="611"/>
      <c r="V39" s="611"/>
      <c r="W39" s="611"/>
      <c r="X39" s="365"/>
    </row>
    <row r="40" spans="1:24" s="332" customFormat="1" ht="14.25" customHeight="1" x14ac:dyDescent="0.15">
      <c r="A40" s="562"/>
      <c r="B40" s="621"/>
      <c r="C40" s="621"/>
      <c r="D40" s="621"/>
      <c r="E40" s="621"/>
      <c r="F40" s="624"/>
      <c r="G40" s="557"/>
      <c r="H40" s="571"/>
      <c r="I40" s="572"/>
      <c r="J40" s="572"/>
      <c r="K40" s="624"/>
      <c r="L40" s="575" t="s">
        <v>491</v>
      </c>
      <c r="M40" s="576"/>
      <c r="N40" s="576"/>
      <c r="O40" s="576"/>
      <c r="P40" s="577"/>
      <c r="Q40" s="577"/>
      <c r="R40" s="578"/>
      <c r="S40" s="597">
        <v>1.5</v>
      </c>
      <c r="T40" s="598"/>
      <c r="U40" s="611"/>
      <c r="V40" s="611"/>
      <c r="W40" s="611"/>
      <c r="X40" s="365"/>
    </row>
    <row r="41" spans="1:24" s="332" customFormat="1" ht="14.25" customHeight="1" x14ac:dyDescent="0.15">
      <c r="A41" s="562"/>
      <c r="B41" s="621"/>
      <c r="C41" s="621"/>
      <c r="D41" s="621"/>
      <c r="E41" s="621"/>
      <c r="F41" s="624"/>
      <c r="G41" s="557"/>
      <c r="H41" s="571"/>
      <c r="I41" s="572"/>
      <c r="J41" s="572"/>
      <c r="K41" s="624"/>
      <c r="L41" s="575" t="s">
        <v>492</v>
      </c>
      <c r="M41" s="576"/>
      <c r="N41" s="576"/>
      <c r="O41" s="576"/>
      <c r="P41" s="577"/>
      <c r="Q41" s="577"/>
      <c r="R41" s="578"/>
      <c r="S41" s="597">
        <v>0.8</v>
      </c>
      <c r="T41" s="598"/>
      <c r="U41" s="611"/>
      <c r="V41" s="611"/>
      <c r="W41" s="611"/>
      <c r="X41" s="365"/>
    </row>
    <row r="42" spans="1:24" s="332" customFormat="1" ht="14.25" customHeight="1" x14ac:dyDescent="0.15">
      <c r="A42" s="618"/>
      <c r="B42" s="621"/>
      <c r="C42" s="621"/>
      <c r="D42" s="621"/>
      <c r="E42" s="621"/>
      <c r="F42" s="625"/>
      <c r="G42" s="571"/>
      <c r="H42" s="571"/>
      <c r="I42" s="572"/>
      <c r="J42" s="572"/>
      <c r="K42" s="627"/>
      <c r="L42" s="575" t="s">
        <v>493</v>
      </c>
      <c r="M42" s="576"/>
      <c r="N42" s="576"/>
      <c r="O42" s="576"/>
      <c r="P42" s="577"/>
      <c r="Q42" s="577"/>
      <c r="R42" s="578"/>
      <c r="S42" s="597">
        <v>0</v>
      </c>
      <c r="T42" s="598"/>
      <c r="U42" s="603"/>
      <c r="V42" s="603"/>
      <c r="W42" s="603"/>
      <c r="X42" s="365"/>
    </row>
    <row r="43" spans="1:24" s="332" customFormat="1" ht="14.25" customHeight="1" x14ac:dyDescent="0.15">
      <c r="A43" s="618"/>
      <c r="B43" s="621"/>
      <c r="C43" s="621"/>
      <c r="D43" s="621"/>
      <c r="E43" s="621"/>
      <c r="F43" s="625"/>
      <c r="G43" s="557" t="s">
        <v>516</v>
      </c>
      <c r="H43" s="571"/>
      <c r="I43" s="572"/>
      <c r="J43" s="572"/>
      <c r="K43" s="623">
        <v>3</v>
      </c>
      <c r="L43" s="558" t="s">
        <v>218</v>
      </c>
      <c r="M43" s="559"/>
      <c r="N43" s="559"/>
      <c r="O43" s="559"/>
      <c r="P43" s="577"/>
      <c r="Q43" s="577"/>
      <c r="R43" s="578"/>
      <c r="S43" s="597">
        <v>3</v>
      </c>
      <c r="T43" s="598"/>
      <c r="U43" s="602"/>
      <c r="V43" s="602"/>
      <c r="W43" s="602"/>
      <c r="X43" s="365"/>
    </row>
    <row r="44" spans="1:24" s="332" customFormat="1" ht="14.25" customHeight="1" x14ac:dyDescent="0.15">
      <c r="A44" s="618"/>
      <c r="B44" s="621"/>
      <c r="C44" s="621"/>
      <c r="D44" s="621"/>
      <c r="E44" s="621"/>
      <c r="F44" s="625"/>
      <c r="G44" s="571"/>
      <c r="H44" s="571"/>
      <c r="I44" s="572"/>
      <c r="J44" s="572"/>
      <c r="K44" s="624"/>
      <c r="L44" s="558" t="s">
        <v>219</v>
      </c>
      <c r="M44" s="559"/>
      <c r="N44" s="559"/>
      <c r="O44" s="559"/>
      <c r="P44" s="577"/>
      <c r="Q44" s="577"/>
      <c r="R44" s="578"/>
      <c r="S44" s="597">
        <v>1.5</v>
      </c>
      <c r="T44" s="598"/>
      <c r="U44" s="611"/>
      <c r="V44" s="611"/>
      <c r="W44" s="611"/>
      <c r="X44" s="365"/>
    </row>
    <row r="45" spans="1:24" s="332" customFormat="1" ht="14.25" customHeight="1" x14ac:dyDescent="0.15">
      <c r="A45" s="618"/>
      <c r="B45" s="621"/>
      <c r="C45" s="621"/>
      <c r="D45" s="621"/>
      <c r="E45" s="621"/>
      <c r="F45" s="625"/>
      <c r="G45" s="571"/>
      <c r="H45" s="571"/>
      <c r="I45" s="572"/>
      <c r="J45" s="572"/>
      <c r="K45" s="624"/>
      <c r="L45" s="575" t="s">
        <v>220</v>
      </c>
      <c r="M45" s="576"/>
      <c r="N45" s="576"/>
      <c r="O45" s="576"/>
      <c r="P45" s="577"/>
      <c r="Q45" s="577"/>
      <c r="R45" s="578"/>
      <c r="S45" s="597">
        <v>0</v>
      </c>
      <c r="T45" s="598"/>
      <c r="U45" s="603"/>
      <c r="V45" s="603"/>
      <c r="W45" s="603"/>
      <c r="X45" s="365"/>
    </row>
    <row r="46" spans="1:24" s="332" customFormat="1" ht="14.25" customHeight="1" x14ac:dyDescent="0.15">
      <c r="A46" s="618"/>
      <c r="B46" s="621"/>
      <c r="C46" s="621"/>
      <c r="D46" s="621"/>
      <c r="E46" s="621"/>
      <c r="F46" s="625"/>
      <c r="G46" s="557" t="s">
        <v>517</v>
      </c>
      <c r="H46" s="571"/>
      <c r="I46" s="572"/>
      <c r="J46" s="572"/>
      <c r="K46" s="623">
        <v>1.5</v>
      </c>
      <c r="L46" s="558" t="s">
        <v>233</v>
      </c>
      <c r="M46" s="559"/>
      <c r="N46" s="559"/>
      <c r="O46" s="559"/>
      <c r="P46" s="632"/>
      <c r="Q46" s="632"/>
      <c r="R46" s="633"/>
      <c r="S46" s="597">
        <v>1.5</v>
      </c>
      <c r="T46" s="598"/>
      <c r="U46" s="602"/>
      <c r="V46" s="602"/>
      <c r="W46" s="602"/>
      <c r="X46" s="365"/>
    </row>
    <row r="47" spans="1:24" s="332" customFormat="1" ht="14.25" customHeight="1" x14ac:dyDescent="0.15">
      <c r="A47" s="618"/>
      <c r="B47" s="621"/>
      <c r="C47" s="621"/>
      <c r="D47" s="621"/>
      <c r="E47" s="621"/>
      <c r="F47" s="625"/>
      <c r="G47" s="557"/>
      <c r="H47" s="571"/>
      <c r="I47" s="572"/>
      <c r="J47" s="572"/>
      <c r="K47" s="624"/>
      <c r="L47" s="558" t="s">
        <v>234</v>
      </c>
      <c r="M47" s="559"/>
      <c r="N47" s="559"/>
      <c r="O47" s="559"/>
      <c r="P47" s="632"/>
      <c r="Q47" s="632"/>
      <c r="R47" s="633"/>
      <c r="S47" s="597">
        <v>0.8</v>
      </c>
      <c r="T47" s="598"/>
      <c r="U47" s="611"/>
      <c r="V47" s="611"/>
      <c r="W47" s="611"/>
      <c r="X47" s="365"/>
    </row>
    <row r="48" spans="1:24" s="332" customFormat="1" ht="14.25" customHeight="1" x14ac:dyDescent="0.15">
      <c r="A48" s="619"/>
      <c r="B48" s="622"/>
      <c r="C48" s="622"/>
      <c r="D48" s="622"/>
      <c r="E48" s="622"/>
      <c r="F48" s="626"/>
      <c r="G48" s="571"/>
      <c r="H48" s="571"/>
      <c r="I48" s="572"/>
      <c r="J48" s="572"/>
      <c r="K48" s="631"/>
      <c r="L48" s="575" t="s">
        <v>518</v>
      </c>
      <c r="M48" s="576"/>
      <c r="N48" s="576"/>
      <c r="O48" s="576"/>
      <c r="P48" s="577"/>
      <c r="Q48" s="577"/>
      <c r="R48" s="578"/>
      <c r="S48" s="597">
        <v>0</v>
      </c>
      <c r="T48" s="598"/>
      <c r="U48" s="603"/>
      <c r="V48" s="603"/>
      <c r="W48" s="603"/>
      <c r="X48" s="365"/>
    </row>
    <row r="49" spans="1:23" s="332" customFormat="1" ht="14.25" customHeight="1" x14ac:dyDescent="0.15">
      <c r="A49" s="554" t="s">
        <v>519</v>
      </c>
      <c r="B49" s="554"/>
      <c r="C49" s="554"/>
      <c r="D49" s="554"/>
      <c r="E49" s="554"/>
      <c r="F49" s="554"/>
      <c r="G49" s="635">
        <v>30</v>
      </c>
      <c r="H49" s="636"/>
      <c r="I49" s="636"/>
      <c r="J49" s="636"/>
      <c r="K49" s="636"/>
      <c r="L49" s="637"/>
      <c r="M49" s="637"/>
      <c r="N49" s="637"/>
      <c r="O49" s="637"/>
      <c r="P49" s="637"/>
      <c r="Q49" s="637"/>
      <c r="R49" s="637"/>
      <c r="S49" s="597"/>
      <c r="T49" s="598"/>
      <c r="U49" s="366"/>
      <c r="V49" s="366"/>
      <c r="W49" s="366"/>
    </row>
    <row r="50" spans="1:23" s="332" customFormat="1" ht="14.25" customHeight="1" x14ac:dyDescent="0.15">
      <c r="A50" s="561" t="s">
        <v>520</v>
      </c>
      <c r="B50" s="620" t="s">
        <v>521</v>
      </c>
      <c r="C50" s="620"/>
      <c r="D50" s="620"/>
      <c r="E50" s="620"/>
      <c r="F50" s="623">
        <v>1.2</v>
      </c>
      <c r="G50" s="557" t="s">
        <v>522</v>
      </c>
      <c r="H50" s="571"/>
      <c r="I50" s="572"/>
      <c r="J50" s="572"/>
      <c r="K50" s="623">
        <v>1.2</v>
      </c>
      <c r="L50" s="634" t="s">
        <v>523</v>
      </c>
      <c r="M50" s="634"/>
      <c r="N50" s="634"/>
      <c r="O50" s="634"/>
      <c r="P50" s="634"/>
      <c r="Q50" s="634"/>
      <c r="R50" s="634"/>
      <c r="S50" s="597">
        <v>1.2</v>
      </c>
      <c r="T50" s="598"/>
      <c r="U50" s="366"/>
      <c r="V50" s="366"/>
      <c r="W50" s="366"/>
    </row>
    <row r="51" spans="1:23" s="332" customFormat="1" ht="14.25" customHeight="1" x14ac:dyDescent="0.15">
      <c r="A51" s="562"/>
      <c r="B51" s="621"/>
      <c r="C51" s="621"/>
      <c r="D51" s="621"/>
      <c r="E51" s="621"/>
      <c r="F51" s="624"/>
      <c r="G51" s="557"/>
      <c r="H51" s="571"/>
      <c r="I51" s="572"/>
      <c r="J51" s="572"/>
      <c r="K51" s="624"/>
      <c r="L51" s="634" t="s">
        <v>524</v>
      </c>
      <c r="M51" s="634"/>
      <c r="N51" s="634"/>
      <c r="O51" s="634"/>
      <c r="P51" s="634"/>
      <c r="Q51" s="634"/>
      <c r="R51" s="634"/>
      <c r="S51" s="597">
        <v>0</v>
      </c>
      <c r="T51" s="598"/>
      <c r="U51" s="366"/>
      <c r="V51" s="366"/>
      <c r="W51" s="366"/>
    </row>
    <row r="52" spans="1:23" s="332" customFormat="1" ht="14.25" customHeight="1" x14ac:dyDescent="0.15">
      <c r="A52" s="554" t="s">
        <v>193</v>
      </c>
      <c r="B52" s="554"/>
      <c r="C52" s="554"/>
      <c r="D52" s="554"/>
      <c r="E52" s="554"/>
      <c r="F52" s="554"/>
      <c r="G52" s="635">
        <v>31.2</v>
      </c>
      <c r="H52" s="636"/>
      <c r="I52" s="636"/>
      <c r="J52" s="636"/>
      <c r="K52" s="636"/>
      <c r="L52" s="637"/>
      <c r="M52" s="637"/>
      <c r="N52" s="637"/>
      <c r="O52" s="637"/>
      <c r="P52" s="637"/>
      <c r="Q52" s="637"/>
      <c r="R52" s="637"/>
      <c r="S52" s="617"/>
      <c r="T52" s="617"/>
      <c r="U52" s="366"/>
      <c r="V52" s="366"/>
      <c r="W52" s="366"/>
    </row>
    <row r="61" spans="1:23" ht="10.5" customHeight="1" x14ac:dyDescent="0.15">
      <c r="B61" s="367"/>
    </row>
    <row r="62" spans="1:23" ht="10.5" customHeight="1" x14ac:dyDescent="0.15">
      <c r="B62" s="367"/>
    </row>
    <row r="63" spans="1:23" ht="10.5" customHeight="1" x14ac:dyDescent="0.15">
      <c r="B63" s="367"/>
    </row>
    <row r="64" spans="1:23" ht="10.5" customHeight="1" x14ac:dyDescent="0.15">
      <c r="B64" s="367"/>
    </row>
    <row r="65" spans="2:2" ht="10.5" customHeight="1" x14ac:dyDescent="0.15">
      <c r="B65" s="367"/>
    </row>
    <row r="66" spans="2:2" ht="10.5" customHeight="1" x14ac:dyDescent="0.15">
      <c r="B66" s="367"/>
    </row>
    <row r="67" spans="2:2" ht="10.5" customHeight="1" x14ac:dyDescent="0.15">
      <c r="B67" s="367"/>
    </row>
    <row r="68" spans="2:2" ht="10.5" customHeight="1" x14ac:dyDescent="0.15">
      <c r="B68" s="367"/>
    </row>
    <row r="69" spans="2:2" ht="10.5" customHeight="1" x14ac:dyDescent="0.15">
      <c r="B69" s="367"/>
    </row>
  </sheetData>
  <mergeCells count="150">
    <mergeCell ref="S50:T50"/>
    <mergeCell ref="L51:R51"/>
    <mergeCell ref="S51:T51"/>
    <mergeCell ref="A52:F52"/>
    <mergeCell ref="G52:K52"/>
    <mergeCell ref="L52:R52"/>
    <mergeCell ref="S52:T52"/>
    <mergeCell ref="A49:F49"/>
    <mergeCell ref="G49:K49"/>
    <mergeCell ref="L49:R49"/>
    <mergeCell ref="S49:T49"/>
    <mergeCell ref="A50:A51"/>
    <mergeCell ref="B50:E51"/>
    <mergeCell ref="F50:F51"/>
    <mergeCell ref="G50:J51"/>
    <mergeCell ref="K50:K51"/>
    <mergeCell ref="L50:R50"/>
    <mergeCell ref="S46:T46"/>
    <mergeCell ref="U46:U48"/>
    <mergeCell ref="V46:V48"/>
    <mergeCell ref="W46:W48"/>
    <mergeCell ref="L47:R47"/>
    <mergeCell ref="S47:T47"/>
    <mergeCell ref="L48:R48"/>
    <mergeCell ref="S48:T48"/>
    <mergeCell ref="V43:V45"/>
    <mergeCell ref="W43:W45"/>
    <mergeCell ref="L44:R44"/>
    <mergeCell ref="S44:T44"/>
    <mergeCell ref="L45:R45"/>
    <mergeCell ref="S45:T45"/>
    <mergeCell ref="A38:A48"/>
    <mergeCell ref="B38:E48"/>
    <mergeCell ref="F38:F48"/>
    <mergeCell ref="G38:J42"/>
    <mergeCell ref="K38:K42"/>
    <mergeCell ref="L38:R38"/>
    <mergeCell ref="L42:R42"/>
    <mergeCell ref="G46:J48"/>
    <mergeCell ref="K46:K48"/>
    <mergeCell ref="L46:R46"/>
    <mergeCell ref="G43:J45"/>
    <mergeCell ref="K43:K45"/>
    <mergeCell ref="L43:R43"/>
    <mergeCell ref="L39:R39"/>
    <mergeCell ref="L40:R40"/>
    <mergeCell ref="L41:R41"/>
    <mergeCell ref="S30:T30"/>
    <mergeCell ref="U30:U34"/>
    <mergeCell ref="L31:R31"/>
    <mergeCell ref="S31:T31"/>
    <mergeCell ref="L32:R32"/>
    <mergeCell ref="S32:T32"/>
    <mergeCell ref="L33:R33"/>
    <mergeCell ref="S43:T43"/>
    <mergeCell ref="U43:U45"/>
    <mergeCell ref="S38:T38"/>
    <mergeCell ref="S33:T33"/>
    <mergeCell ref="L34:R34"/>
    <mergeCell ref="S34:T34"/>
    <mergeCell ref="U35:W35"/>
    <mergeCell ref="S36:T36"/>
    <mergeCell ref="S37:T37"/>
    <mergeCell ref="U38:U42"/>
    <mergeCell ref="V38:V42"/>
    <mergeCell ref="W38:W42"/>
    <mergeCell ref="S39:T39"/>
    <mergeCell ref="S40:T40"/>
    <mergeCell ref="S41:T41"/>
    <mergeCell ref="S42:T42"/>
    <mergeCell ref="S24:T24"/>
    <mergeCell ref="U24:U26"/>
    <mergeCell ref="O25:R25"/>
    <mergeCell ref="S25:T25"/>
    <mergeCell ref="S29:T29"/>
    <mergeCell ref="V25:V26"/>
    <mergeCell ref="O26:R26"/>
    <mergeCell ref="S26:T26"/>
    <mergeCell ref="L27:N29"/>
    <mergeCell ref="O27:R27"/>
    <mergeCell ref="S27:T27"/>
    <mergeCell ref="U27:U29"/>
    <mergeCell ref="O28:R28"/>
    <mergeCell ref="S28:T28"/>
    <mergeCell ref="O29:R29"/>
    <mergeCell ref="S22:T22"/>
    <mergeCell ref="U22:U23"/>
    <mergeCell ref="V22:V23"/>
    <mergeCell ref="S23:T23"/>
    <mergeCell ref="G20:J21"/>
    <mergeCell ref="K20:K21"/>
    <mergeCell ref="L20:Q21"/>
    <mergeCell ref="S20:T20"/>
    <mergeCell ref="U20:U21"/>
    <mergeCell ref="S21:T21"/>
    <mergeCell ref="S18:T18"/>
    <mergeCell ref="U18:U19"/>
    <mergeCell ref="V18:V19"/>
    <mergeCell ref="S19:T19"/>
    <mergeCell ref="K14:K17"/>
    <mergeCell ref="L14:Q15"/>
    <mergeCell ref="S14:T14"/>
    <mergeCell ref="U14:U15"/>
    <mergeCell ref="S15:T15"/>
    <mergeCell ref="L16:Q17"/>
    <mergeCell ref="S16:T16"/>
    <mergeCell ref="U16:U17"/>
    <mergeCell ref="S17:T17"/>
    <mergeCell ref="S9:T9"/>
    <mergeCell ref="U9:U13"/>
    <mergeCell ref="L10:R10"/>
    <mergeCell ref="S10:T10"/>
    <mergeCell ref="L11:R11"/>
    <mergeCell ref="S11:T11"/>
    <mergeCell ref="L12:R12"/>
    <mergeCell ref="S12:T12"/>
    <mergeCell ref="L13:R13"/>
    <mergeCell ref="S13:T13"/>
    <mergeCell ref="B8:E8"/>
    <mergeCell ref="G8:J8"/>
    <mergeCell ref="L8:R8"/>
    <mergeCell ref="A9:A34"/>
    <mergeCell ref="B9:E34"/>
    <mergeCell ref="F9:F34"/>
    <mergeCell ref="G9:J13"/>
    <mergeCell ref="K9:K13"/>
    <mergeCell ref="L9:R9"/>
    <mergeCell ref="G14:J17"/>
    <mergeCell ref="G18:J19"/>
    <mergeCell ref="K18:K19"/>
    <mergeCell ref="L18:Q19"/>
    <mergeCell ref="G22:J23"/>
    <mergeCell ref="K22:K23"/>
    <mergeCell ref="L22:Q23"/>
    <mergeCell ref="G24:J29"/>
    <mergeCell ref="K24:K29"/>
    <mergeCell ref="L24:N26"/>
    <mergeCell ref="O24:R24"/>
    <mergeCell ref="G30:J34"/>
    <mergeCell ref="K30:K34"/>
    <mergeCell ref="L30:R30"/>
    <mergeCell ref="A1:K2"/>
    <mergeCell ref="A3:W3"/>
    <mergeCell ref="A5:B5"/>
    <mergeCell ref="C5:K5"/>
    <mergeCell ref="M5:T5"/>
    <mergeCell ref="A7:F7"/>
    <mergeCell ref="G7:K7"/>
    <mergeCell ref="L7:R7"/>
    <mergeCell ref="S7:T7"/>
  </mergeCells>
  <phoneticPr fontId="4"/>
  <dataValidations count="15">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7:W37">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3:W45">
      <formula1>$S$43:$S$45</formula1>
    </dataValidation>
    <dataValidation type="list" allowBlank="1" showInputMessage="1" showErrorMessage="1" sqref="U38:W42">
      <formula1>$S$38:$S$42</formula1>
    </dataValidation>
    <dataValidation type="list" allowBlank="1" showInputMessage="1" showErrorMessage="1" sqref="U30:U34">
      <formula1>$S$30:$S$34</formula1>
    </dataValidation>
    <dataValidation type="list" allowBlank="1" showInputMessage="1" showErrorMessage="1" sqref="U27:U29">
      <formula1>$S$27:$S$29</formula1>
    </dataValidation>
    <dataValidation type="list" allowBlank="1" showInputMessage="1" showErrorMessage="1" sqref="U24:U26">
      <formula1>$S$24:$S$26</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 type="list" allowBlank="1" showInputMessage="1" showErrorMessage="1" sqref="V25">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x14ac:dyDescent="0.15">
      <c r="A1" s="131" t="s">
        <v>186</v>
      </c>
    </row>
    <row r="2" spans="1:10" ht="17.25" x14ac:dyDescent="0.15">
      <c r="A2" s="649" t="s">
        <v>3</v>
      </c>
      <c r="B2" s="649"/>
      <c r="C2" s="649"/>
      <c r="D2" s="649"/>
      <c r="E2" s="649"/>
      <c r="F2" s="649"/>
    </row>
    <row r="3" spans="1:10" ht="17.25" customHeight="1" x14ac:dyDescent="0.15">
      <c r="A3" s="650" t="str">
        <f>'様式1-1'!F10</f>
        <v>株式会社○○建設○○支店</v>
      </c>
      <c r="B3" s="650"/>
      <c r="C3" s="650"/>
      <c r="D3" s="650"/>
      <c r="E3" s="650"/>
      <c r="F3" s="650"/>
    </row>
    <row r="4" spans="1:10" x14ac:dyDescent="0.15">
      <c r="A4" s="666" t="s">
        <v>4</v>
      </c>
      <c r="B4" s="666"/>
      <c r="C4" s="666"/>
      <c r="D4" s="666"/>
      <c r="E4" s="666"/>
      <c r="F4" s="666"/>
    </row>
    <row r="5" spans="1:10" ht="52.5" customHeight="1" x14ac:dyDescent="0.15">
      <c r="A5" s="651" t="s">
        <v>470</v>
      </c>
      <c r="B5" s="651"/>
      <c r="C5" s="651"/>
      <c r="D5" s="651"/>
      <c r="E5" s="651"/>
      <c r="F5" s="651"/>
    </row>
    <row r="6" spans="1:10" s="166" customFormat="1" x14ac:dyDescent="0.15">
      <c r="A6" s="652" t="s">
        <v>2</v>
      </c>
      <c r="B6" s="652"/>
      <c r="C6" s="652"/>
      <c r="D6" s="652"/>
      <c r="E6" s="652"/>
      <c r="F6" s="652"/>
    </row>
    <row r="7" spans="1:10" ht="6" customHeight="1" x14ac:dyDescent="0.15">
      <c r="A7" s="136"/>
      <c r="B7" s="136"/>
      <c r="C7" s="136"/>
      <c r="D7" s="136"/>
      <c r="E7" s="136"/>
    </row>
    <row r="8" spans="1:10" ht="26.25" customHeight="1" x14ac:dyDescent="0.15">
      <c r="A8" s="171" t="s">
        <v>181</v>
      </c>
      <c r="B8" s="133" t="s">
        <v>286</v>
      </c>
      <c r="C8" s="133" t="s">
        <v>189</v>
      </c>
      <c r="D8" s="134" t="s">
        <v>182</v>
      </c>
      <c r="E8" s="135" t="s">
        <v>183</v>
      </c>
      <c r="F8" s="133" t="s">
        <v>287</v>
      </c>
    </row>
    <row r="9" spans="1:10" s="143" customFormat="1" ht="13.5" customHeight="1" thickBot="1" x14ac:dyDescent="0.2">
      <c r="A9" s="647" t="s">
        <v>184</v>
      </c>
      <c r="B9" s="647" t="s">
        <v>456</v>
      </c>
      <c r="C9" s="138" t="s">
        <v>185</v>
      </c>
      <c r="D9" s="656">
        <v>12600000</v>
      </c>
      <c r="E9" s="647">
        <v>81</v>
      </c>
      <c r="F9" s="667">
        <v>44499</v>
      </c>
    </row>
    <row r="10" spans="1:10" s="143" customFormat="1" ht="13.5" customHeight="1" thickTop="1" x14ac:dyDescent="0.15">
      <c r="A10" s="648"/>
      <c r="B10" s="648"/>
      <c r="C10" s="139" t="s">
        <v>192</v>
      </c>
      <c r="D10" s="657"/>
      <c r="E10" s="648"/>
      <c r="F10" s="668"/>
      <c r="I10" s="639" t="s">
        <v>315</v>
      </c>
      <c r="J10" s="640"/>
    </row>
    <row r="11" spans="1:10" s="143" customFormat="1" ht="13.5" customHeight="1" x14ac:dyDescent="0.15">
      <c r="A11" s="645">
        <v>1</v>
      </c>
      <c r="B11" s="660"/>
      <c r="C11" s="140"/>
      <c r="D11" s="658"/>
      <c r="E11" s="660"/>
      <c r="F11" s="664"/>
      <c r="H11" s="638" t="s">
        <v>257</v>
      </c>
      <c r="I11" s="641"/>
      <c r="J11" s="642"/>
    </row>
    <row r="12" spans="1:10" s="143" customFormat="1" ht="13.5" customHeight="1" x14ac:dyDescent="0.15">
      <c r="A12" s="646"/>
      <c r="B12" s="661"/>
      <c r="C12" s="141"/>
      <c r="D12" s="659"/>
      <c r="E12" s="661"/>
      <c r="F12" s="665"/>
      <c r="G12" s="143">
        <f>D11*E11</f>
        <v>0</v>
      </c>
      <c r="H12" s="638"/>
      <c r="I12" s="641"/>
      <c r="J12" s="642"/>
    </row>
    <row r="13" spans="1:10" s="143" customFormat="1" ht="13.5" customHeight="1" thickBot="1" x14ac:dyDescent="0.2">
      <c r="A13" s="645">
        <v>2</v>
      </c>
      <c r="B13" s="660"/>
      <c r="C13" s="140"/>
      <c r="D13" s="658"/>
      <c r="E13" s="660"/>
      <c r="F13" s="664"/>
      <c r="I13" s="643"/>
      <c r="J13" s="644"/>
    </row>
    <row r="14" spans="1:10" s="143" customFormat="1" ht="13.5" customHeight="1" thickTop="1" x14ac:dyDescent="0.15">
      <c r="A14" s="646"/>
      <c r="B14" s="661"/>
      <c r="C14" s="141"/>
      <c r="D14" s="659"/>
      <c r="E14" s="661"/>
      <c r="F14" s="665"/>
      <c r="G14" s="143">
        <f>D13*E13</f>
        <v>0</v>
      </c>
    </row>
    <row r="15" spans="1:10" s="143" customFormat="1" ht="13.5" customHeight="1" x14ac:dyDescent="0.15">
      <c r="A15" s="645">
        <v>3</v>
      </c>
      <c r="B15" s="660"/>
      <c r="C15" s="140"/>
      <c r="D15" s="658"/>
      <c r="E15" s="660"/>
      <c r="F15" s="664"/>
    </row>
    <row r="16" spans="1:10" s="143" customFormat="1" ht="13.5" customHeight="1" x14ac:dyDescent="0.15">
      <c r="A16" s="646"/>
      <c r="B16" s="661"/>
      <c r="C16" s="141"/>
      <c r="D16" s="659"/>
      <c r="E16" s="661"/>
      <c r="F16" s="665"/>
      <c r="G16" s="143">
        <f>D15*E15</f>
        <v>0</v>
      </c>
    </row>
    <row r="17" spans="1:7" s="143" customFormat="1" ht="13.5" customHeight="1" x14ac:dyDescent="0.15">
      <c r="A17" s="645">
        <v>4</v>
      </c>
      <c r="B17" s="660"/>
      <c r="C17" s="140"/>
      <c r="D17" s="658"/>
      <c r="E17" s="660"/>
      <c r="F17" s="664"/>
    </row>
    <row r="18" spans="1:7" s="143" customFormat="1" ht="13.5" customHeight="1" x14ac:dyDescent="0.15">
      <c r="A18" s="646"/>
      <c r="B18" s="661"/>
      <c r="C18" s="141"/>
      <c r="D18" s="659"/>
      <c r="E18" s="661"/>
      <c r="F18" s="665"/>
      <c r="G18" s="143">
        <f>D17*E17</f>
        <v>0</v>
      </c>
    </row>
    <row r="19" spans="1:7" s="143" customFormat="1" ht="13.5" customHeight="1" x14ac:dyDescent="0.15">
      <c r="A19" s="645">
        <v>5</v>
      </c>
      <c r="B19" s="660"/>
      <c r="C19" s="140"/>
      <c r="D19" s="658"/>
      <c r="E19" s="660"/>
      <c r="F19" s="664"/>
    </row>
    <row r="20" spans="1:7" s="143" customFormat="1" ht="13.5" customHeight="1" x14ac:dyDescent="0.15">
      <c r="A20" s="646"/>
      <c r="B20" s="661"/>
      <c r="C20" s="141"/>
      <c r="D20" s="659"/>
      <c r="E20" s="661"/>
      <c r="F20" s="665"/>
      <c r="G20" s="143">
        <f>D19*E19</f>
        <v>0</v>
      </c>
    </row>
    <row r="21" spans="1:7" s="143" customFormat="1" ht="13.5" customHeight="1" x14ac:dyDescent="0.15">
      <c r="A21" s="645">
        <v>6</v>
      </c>
      <c r="B21" s="660"/>
      <c r="C21" s="140"/>
      <c r="D21" s="658"/>
      <c r="E21" s="662"/>
      <c r="F21" s="664"/>
    </row>
    <row r="22" spans="1:7" s="143" customFormat="1" ht="13.5" customHeight="1" x14ac:dyDescent="0.15">
      <c r="A22" s="646"/>
      <c r="B22" s="661"/>
      <c r="C22" s="141"/>
      <c r="D22" s="659"/>
      <c r="E22" s="663"/>
      <c r="F22" s="665"/>
      <c r="G22" s="143">
        <f>D21*E21</f>
        <v>0</v>
      </c>
    </row>
    <row r="23" spans="1:7" s="143" customFormat="1" ht="13.5" customHeight="1" x14ac:dyDescent="0.15">
      <c r="A23" s="645">
        <v>7</v>
      </c>
      <c r="B23" s="660"/>
      <c r="C23" s="140"/>
      <c r="D23" s="658"/>
      <c r="E23" s="662"/>
      <c r="F23" s="664"/>
    </row>
    <row r="24" spans="1:7" s="143" customFormat="1" ht="13.5" customHeight="1" x14ac:dyDescent="0.15">
      <c r="A24" s="646"/>
      <c r="B24" s="661"/>
      <c r="C24" s="141"/>
      <c r="D24" s="659"/>
      <c r="E24" s="663"/>
      <c r="F24" s="665"/>
      <c r="G24" s="143">
        <f>D23*E23</f>
        <v>0</v>
      </c>
    </row>
    <row r="25" spans="1:7" s="143" customFormat="1" ht="13.5" customHeight="1" x14ac:dyDescent="0.15">
      <c r="A25" s="645">
        <v>8</v>
      </c>
      <c r="B25" s="660"/>
      <c r="C25" s="140"/>
      <c r="D25" s="658"/>
      <c r="E25" s="662"/>
      <c r="F25" s="664"/>
    </row>
    <row r="26" spans="1:7" s="143" customFormat="1" ht="13.5" customHeight="1" x14ac:dyDescent="0.15">
      <c r="A26" s="646"/>
      <c r="B26" s="661"/>
      <c r="C26" s="141"/>
      <c r="D26" s="659"/>
      <c r="E26" s="663"/>
      <c r="F26" s="665"/>
      <c r="G26" s="143">
        <f>D25*E25</f>
        <v>0</v>
      </c>
    </row>
    <row r="27" spans="1:7" s="143" customFormat="1" ht="13.5" customHeight="1" x14ac:dyDescent="0.15">
      <c r="A27" s="645">
        <v>9</v>
      </c>
      <c r="B27" s="660"/>
      <c r="C27" s="140"/>
      <c r="D27" s="658"/>
      <c r="E27" s="662"/>
      <c r="F27" s="664"/>
    </row>
    <row r="28" spans="1:7" s="143" customFormat="1" ht="13.5" customHeight="1" x14ac:dyDescent="0.15">
      <c r="A28" s="646"/>
      <c r="B28" s="661"/>
      <c r="C28" s="141"/>
      <c r="D28" s="659"/>
      <c r="E28" s="663"/>
      <c r="F28" s="665"/>
      <c r="G28" s="143">
        <f>D27*E27</f>
        <v>0</v>
      </c>
    </row>
    <row r="29" spans="1:7" s="143" customFormat="1" ht="13.5" customHeight="1" x14ac:dyDescent="0.15">
      <c r="A29" s="645">
        <v>10</v>
      </c>
      <c r="B29" s="660"/>
      <c r="C29" s="140"/>
      <c r="D29" s="658"/>
      <c r="E29" s="662"/>
      <c r="F29" s="664"/>
    </row>
    <row r="30" spans="1:7" s="143" customFormat="1" ht="13.5" customHeight="1" x14ac:dyDescent="0.15">
      <c r="A30" s="646"/>
      <c r="B30" s="661"/>
      <c r="C30" s="141"/>
      <c r="D30" s="659"/>
      <c r="E30" s="663"/>
      <c r="F30" s="665"/>
      <c r="G30" s="143">
        <f>D29*E29</f>
        <v>0</v>
      </c>
    </row>
    <row r="31" spans="1:7" s="143" customFormat="1" ht="13.5" customHeight="1" x14ac:dyDescent="0.15">
      <c r="A31" s="645">
        <v>11</v>
      </c>
      <c r="B31" s="660"/>
      <c r="C31" s="140"/>
      <c r="D31" s="658"/>
      <c r="E31" s="662"/>
      <c r="F31" s="664"/>
    </row>
    <row r="32" spans="1:7" s="143" customFormat="1" ht="13.5" customHeight="1" x14ac:dyDescent="0.15">
      <c r="A32" s="646"/>
      <c r="B32" s="661"/>
      <c r="C32" s="141"/>
      <c r="D32" s="659"/>
      <c r="E32" s="663"/>
      <c r="F32" s="665"/>
      <c r="G32" s="143">
        <f>D31*E31</f>
        <v>0</v>
      </c>
    </row>
    <row r="33" spans="1:7" s="143" customFormat="1" ht="13.5" customHeight="1" x14ac:dyDescent="0.15">
      <c r="A33" s="645">
        <v>12</v>
      </c>
      <c r="B33" s="660"/>
      <c r="C33" s="140"/>
      <c r="D33" s="658"/>
      <c r="E33" s="662"/>
      <c r="F33" s="664"/>
    </row>
    <row r="34" spans="1:7" s="143" customFormat="1" ht="13.5" customHeight="1" x14ac:dyDescent="0.15">
      <c r="A34" s="646"/>
      <c r="B34" s="661"/>
      <c r="C34" s="141"/>
      <c r="D34" s="659"/>
      <c r="E34" s="663"/>
      <c r="F34" s="665"/>
      <c r="G34" s="143">
        <f>D33*E33</f>
        <v>0</v>
      </c>
    </row>
    <row r="35" spans="1:7" s="143" customFormat="1" ht="13.5" customHeight="1" x14ac:dyDescent="0.15">
      <c r="A35" s="645">
        <v>13</v>
      </c>
      <c r="B35" s="660"/>
      <c r="C35" s="140"/>
      <c r="D35" s="658"/>
      <c r="E35" s="662"/>
      <c r="F35" s="664"/>
    </row>
    <row r="36" spans="1:7" s="143" customFormat="1" ht="13.5" customHeight="1" x14ac:dyDescent="0.15">
      <c r="A36" s="646"/>
      <c r="B36" s="661"/>
      <c r="C36" s="141"/>
      <c r="D36" s="659"/>
      <c r="E36" s="663"/>
      <c r="F36" s="665"/>
      <c r="G36" s="143">
        <f>D35*E35</f>
        <v>0</v>
      </c>
    </row>
    <row r="37" spans="1:7" s="143" customFormat="1" ht="13.5" customHeight="1" x14ac:dyDescent="0.15">
      <c r="A37" s="645">
        <v>14</v>
      </c>
      <c r="B37" s="660"/>
      <c r="C37" s="140"/>
      <c r="D37" s="658"/>
      <c r="E37" s="662"/>
      <c r="F37" s="664"/>
    </row>
    <row r="38" spans="1:7" s="143" customFormat="1" ht="13.5" customHeight="1" x14ac:dyDescent="0.15">
      <c r="A38" s="646"/>
      <c r="B38" s="661"/>
      <c r="C38" s="141"/>
      <c r="D38" s="659"/>
      <c r="E38" s="663"/>
      <c r="F38" s="665"/>
      <c r="G38" s="143">
        <f>D37*E37</f>
        <v>0</v>
      </c>
    </row>
    <row r="39" spans="1:7" s="143" customFormat="1" ht="13.5" customHeight="1" x14ac:dyDescent="0.15">
      <c r="A39" s="645">
        <v>15</v>
      </c>
      <c r="B39" s="660"/>
      <c r="C39" s="140"/>
      <c r="D39" s="658"/>
      <c r="E39" s="662"/>
      <c r="F39" s="664"/>
    </row>
    <row r="40" spans="1:7" s="143" customFormat="1" ht="13.5" customHeight="1" x14ac:dyDescent="0.15">
      <c r="A40" s="646"/>
      <c r="B40" s="661"/>
      <c r="C40" s="141"/>
      <c r="D40" s="659"/>
      <c r="E40" s="663"/>
      <c r="F40" s="665"/>
      <c r="G40" s="143">
        <f>D39*E39</f>
        <v>0</v>
      </c>
    </row>
    <row r="41" spans="1:7" s="143" customFormat="1" ht="13.5" customHeight="1" x14ac:dyDescent="0.15">
      <c r="A41" s="645">
        <v>16</v>
      </c>
      <c r="B41" s="660"/>
      <c r="C41" s="140"/>
      <c r="D41" s="658"/>
      <c r="E41" s="662"/>
      <c r="F41" s="664"/>
    </row>
    <row r="42" spans="1:7" s="143" customFormat="1" ht="13.5" customHeight="1" x14ac:dyDescent="0.15">
      <c r="A42" s="646"/>
      <c r="B42" s="661"/>
      <c r="C42" s="141"/>
      <c r="D42" s="659"/>
      <c r="E42" s="663"/>
      <c r="F42" s="665"/>
      <c r="G42" s="143">
        <f>D41*E41</f>
        <v>0</v>
      </c>
    </row>
    <row r="43" spans="1:7" s="143" customFormat="1" ht="13.5" customHeight="1" x14ac:dyDescent="0.15">
      <c r="A43" s="645">
        <v>17</v>
      </c>
      <c r="B43" s="660"/>
      <c r="C43" s="140"/>
      <c r="D43" s="658"/>
      <c r="E43" s="662"/>
      <c r="F43" s="664"/>
    </row>
    <row r="44" spans="1:7" s="143" customFormat="1" ht="13.5" customHeight="1" x14ac:dyDescent="0.15">
      <c r="A44" s="646"/>
      <c r="B44" s="661"/>
      <c r="C44" s="141"/>
      <c r="D44" s="659"/>
      <c r="E44" s="663"/>
      <c r="F44" s="665"/>
      <c r="G44" s="143">
        <f>D43*E43</f>
        <v>0</v>
      </c>
    </row>
    <row r="45" spans="1:7" s="143" customFormat="1" ht="13.5" customHeight="1" x14ac:dyDescent="0.15">
      <c r="A45" s="645">
        <v>18</v>
      </c>
      <c r="B45" s="660"/>
      <c r="C45" s="140"/>
      <c r="D45" s="658"/>
      <c r="E45" s="662"/>
      <c r="F45" s="664"/>
    </row>
    <row r="46" spans="1:7" s="143" customFormat="1" ht="13.5" customHeight="1" x14ac:dyDescent="0.15">
      <c r="A46" s="646"/>
      <c r="B46" s="661"/>
      <c r="C46" s="141"/>
      <c r="D46" s="659"/>
      <c r="E46" s="663"/>
      <c r="F46" s="665"/>
      <c r="G46" s="143">
        <f>D45*E45</f>
        <v>0</v>
      </c>
    </row>
    <row r="47" spans="1:7" s="143" customFormat="1" ht="13.5" customHeight="1" x14ac:dyDescent="0.15">
      <c r="A47" s="645">
        <v>19</v>
      </c>
      <c r="B47" s="660"/>
      <c r="C47" s="140"/>
      <c r="D47" s="658"/>
      <c r="E47" s="662"/>
      <c r="F47" s="664"/>
    </row>
    <row r="48" spans="1:7" s="143" customFormat="1" ht="13.5" customHeight="1" x14ac:dyDescent="0.15">
      <c r="A48" s="646"/>
      <c r="B48" s="661"/>
      <c r="C48" s="141"/>
      <c r="D48" s="659"/>
      <c r="E48" s="663"/>
      <c r="F48" s="665"/>
      <c r="G48" s="143">
        <f>D47*E47</f>
        <v>0</v>
      </c>
    </row>
    <row r="49" spans="1:7" s="143" customFormat="1" ht="13.5" customHeight="1" x14ac:dyDescent="0.15">
      <c r="A49" s="645">
        <v>20</v>
      </c>
      <c r="B49" s="660"/>
      <c r="C49" s="140"/>
      <c r="D49" s="658"/>
      <c r="E49" s="662"/>
      <c r="F49" s="664"/>
    </row>
    <row r="50" spans="1:7" s="143" customFormat="1" ht="13.5" customHeight="1" x14ac:dyDescent="0.15">
      <c r="A50" s="646"/>
      <c r="B50" s="661"/>
      <c r="C50" s="141"/>
      <c r="D50" s="659"/>
      <c r="E50" s="663"/>
      <c r="F50" s="665"/>
      <c r="G50" s="143">
        <f>D49*E49</f>
        <v>0</v>
      </c>
    </row>
    <row r="51" spans="1:7" s="143" customFormat="1" ht="13.5" customHeight="1" x14ac:dyDescent="0.15">
      <c r="A51" s="645">
        <v>21</v>
      </c>
      <c r="B51" s="660"/>
      <c r="C51" s="140"/>
      <c r="D51" s="658"/>
      <c r="E51" s="662"/>
      <c r="F51" s="664"/>
    </row>
    <row r="52" spans="1:7" s="143" customFormat="1" ht="13.5" customHeight="1" x14ac:dyDescent="0.15">
      <c r="A52" s="646"/>
      <c r="B52" s="661"/>
      <c r="C52" s="141"/>
      <c r="D52" s="659"/>
      <c r="E52" s="663"/>
      <c r="F52" s="665"/>
      <c r="G52" s="143">
        <f>D51*E51</f>
        <v>0</v>
      </c>
    </row>
    <row r="53" spans="1:7" s="143" customFormat="1" ht="13.5" customHeight="1" x14ac:dyDescent="0.15">
      <c r="A53" s="645">
        <v>22</v>
      </c>
      <c r="B53" s="660"/>
      <c r="C53" s="140"/>
      <c r="D53" s="658"/>
      <c r="E53" s="662"/>
      <c r="F53" s="664"/>
    </row>
    <row r="54" spans="1:7" s="143" customFormat="1" ht="13.5" customHeight="1" x14ac:dyDescent="0.15">
      <c r="A54" s="646"/>
      <c r="B54" s="661"/>
      <c r="C54" s="141"/>
      <c r="D54" s="659"/>
      <c r="E54" s="663"/>
      <c r="F54" s="665"/>
      <c r="G54" s="143">
        <f>D53*E53</f>
        <v>0</v>
      </c>
    </row>
    <row r="55" spans="1:7" s="143" customFormat="1" ht="13.5" customHeight="1" x14ac:dyDescent="0.15">
      <c r="A55" s="645">
        <v>23</v>
      </c>
      <c r="B55" s="660"/>
      <c r="C55" s="140"/>
      <c r="D55" s="658"/>
      <c r="E55" s="662"/>
      <c r="F55" s="664"/>
    </row>
    <row r="56" spans="1:7" s="143" customFormat="1" ht="13.5" customHeight="1" x14ac:dyDescent="0.15">
      <c r="A56" s="646"/>
      <c r="B56" s="661"/>
      <c r="C56" s="141"/>
      <c r="D56" s="659"/>
      <c r="E56" s="663"/>
      <c r="F56" s="665"/>
      <c r="G56" s="143">
        <f>D55*E55</f>
        <v>0</v>
      </c>
    </row>
    <row r="57" spans="1:7" s="143" customFormat="1" ht="13.5" customHeight="1" x14ac:dyDescent="0.15">
      <c r="A57" s="645">
        <v>24</v>
      </c>
      <c r="B57" s="660"/>
      <c r="C57" s="140"/>
      <c r="D57" s="658"/>
      <c r="E57" s="662"/>
      <c r="F57" s="664"/>
    </row>
    <row r="58" spans="1:7" s="143" customFormat="1" ht="13.5" customHeight="1" x14ac:dyDescent="0.15">
      <c r="A58" s="646"/>
      <c r="B58" s="661"/>
      <c r="C58" s="141"/>
      <c r="D58" s="659"/>
      <c r="E58" s="663"/>
      <c r="F58" s="665"/>
      <c r="G58" s="143">
        <f>D57*E57</f>
        <v>0</v>
      </c>
    </row>
    <row r="59" spans="1:7" s="143" customFormat="1" ht="13.5" customHeight="1" x14ac:dyDescent="0.15">
      <c r="A59" s="645">
        <v>25</v>
      </c>
      <c r="B59" s="660"/>
      <c r="C59" s="140"/>
      <c r="D59" s="658"/>
      <c r="E59" s="662"/>
      <c r="F59" s="664"/>
    </row>
    <row r="60" spans="1:7" s="143" customFormat="1" ht="13.5" customHeight="1" x14ac:dyDescent="0.15">
      <c r="A60" s="646"/>
      <c r="B60" s="661"/>
      <c r="C60" s="141"/>
      <c r="D60" s="659"/>
      <c r="E60" s="663"/>
      <c r="F60" s="665"/>
      <c r="G60" s="143">
        <f>D59*E59</f>
        <v>0</v>
      </c>
    </row>
    <row r="61" spans="1:7" s="167" customFormat="1" ht="27" customHeight="1" x14ac:dyDescent="0.15">
      <c r="A61" s="653" t="s">
        <v>5</v>
      </c>
      <c r="B61" s="654"/>
      <c r="C61" s="655"/>
      <c r="D61" s="168" t="str">
        <f>IF(SUM(D11:D60)=0," ",SUM(D11:D60))</f>
        <v xml:space="preserve"> </v>
      </c>
      <c r="E61" s="169" t="str">
        <f>IF(D61=" ","-",ROUNDDOWN(G61/D61,0))</f>
        <v>-</v>
      </c>
      <c r="F61" s="170"/>
      <c r="G61" s="167"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x14ac:dyDescent="0.15">
      <c r="A1" s="131" t="s">
        <v>253</v>
      </c>
      <c r="B1" s="131"/>
      <c r="C1" s="131"/>
      <c r="D1" s="131"/>
      <c r="E1" s="131"/>
    </row>
    <row r="2" spans="1:10" ht="17.25" x14ac:dyDescent="0.15">
      <c r="A2" s="649" t="s">
        <v>187</v>
      </c>
      <c r="B2" s="649"/>
      <c r="C2" s="649"/>
      <c r="D2" s="649"/>
      <c r="E2" s="649"/>
    </row>
    <row r="3" spans="1:10" ht="17.25" customHeight="1" x14ac:dyDescent="0.15">
      <c r="A3" s="650" t="str">
        <f>'様式1-1'!F10</f>
        <v>株式会社○○建設○○支店</v>
      </c>
      <c r="B3" s="650"/>
      <c r="C3" s="650"/>
      <c r="D3" s="650"/>
      <c r="E3" s="650"/>
    </row>
    <row r="4" spans="1:10" x14ac:dyDescent="0.15">
      <c r="A4" s="684" t="s">
        <v>6</v>
      </c>
      <c r="B4" s="684"/>
      <c r="C4" s="684"/>
      <c r="D4" s="684"/>
      <c r="E4" s="684"/>
    </row>
    <row r="5" spans="1:10" ht="30" customHeight="1" x14ac:dyDescent="0.15">
      <c r="A5" s="688" t="s">
        <v>472</v>
      </c>
      <c r="B5" s="688"/>
      <c r="C5" s="688"/>
      <c r="D5" s="688"/>
      <c r="E5" s="688"/>
    </row>
    <row r="6" spans="1:10" x14ac:dyDescent="0.15">
      <c r="A6" s="689" t="s">
        <v>284</v>
      </c>
      <c r="B6" s="689"/>
      <c r="C6" s="689"/>
      <c r="D6" s="689"/>
      <c r="E6" s="689"/>
    </row>
    <row r="7" spans="1:10" ht="6" customHeight="1" x14ac:dyDescent="0.15">
      <c r="A7" s="136"/>
      <c r="B7" s="136"/>
      <c r="C7" s="136"/>
      <c r="D7" s="136"/>
      <c r="E7" s="136"/>
    </row>
    <row r="8" spans="1:10" ht="25.5" customHeight="1" x14ac:dyDescent="0.15">
      <c r="A8" s="671" t="s">
        <v>471</v>
      </c>
      <c r="B8" s="672"/>
      <c r="C8" s="672"/>
      <c r="D8" s="672"/>
      <c r="E8" s="673"/>
      <c r="F8" s="685"/>
      <c r="G8" s="685"/>
    </row>
    <row r="9" spans="1:10" s="172" customFormat="1" ht="25.5" customHeight="1" x14ac:dyDescent="0.15">
      <c r="A9" s="174" t="s">
        <v>181</v>
      </c>
      <c r="B9" s="174" t="s">
        <v>188</v>
      </c>
      <c r="C9" s="174" t="s">
        <v>189</v>
      </c>
      <c r="D9" s="174" t="s">
        <v>190</v>
      </c>
      <c r="E9" s="174" t="s">
        <v>191</v>
      </c>
      <c r="F9" s="690"/>
      <c r="G9" s="690"/>
      <c r="H9" s="266"/>
      <c r="I9" s="266"/>
      <c r="J9" s="266"/>
    </row>
    <row r="10" spans="1:10" s="172" customFormat="1" ht="14.25" thickBot="1" x14ac:dyDescent="0.2">
      <c r="A10" s="647" t="s">
        <v>184</v>
      </c>
      <c r="B10" s="647" t="s">
        <v>457</v>
      </c>
      <c r="C10" s="138" t="s">
        <v>185</v>
      </c>
      <c r="D10" s="694">
        <v>70000000</v>
      </c>
      <c r="E10" s="667">
        <v>45229</v>
      </c>
      <c r="G10" s="266"/>
      <c r="H10" s="266"/>
      <c r="I10" s="266"/>
      <c r="J10" s="266"/>
    </row>
    <row r="11" spans="1:10" s="172" customFormat="1" ht="14.25" thickTop="1" x14ac:dyDescent="0.15">
      <c r="A11" s="648"/>
      <c r="B11" s="648"/>
      <c r="C11" s="139" t="s">
        <v>192</v>
      </c>
      <c r="D11" s="695"/>
      <c r="E11" s="668"/>
      <c r="G11" s="639" t="s">
        <v>316</v>
      </c>
      <c r="H11" s="640"/>
      <c r="I11" s="266"/>
      <c r="J11" s="266"/>
    </row>
    <row r="12" spans="1:10" s="172" customFormat="1" x14ac:dyDescent="0.15">
      <c r="A12" s="680">
        <v>1</v>
      </c>
      <c r="B12" s="660"/>
      <c r="C12" s="140"/>
      <c r="D12" s="686"/>
      <c r="E12" s="664"/>
      <c r="F12" s="638" t="s">
        <v>257</v>
      </c>
      <c r="G12" s="641"/>
      <c r="H12" s="642"/>
      <c r="I12" s="266"/>
      <c r="J12" s="266"/>
    </row>
    <row r="13" spans="1:10" s="172" customFormat="1" x14ac:dyDescent="0.15">
      <c r="A13" s="681"/>
      <c r="B13" s="661"/>
      <c r="C13" s="141"/>
      <c r="D13" s="687"/>
      <c r="E13" s="665"/>
      <c r="F13" s="638"/>
      <c r="G13" s="641"/>
      <c r="H13" s="642"/>
      <c r="I13" s="266"/>
      <c r="J13" s="266"/>
    </row>
    <row r="14" spans="1:10" s="172" customFormat="1" ht="14.25" thickBot="1" x14ac:dyDescent="0.2">
      <c r="A14" s="680">
        <v>2</v>
      </c>
      <c r="B14" s="660"/>
      <c r="C14" s="140"/>
      <c r="D14" s="686"/>
      <c r="E14" s="664"/>
      <c r="G14" s="643"/>
      <c r="H14" s="644"/>
      <c r="I14" s="266"/>
      <c r="J14" s="266"/>
    </row>
    <row r="15" spans="1:10" s="172" customFormat="1" ht="14.25" thickTop="1" x14ac:dyDescent="0.15">
      <c r="A15" s="681"/>
      <c r="B15" s="661"/>
      <c r="C15" s="141"/>
      <c r="D15" s="687"/>
      <c r="E15" s="665"/>
      <c r="G15" s="266"/>
      <c r="H15" s="266"/>
      <c r="I15" s="266"/>
      <c r="J15" s="266"/>
    </row>
    <row r="16" spans="1:10" s="172" customFormat="1" x14ac:dyDescent="0.15">
      <c r="A16" s="680">
        <v>3</v>
      </c>
      <c r="B16" s="660"/>
      <c r="C16" s="140"/>
      <c r="D16" s="686"/>
      <c r="E16" s="664"/>
      <c r="G16" s="266"/>
      <c r="H16" s="266"/>
      <c r="I16" s="266"/>
      <c r="J16" s="266"/>
    </row>
    <row r="17" spans="1:10" s="172" customFormat="1" x14ac:dyDescent="0.15">
      <c r="A17" s="681"/>
      <c r="B17" s="661"/>
      <c r="C17" s="141"/>
      <c r="D17" s="687"/>
      <c r="E17" s="665"/>
      <c r="G17" s="266"/>
      <c r="H17" s="266"/>
      <c r="I17" s="266"/>
      <c r="J17" s="266"/>
    </row>
    <row r="18" spans="1:10" s="172" customFormat="1" x14ac:dyDescent="0.15">
      <c r="A18" s="680">
        <v>4</v>
      </c>
      <c r="B18" s="660"/>
      <c r="C18" s="140"/>
      <c r="D18" s="686"/>
      <c r="E18" s="664"/>
      <c r="G18" s="266"/>
      <c r="H18" s="266"/>
      <c r="I18" s="266"/>
      <c r="J18" s="266"/>
    </row>
    <row r="19" spans="1:10" s="172" customFormat="1" x14ac:dyDescent="0.15">
      <c r="A19" s="681"/>
      <c r="B19" s="661"/>
      <c r="C19" s="141"/>
      <c r="D19" s="687"/>
      <c r="E19" s="665"/>
      <c r="G19" s="266"/>
      <c r="H19" s="266"/>
      <c r="I19" s="266"/>
      <c r="J19" s="266"/>
    </row>
    <row r="20" spans="1:10" s="172" customFormat="1" x14ac:dyDescent="0.15">
      <c r="A20" s="680">
        <v>5</v>
      </c>
      <c r="B20" s="660"/>
      <c r="C20" s="140"/>
      <c r="D20" s="686"/>
      <c r="E20" s="664"/>
      <c r="G20" s="266"/>
      <c r="H20" s="266"/>
      <c r="I20" s="266"/>
      <c r="J20" s="266"/>
    </row>
    <row r="21" spans="1:10" s="172" customFormat="1" x14ac:dyDescent="0.15">
      <c r="A21" s="681"/>
      <c r="B21" s="661"/>
      <c r="C21" s="141"/>
      <c r="D21" s="687"/>
      <c r="E21" s="665"/>
      <c r="G21" s="266"/>
      <c r="H21" s="266"/>
      <c r="I21" s="266"/>
      <c r="J21" s="266"/>
    </row>
    <row r="22" spans="1:10" s="172" customFormat="1" x14ac:dyDescent="0.15">
      <c r="A22" s="680">
        <v>6</v>
      </c>
      <c r="B22" s="660"/>
      <c r="C22" s="140"/>
      <c r="D22" s="686"/>
      <c r="E22" s="664"/>
      <c r="G22" s="266"/>
      <c r="H22" s="266"/>
      <c r="I22" s="266"/>
      <c r="J22" s="266"/>
    </row>
    <row r="23" spans="1:10" s="172" customFormat="1" x14ac:dyDescent="0.15">
      <c r="A23" s="681"/>
      <c r="B23" s="661"/>
      <c r="C23" s="141"/>
      <c r="D23" s="687"/>
      <c r="E23" s="665"/>
      <c r="G23" s="266"/>
      <c r="H23" s="266"/>
      <c r="I23" s="266"/>
      <c r="J23" s="266"/>
    </row>
    <row r="24" spans="1:10" s="172" customFormat="1" x14ac:dyDescent="0.15">
      <c r="A24" s="680">
        <v>7</v>
      </c>
      <c r="B24" s="660"/>
      <c r="C24" s="140"/>
      <c r="D24" s="686"/>
      <c r="E24" s="664"/>
      <c r="G24" s="266"/>
      <c r="H24" s="266"/>
      <c r="I24" s="266"/>
      <c r="J24" s="266"/>
    </row>
    <row r="25" spans="1:10" s="172" customFormat="1" x14ac:dyDescent="0.15">
      <c r="A25" s="681"/>
      <c r="B25" s="661"/>
      <c r="C25" s="141"/>
      <c r="D25" s="687"/>
      <c r="E25" s="665"/>
      <c r="G25" s="266"/>
      <c r="H25" s="266"/>
      <c r="I25" s="266"/>
      <c r="J25" s="266"/>
    </row>
    <row r="26" spans="1:10" s="172" customFormat="1" x14ac:dyDescent="0.15">
      <c r="A26" s="680">
        <v>8</v>
      </c>
      <c r="B26" s="660"/>
      <c r="C26" s="140"/>
      <c r="D26" s="682"/>
      <c r="E26" s="664"/>
      <c r="G26" s="266"/>
      <c r="H26" s="266"/>
      <c r="I26" s="266"/>
      <c r="J26" s="266"/>
    </row>
    <row r="27" spans="1:10" s="172" customFormat="1" x14ac:dyDescent="0.15">
      <c r="A27" s="681"/>
      <c r="B27" s="661"/>
      <c r="C27" s="141"/>
      <c r="D27" s="683"/>
      <c r="E27" s="665"/>
      <c r="G27" s="266"/>
      <c r="H27" s="266"/>
      <c r="I27" s="266"/>
      <c r="J27" s="266"/>
    </row>
    <row r="28" spans="1:10" s="172" customFormat="1" x14ac:dyDescent="0.15">
      <c r="A28" s="680">
        <v>9</v>
      </c>
      <c r="B28" s="660"/>
      <c r="C28" s="140"/>
      <c r="D28" s="682"/>
      <c r="E28" s="664"/>
      <c r="G28" s="266"/>
      <c r="H28" s="266"/>
      <c r="I28" s="266"/>
      <c r="J28" s="266"/>
    </row>
    <row r="29" spans="1:10" s="172" customFormat="1" x14ac:dyDescent="0.15">
      <c r="A29" s="681"/>
      <c r="B29" s="661"/>
      <c r="C29" s="141"/>
      <c r="D29" s="683"/>
      <c r="E29" s="665"/>
      <c r="G29" s="266"/>
      <c r="H29" s="266"/>
      <c r="I29" s="266"/>
      <c r="J29" s="266"/>
    </row>
    <row r="30" spans="1:10" s="172" customFormat="1" x14ac:dyDescent="0.15">
      <c r="A30" s="680">
        <v>10</v>
      </c>
      <c r="B30" s="660"/>
      <c r="C30" s="140"/>
      <c r="D30" s="682"/>
      <c r="E30" s="664"/>
      <c r="G30" s="266"/>
      <c r="H30" s="266"/>
      <c r="I30" s="266"/>
      <c r="J30" s="266"/>
    </row>
    <row r="31" spans="1:10" s="172" customFormat="1" x14ac:dyDescent="0.15">
      <c r="A31" s="681"/>
      <c r="B31" s="661"/>
      <c r="C31" s="141"/>
      <c r="D31" s="683"/>
      <c r="E31" s="665"/>
      <c r="G31" s="266"/>
      <c r="H31" s="266"/>
      <c r="I31" s="266"/>
      <c r="J31" s="266"/>
    </row>
    <row r="32" spans="1:10" s="172" customFormat="1" x14ac:dyDescent="0.15">
      <c r="A32" s="680">
        <v>11</v>
      </c>
      <c r="B32" s="660"/>
      <c r="C32" s="140"/>
      <c r="D32" s="682"/>
      <c r="E32" s="664"/>
      <c r="G32" s="266"/>
      <c r="H32" s="266"/>
      <c r="I32" s="266"/>
      <c r="J32" s="266"/>
    </row>
    <row r="33" spans="1:14" s="172" customFormat="1" x14ac:dyDescent="0.15">
      <c r="A33" s="681"/>
      <c r="B33" s="661"/>
      <c r="C33" s="141"/>
      <c r="D33" s="683"/>
      <c r="E33" s="665"/>
      <c r="G33" s="266"/>
      <c r="H33" s="266"/>
      <c r="I33" s="266"/>
      <c r="J33" s="266"/>
    </row>
    <row r="34" spans="1:14" s="172" customFormat="1" x14ac:dyDescent="0.15">
      <c r="A34" s="680">
        <v>12</v>
      </c>
      <c r="B34" s="660"/>
      <c r="C34" s="140"/>
      <c r="D34" s="682"/>
      <c r="E34" s="664"/>
      <c r="G34" s="266"/>
      <c r="H34" s="266"/>
      <c r="I34" s="266"/>
      <c r="J34" s="266"/>
    </row>
    <row r="35" spans="1:14" s="172" customFormat="1" x14ac:dyDescent="0.15">
      <c r="A35" s="681"/>
      <c r="B35" s="661"/>
      <c r="C35" s="141"/>
      <c r="D35" s="683"/>
      <c r="E35" s="665"/>
      <c r="G35" s="266"/>
      <c r="H35" s="266"/>
      <c r="I35" s="266"/>
      <c r="J35" s="266"/>
    </row>
    <row r="36" spans="1:14" s="172" customFormat="1" ht="13.5" customHeight="1" x14ac:dyDescent="0.15">
      <c r="A36" s="680">
        <v>13</v>
      </c>
      <c r="B36" s="660"/>
      <c r="C36" s="140"/>
      <c r="D36" s="682"/>
      <c r="E36" s="664"/>
      <c r="G36" s="669"/>
      <c r="H36" s="669"/>
      <c r="I36" s="266"/>
      <c r="J36" s="266"/>
    </row>
    <row r="37" spans="1:14" s="172" customFormat="1" ht="13.5" customHeight="1" x14ac:dyDescent="0.15">
      <c r="A37" s="681"/>
      <c r="B37" s="661"/>
      <c r="C37" s="141"/>
      <c r="D37" s="683"/>
      <c r="E37" s="665"/>
      <c r="G37" s="669"/>
      <c r="H37" s="669"/>
      <c r="I37" s="266"/>
      <c r="J37" s="266"/>
    </row>
    <row r="38" spans="1:14" s="172" customFormat="1" x14ac:dyDescent="0.15">
      <c r="A38" s="680">
        <v>14</v>
      </c>
      <c r="B38" s="660"/>
      <c r="C38" s="140"/>
      <c r="D38" s="682"/>
      <c r="E38" s="664"/>
      <c r="G38" s="670"/>
      <c r="H38" s="670"/>
      <c r="I38" s="670"/>
      <c r="J38" s="670"/>
      <c r="K38" s="670"/>
      <c r="L38" s="670"/>
      <c r="M38" s="670"/>
      <c r="N38" s="670"/>
    </row>
    <row r="39" spans="1:14" s="172" customFormat="1" x14ac:dyDescent="0.15">
      <c r="A39" s="681"/>
      <c r="B39" s="661"/>
      <c r="C39" s="141"/>
      <c r="D39" s="683"/>
      <c r="E39" s="665"/>
      <c r="G39" s="670"/>
      <c r="H39" s="670"/>
      <c r="I39" s="670"/>
      <c r="J39" s="670"/>
      <c r="K39" s="670"/>
      <c r="L39" s="670"/>
      <c r="M39" s="670"/>
      <c r="N39" s="670"/>
    </row>
    <row r="40" spans="1:14" s="172" customFormat="1" x14ac:dyDescent="0.15">
      <c r="A40" s="680">
        <v>15</v>
      </c>
      <c r="B40" s="660"/>
      <c r="C40" s="140"/>
      <c r="D40" s="682"/>
      <c r="E40" s="664"/>
      <c r="G40" s="670"/>
      <c r="H40" s="670"/>
      <c r="I40" s="670"/>
      <c r="J40" s="670"/>
      <c r="K40" s="670"/>
      <c r="L40" s="670"/>
      <c r="M40" s="670"/>
      <c r="N40" s="670"/>
    </row>
    <row r="41" spans="1:14" s="172" customFormat="1" x14ac:dyDescent="0.15">
      <c r="A41" s="681"/>
      <c r="B41" s="661"/>
      <c r="C41" s="141"/>
      <c r="D41" s="683"/>
      <c r="E41" s="665"/>
      <c r="G41" s="670"/>
      <c r="H41" s="670"/>
      <c r="I41" s="670"/>
      <c r="J41" s="670"/>
      <c r="K41" s="670"/>
      <c r="L41" s="670"/>
      <c r="M41" s="670"/>
      <c r="N41" s="670"/>
    </row>
    <row r="42" spans="1:14" ht="25.5" customHeight="1" x14ac:dyDescent="0.15">
      <c r="A42" s="674" t="s">
        <v>10</v>
      </c>
      <c r="B42" s="675"/>
      <c r="C42" s="676"/>
      <c r="D42" s="142">
        <f>SUM(D12:D41)</f>
        <v>0</v>
      </c>
      <c r="E42" s="142"/>
      <c r="G42" s="670"/>
      <c r="H42" s="670"/>
      <c r="I42" s="670"/>
      <c r="J42" s="670"/>
      <c r="K42" s="670"/>
      <c r="L42" s="670"/>
      <c r="M42" s="670"/>
      <c r="N42" s="670"/>
    </row>
    <row r="43" spans="1:14" ht="25.5" customHeight="1" x14ac:dyDescent="0.15">
      <c r="A43" s="697" t="s">
        <v>7</v>
      </c>
      <c r="B43" s="698"/>
      <c r="C43" s="699"/>
      <c r="D43" s="161">
        <f>ROUND(D42/3,)</f>
        <v>0</v>
      </c>
      <c r="E43" s="137"/>
      <c r="F43" s="313"/>
      <c r="G43" s="670"/>
      <c r="H43" s="670"/>
      <c r="I43" s="670"/>
      <c r="J43" s="670"/>
      <c r="K43" s="670"/>
      <c r="L43" s="670"/>
      <c r="M43" s="670"/>
      <c r="N43" s="670"/>
    </row>
    <row r="44" spans="1:14" ht="25.5" customHeight="1" x14ac:dyDescent="0.15">
      <c r="A44" s="697" t="s">
        <v>283</v>
      </c>
      <c r="B44" s="700"/>
      <c r="C44" s="701"/>
      <c r="D44" s="162">
        <v>80000000</v>
      </c>
      <c r="E44" s="137"/>
      <c r="F44" s="313"/>
      <c r="G44" s="670"/>
      <c r="H44" s="670"/>
      <c r="I44" s="670"/>
      <c r="J44" s="670"/>
      <c r="K44" s="670"/>
      <c r="L44" s="670"/>
      <c r="M44" s="670"/>
      <c r="N44" s="670"/>
    </row>
    <row r="45" spans="1:14" ht="25.5" customHeight="1" x14ac:dyDescent="0.15">
      <c r="A45" s="697" t="s">
        <v>8</v>
      </c>
      <c r="B45" s="698"/>
      <c r="C45" s="699"/>
      <c r="D45" s="161">
        <f>MAX(D43:D44)</f>
        <v>80000000</v>
      </c>
      <c r="E45" s="165"/>
      <c r="G45" s="269"/>
      <c r="K45" s="167"/>
      <c r="L45" s="696"/>
      <c r="M45" s="167"/>
    </row>
    <row r="46" spans="1:14" x14ac:dyDescent="0.15">
      <c r="K46" s="167"/>
      <c r="L46" s="696"/>
      <c r="M46" s="167"/>
    </row>
    <row r="47" spans="1:14" ht="25.5" customHeight="1" x14ac:dyDescent="0.15">
      <c r="A47" s="691" t="s">
        <v>525</v>
      </c>
      <c r="B47" s="692"/>
      <c r="C47" s="692"/>
      <c r="D47" s="692"/>
      <c r="E47" s="693"/>
      <c r="F47" s="264"/>
      <c r="G47" s="267"/>
      <c r="H47" s="267"/>
      <c r="I47" s="267"/>
      <c r="J47" s="267"/>
      <c r="K47" s="167"/>
      <c r="L47" s="696"/>
      <c r="M47" s="167"/>
    </row>
    <row r="48" spans="1:14" s="172" customFormat="1" ht="25.5" customHeight="1" x14ac:dyDescent="0.15">
      <c r="A48" s="174" t="s">
        <v>181</v>
      </c>
      <c r="B48" s="174" t="s">
        <v>188</v>
      </c>
      <c r="C48" s="174" t="s">
        <v>189</v>
      </c>
      <c r="D48" s="174" t="s">
        <v>190</v>
      </c>
      <c r="E48" s="174" t="s">
        <v>191</v>
      </c>
      <c r="F48" s="265"/>
      <c r="G48" s="266"/>
      <c r="H48" s="268"/>
      <c r="I48" s="268"/>
      <c r="J48" s="266"/>
    </row>
    <row r="49" spans="1:10" s="172" customFormat="1" x14ac:dyDescent="0.15">
      <c r="A49" s="680">
        <v>1</v>
      </c>
      <c r="B49" s="660"/>
      <c r="C49" s="140"/>
      <c r="D49" s="682"/>
      <c r="E49" s="664"/>
      <c r="G49" s="266"/>
      <c r="H49" s="266"/>
      <c r="I49" s="266"/>
      <c r="J49" s="266"/>
    </row>
    <row r="50" spans="1:10" s="172" customFormat="1" x14ac:dyDescent="0.15">
      <c r="A50" s="681"/>
      <c r="B50" s="661"/>
      <c r="C50" s="141"/>
      <c r="D50" s="683"/>
      <c r="E50" s="665"/>
      <c r="G50" s="266"/>
      <c r="H50" s="266"/>
      <c r="I50" s="266"/>
      <c r="J50" s="266"/>
    </row>
    <row r="51" spans="1:10" s="172" customFormat="1" x14ac:dyDescent="0.15">
      <c r="A51" s="680">
        <v>2</v>
      </c>
      <c r="B51" s="660"/>
      <c r="C51" s="140"/>
      <c r="D51" s="682"/>
      <c r="E51" s="664"/>
      <c r="G51" s="266"/>
      <c r="H51" s="266"/>
      <c r="I51" s="266"/>
      <c r="J51" s="266"/>
    </row>
    <row r="52" spans="1:10" s="172" customFormat="1" x14ac:dyDescent="0.15">
      <c r="A52" s="681"/>
      <c r="B52" s="661"/>
      <c r="C52" s="141"/>
      <c r="D52" s="683"/>
      <c r="E52" s="665"/>
      <c r="G52" s="266"/>
      <c r="H52" s="266"/>
      <c r="I52" s="266"/>
      <c r="J52" s="266"/>
    </row>
    <row r="53" spans="1:10" s="172" customFormat="1" x14ac:dyDescent="0.15">
      <c r="A53" s="680">
        <v>3</v>
      </c>
      <c r="B53" s="660"/>
      <c r="C53" s="140"/>
      <c r="D53" s="682"/>
      <c r="E53" s="664"/>
      <c r="G53" s="266"/>
      <c r="H53" s="266"/>
      <c r="I53" s="266"/>
      <c r="J53" s="266"/>
    </row>
    <row r="54" spans="1:10" s="172" customFormat="1" x14ac:dyDescent="0.15">
      <c r="A54" s="681"/>
      <c r="B54" s="661"/>
      <c r="C54" s="141"/>
      <c r="D54" s="683"/>
      <c r="E54" s="665"/>
      <c r="G54" s="266"/>
      <c r="H54" s="266"/>
      <c r="I54" s="266"/>
      <c r="J54" s="266"/>
    </row>
    <row r="55" spans="1:10" s="172" customFormat="1" x14ac:dyDescent="0.15">
      <c r="A55" s="680">
        <v>4</v>
      </c>
      <c r="B55" s="660"/>
      <c r="C55" s="140"/>
      <c r="D55" s="682"/>
      <c r="E55" s="664"/>
      <c r="G55" s="266"/>
      <c r="H55" s="266"/>
      <c r="I55" s="266"/>
      <c r="J55" s="266"/>
    </row>
    <row r="56" spans="1:10" s="172" customFormat="1" x14ac:dyDescent="0.15">
      <c r="A56" s="681"/>
      <c r="B56" s="661"/>
      <c r="C56" s="141"/>
      <c r="D56" s="683"/>
      <c r="E56" s="665"/>
      <c r="G56" s="266"/>
      <c r="H56" s="266"/>
      <c r="I56" s="266"/>
      <c r="J56" s="266"/>
    </row>
    <row r="57" spans="1:10" s="172" customFormat="1" x14ac:dyDescent="0.15">
      <c r="A57" s="680">
        <v>5</v>
      </c>
      <c r="B57" s="660"/>
      <c r="C57" s="140"/>
      <c r="D57" s="682"/>
      <c r="E57" s="664"/>
      <c r="G57" s="266"/>
      <c r="H57" s="266"/>
      <c r="I57" s="266"/>
      <c r="J57" s="266"/>
    </row>
    <row r="58" spans="1:10" s="172" customFormat="1" x14ac:dyDescent="0.15">
      <c r="A58" s="681"/>
      <c r="B58" s="661"/>
      <c r="C58" s="141"/>
      <c r="D58" s="683"/>
      <c r="E58" s="665"/>
      <c r="G58" s="266"/>
      <c r="H58" s="266"/>
      <c r="I58" s="266"/>
      <c r="J58" s="266"/>
    </row>
    <row r="59" spans="1:10" s="172" customFormat="1" ht="25.5" customHeight="1" x14ac:dyDescent="0.15">
      <c r="A59" s="677" t="s">
        <v>9</v>
      </c>
      <c r="B59" s="678"/>
      <c r="C59" s="679"/>
      <c r="D59" s="173">
        <f>SUM(D49:D58)</f>
        <v>0</v>
      </c>
      <c r="E59" s="173"/>
      <c r="G59" s="266"/>
      <c r="H59" s="266"/>
      <c r="I59" s="266"/>
      <c r="J59" s="266"/>
    </row>
    <row r="60" spans="1:10" x14ac:dyDescent="0.15">
      <c r="B60" s="131"/>
      <c r="C60" s="131"/>
      <c r="D60" s="131"/>
      <c r="E60" s="131"/>
    </row>
    <row r="61" spans="1:10" ht="29.25" customHeight="1" x14ac:dyDescent="0.15">
      <c r="A61" s="671" t="s">
        <v>285</v>
      </c>
      <c r="B61" s="672"/>
      <c r="C61" s="673"/>
      <c r="D61" s="163">
        <f>ROUNDDOWN(D59/D45,2)</f>
        <v>0</v>
      </c>
      <c r="E61" s="164"/>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02" t="s">
        <v>305</v>
      </c>
      <c r="B1" s="702"/>
      <c r="C1" s="702"/>
    </row>
    <row r="2" spans="1:3" ht="22.5" customHeight="1" x14ac:dyDescent="0.15">
      <c r="A2" s="703" t="s">
        <v>123</v>
      </c>
      <c r="B2" s="703"/>
      <c r="C2" s="703"/>
    </row>
    <row r="3" spans="1:3" ht="22.5" customHeight="1" x14ac:dyDescent="0.15">
      <c r="A3" s="708" t="str">
        <f>'様式1-1'!F10</f>
        <v>株式会社○○建設○○支店</v>
      </c>
      <c r="B3" s="708"/>
      <c r="C3" s="708"/>
    </row>
    <row r="4" spans="1:3" ht="22.5" customHeight="1" x14ac:dyDescent="0.15">
      <c r="A4" s="704" t="s">
        <v>124</v>
      </c>
      <c r="B4" s="705"/>
      <c r="C4" s="706"/>
    </row>
    <row r="5" spans="1:3" ht="22.5" customHeight="1" x14ac:dyDescent="0.15">
      <c r="A5" s="2" t="s">
        <v>127</v>
      </c>
      <c r="B5" s="2" t="s">
        <v>128</v>
      </c>
      <c r="C5" s="2" t="s">
        <v>125</v>
      </c>
    </row>
    <row r="6" spans="1:3" ht="22.5" customHeight="1" x14ac:dyDescent="0.15">
      <c r="A6" s="7" t="s">
        <v>126</v>
      </c>
      <c r="B6" s="3"/>
      <c r="C6" s="32"/>
    </row>
    <row r="7" spans="1:3" ht="22.5" customHeight="1" x14ac:dyDescent="0.15">
      <c r="A7" s="6"/>
      <c r="B7" s="4"/>
      <c r="C7" s="33"/>
    </row>
    <row r="8" spans="1:3" ht="22.5" customHeight="1" x14ac:dyDescent="0.15">
      <c r="A8" s="10"/>
      <c r="B8" s="34"/>
      <c r="C8" s="35"/>
    </row>
    <row r="9" spans="1:3" ht="22.5" customHeight="1" x14ac:dyDescent="0.15">
      <c r="A9" s="8" t="s">
        <v>289</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07" t="s">
        <v>379</v>
      </c>
      <c r="B36" s="707"/>
      <c r="C36" s="707"/>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47" customWidth="1"/>
    <col min="2" max="2" width="50" style="47" customWidth="1"/>
    <col min="3" max="3" width="11.625" style="47" customWidth="1"/>
    <col min="4" max="16384" width="9" style="47"/>
  </cols>
  <sheetData>
    <row r="1" spans="1:3" x14ac:dyDescent="0.15">
      <c r="A1" s="715" t="s">
        <v>33</v>
      </c>
      <c r="B1" s="715"/>
      <c r="C1" s="715"/>
    </row>
    <row r="2" spans="1:3" ht="22.5" customHeight="1" x14ac:dyDescent="0.15">
      <c r="A2" s="716" t="s">
        <v>54</v>
      </c>
      <c r="B2" s="716"/>
      <c r="C2" s="716"/>
    </row>
    <row r="3" spans="1:3" x14ac:dyDescent="0.15">
      <c r="A3" s="719" t="str">
        <f>'様式1-1'!F10</f>
        <v>株式会社○○建設○○支店</v>
      </c>
      <c r="B3" s="719"/>
      <c r="C3" s="719"/>
    </row>
    <row r="4" spans="1:3" ht="22.5" customHeight="1" x14ac:dyDescent="0.15">
      <c r="A4" s="48" t="s">
        <v>37</v>
      </c>
      <c r="B4" s="717"/>
      <c r="C4" s="718"/>
    </row>
    <row r="5" spans="1:3" ht="22.5" customHeight="1" x14ac:dyDescent="0.15">
      <c r="A5" s="48" t="s">
        <v>55</v>
      </c>
      <c r="B5" s="717"/>
      <c r="C5" s="718"/>
    </row>
    <row r="6" spans="1:3" ht="16.5" customHeight="1" x14ac:dyDescent="0.15">
      <c r="A6" s="712" t="s">
        <v>269</v>
      </c>
      <c r="B6" s="713"/>
      <c r="C6" s="714"/>
    </row>
    <row r="7" spans="1:3" ht="332.25" customHeight="1" x14ac:dyDescent="0.15">
      <c r="A7" s="709"/>
      <c r="B7" s="710"/>
      <c r="C7" s="711"/>
    </row>
    <row r="8" spans="1:3" ht="22.5" customHeight="1" x14ac:dyDescent="0.15">
      <c r="A8" s="48" t="s">
        <v>35</v>
      </c>
      <c r="B8" s="720"/>
      <c r="C8" s="721"/>
    </row>
    <row r="9" spans="1:3" ht="42" customHeight="1" x14ac:dyDescent="0.15">
      <c r="A9" s="712" t="s">
        <v>464</v>
      </c>
      <c r="B9" s="713"/>
      <c r="C9" s="714"/>
    </row>
    <row r="10" spans="1:3" ht="330" customHeight="1" x14ac:dyDescent="0.15">
      <c r="A10" s="709"/>
      <c r="B10" s="710"/>
      <c r="C10" s="711"/>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02" t="s">
        <v>36</v>
      </c>
      <c r="B1" s="702"/>
      <c r="C1" s="702"/>
    </row>
    <row r="2" spans="1:3" ht="22.5" customHeight="1" x14ac:dyDescent="0.15">
      <c r="A2" s="733" t="s">
        <v>56</v>
      </c>
      <c r="B2" s="733"/>
      <c r="C2" s="733"/>
    </row>
    <row r="3" spans="1:3" x14ac:dyDescent="0.15">
      <c r="A3" s="708" t="str">
        <f>'様式1-1'!F10</f>
        <v>株式会社○○建設○○支店</v>
      </c>
      <c r="B3" s="708"/>
      <c r="C3" s="708"/>
    </row>
    <row r="4" spans="1:3" ht="22.5" customHeight="1" x14ac:dyDescent="0.15">
      <c r="A4" s="2" t="s">
        <v>34</v>
      </c>
      <c r="B4" s="734"/>
      <c r="C4" s="735"/>
    </row>
    <row r="5" spans="1:3" ht="16.5" customHeight="1" x14ac:dyDescent="0.15">
      <c r="A5" s="727" t="s">
        <v>370</v>
      </c>
      <c r="B5" s="728"/>
      <c r="C5" s="729"/>
    </row>
    <row r="6" spans="1:3" ht="225" customHeight="1" x14ac:dyDescent="0.15">
      <c r="A6" s="724"/>
      <c r="B6" s="725"/>
      <c r="C6" s="726"/>
    </row>
    <row r="7" spans="1:3" ht="16.5" customHeight="1" x14ac:dyDescent="0.15">
      <c r="A7" s="727" t="s">
        <v>371</v>
      </c>
      <c r="B7" s="728"/>
      <c r="C7" s="729"/>
    </row>
    <row r="8" spans="1:3" ht="225" customHeight="1" x14ac:dyDescent="0.15">
      <c r="A8" s="724"/>
      <c r="B8" s="725"/>
      <c r="C8" s="726"/>
    </row>
    <row r="9" spans="1:3" ht="22.5" customHeight="1" x14ac:dyDescent="0.15">
      <c r="A9" s="2" t="s">
        <v>38</v>
      </c>
      <c r="B9" s="722"/>
      <c r="C9" s="723"/>
    </row>
    <row r="10" spans="1:3" ht="16.5" customHeight="1" x14ac:dyDescent="0.15">
      <c r="A10" s="730" t="s">
        <v>270</v>
      </c>
      <c r="B10" s="731"/>
      <c r="C10" s="732"/>
    </row>
    <row r="11" spans="1:3" ht="224.25" customHeight="1" x14ac:dyDescent="0.15">
      <c r="A11" s="724"/>
      <c r="B11" s="725"/>
      <c r="C11" s="726"/>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x14ac:dyDescent="0.15">
      <c r="A1" s="778" t="s">
        <v>40</v>
      </c>
      <c r="B1" s="778"/>
      <c r="C1" s="778"/>
      <c r="D1" s="778"/>
      <c r="E1" s="778"/>
      <c r="F1" s="778"/>
      <c r="G1" s="49"/>
      <c r="H1" s="50" t="s">
        <v>295</v>
      </c>
    </row>
    <row r="2" spans="1:9" s="51" customFormat="1" ht="22.5" customHeight="1" x14ac:dyDescent="0.15">
      <c r="A2" s="779" t="s">
        <v>41</v>
      </c>
      <c r="B2" s="779"/>
      <c r="C2" s="779"/>
      <c r="D2" s="779"/>
      <c r="E2" s="779"/>
      <c r="F2" s="779"/>
      <c r="G2" s="52"/>
      <c r="H2" s="186">
        <f>'様式1-1'!D20</f>
        <v>45828</v>
      </c>
    </row>
    <row r="3" spans="1:9" s="51" customFormat="1" ht="22.5" customHeight="1" x14ac:dyDescent="0.15">
      <c r="A3" s="719" t="str">
        <f>'様式1-1'!F10</f>
        <v>株式会社○○建設○○支店</v>
      </c>
      <c r="B3" s="719"/>
      <c r="C3" s="719"/>
      <c r="D3" s="719"/>
      <c r="E3" s="719"/>
      <c r="F3" s="719"/>
      <c r="G3" s="53"/>
      <c r="H3" s="53"/>
    </row>
    <row r="4" spans="1:9" ht="37.5" customHeight="1" x14ac:dyDescent="0.15">
      <c r="A4" s="780" t="s">
        <v>42</v>
      </c>
      <c r="B4" s="781"/>
      <c r="C4" s="782"/>
      <c r="D4" s="783"/>
      <c r="E4" s="783"/>
      <c r="F4" s="784"/>
      <c r="G4" s="54"/>
      <c r="H4" s="55"/>
    </row>
    <row r="5" spans="1:9" ht="37.5" customHeight="1" x14ac:dyDescent="0.15">
      <c r="A5" s="773" t="s">
        <v>43</v>
      </c>
      <c r="B5" s="774"/>
      <c r="C5" s="775"/>
      <c r="D5" s="776"/>
      <c r="E5" s="776"/>
      <c r="F5" s="777"/>
      <c r="G5" s="54"/>
      <c r="H5" s="57"/>
    </row>
    <row r="6" spans="1:9" ht="37.5" customHeight="1" x14ac:dyDescent="0.15">
      <c r="A6" s="768" t="s">
        <v>387</v>
      </c>
      <c r="B6" s="769"/>
      <c r="C6" s="770" t="str">
        <f>IF(C5="","",DATEDIF(C5,H2,"Y"))</f>
        <v/>
      </c>
      <c r="D6" s="771"/>
      <c r="E6" s="771"/>
      <c r="F6" s="772"/>
      <c r="G6" s="54"/>
      <c r="H6" s="55"/>
    </row>
    <row r="7" spans="1:9" ht="37.5" customHeight="1" x14ac:dyDescent="0.15">
      <c r="A7" s="773" t="s">
        <v>44</v>
      </c>
      <c r="B7" s="774"/>
      <c r="C7" s="775"/>
      <c r="D7" s="776"/>
      <c r="E7" s="776"/>
      <c r="F7" s="777"/>
      <c r="G7" s="54"/>
      <c r="H7" s="55"/>
    </row>
    <row r="8" spans="1:9" ht="37.5" customHeight="1" x14ac:dyDescent="0.15">
      <c r="A8" s="773" t="s">
        <v>45</v>
      </c>
      <c r="B8" s="774"/>
      <c r="C8" s="770" t="str">
        <f>IF(C5="","",DATEDIF(C5,C7,"Y"))</f>
        <v/>
      </c>
      <c r="D8" s="771"/>
      <c r="E8" s="771"/>
      <c r="F8" s="772"/>
      <c r="G8" s="757" t="s">
        <v>336</v>
      </c>
      <c r="H8" s="758"/>
    </row>
    <row r="9" spans="1:9" ht="37.5" customHeight="1" x14ac:dyDescent="0.15">
      <c r="A9" s="759" t="s">
        <v>388</v>
      </c>
      <c r="B9" s="760"/>
      <c r="C9" s="761" t="str">
        <f>IF(C8="","",DATEDIF(C7,H2,"Y")&amp;"年　"&amp;DATEDIF(C7,H2,"YM")&amp;"ヶ月")</f>
        <v/>
      </c>
      <c r="D9" s="762"/>
      <c r="E9" s="762"/>
      <c r="F9" s="763"/>
      <c r="G9" s="757" t="s">
        <v>46</v>
      </c>
      <c r="H9" s="758"/>
    </row>
    <row r="10" spans="1:9" ht="24.95" customHeight="1" x14ac:dyDescent="0.15">
      <c r="A10" s="747" t="s">
        <v>325</v>
      </c>
      <c r="B10" s="764" t="s">
        <v>335</v>
      </c>
      <c r="C10" s="58" t="s">
        <v>47</v>
      </c>
      <c r="D10" s="759"/>
      <c r="E10" s="767"/>
      <c r="F10" s="760"/>
      <c r="G10" s="54"/>
      <c r="H10" s="55"/>
    </row>
    <row r="11" spans="1:9" ht="24.95" customHeight="1" x14ac:dyDescent="0.15">
      <c r="A11" s="748"/>
      <c r="B11" s="765"/>
      <c r="C11" s="58" t="s">
        <v>48</v>
      </c>
      <c r="D11" s="759"/>
      <c r="E11" s="767"/>
      <c r="F11" s="760"/>
      <c r="G11" s="736" t="s">
        <v>57</v>
      </c>
      <c r="H11" s="753"/>
    </row>
    <row r="12" spans="1:9" ht="24.95" customHeight="1" x14ac:dyDescent="0.15">
      <c r="A12" s="749"/>
      <c r="B12" s="766"/>
      <c r="C12" s="299" t="s">
        <v>389</v>
      </c>
      <c r="D12" s="300"/>
      <c r="E12" s="301" t="s">
        <v>390</v>
      </c>
      <c r="F12" s="302"/>
      <c r="G12" s="736" t="s">
        <v>391</v>
      </c>
      <c r="H12" s="753"/>
    </row>
    <row r="13" spans="1:9" ht="24.95" customHeight="1" x14ac:dyDescent="0.15">
      <c r="A13" s="747" t="s">
        <v>326</v>
      </c>
      <c r="B13" s="750" t="s">
        <v>334</v>
      </c>
      <c r="C13" s="235" t="s">
        <v>328</v>
      </c>
      <c r="D13" s="738"/>
      <c r="E13" s="739"/>
      <c r="F13" s="740"/>
      <c r="G13" s="736"/>
      <c r="H13" s="753"/>
    </row>
    <row r="14" spans="1:9" ht="24.95" customHeight="1" x14ac:dyDescent="0.15">
      <c r="A14" s="748"/>
      <c r="B14" s="751"/>
      <c r="C14" s="235" t="s">
        <v>329</v>
      </c>
      <c r="D14" s="738"/>
      <c r="E14" s="739"/>
      <c r="F14" s="740"/>
      <c r="G14" s="297"/>
      <c r="H14" s="296"/>
    </row>
    <row r="15" spans="1:9" ht="24.95" customHeight="1" x14ac:dyDescent="0.15">
      <c r="A15" s="748"/>
      <c r="B15" s="751"/>
      <c r="C15" s="235" t="s">
        <v>330</v>
      </c>
      <c r="D15" s="738"/>
      <c r="E15" s="739"/>
      <c r="F15" s="740"/>
      <c r="G15" s="297"/>
      <c r="H15" s="296"/>
    </row>
    <row r="16" spans="1:9" ht="24.95" customHeight="1" x14ac:dyDescent="0.15">
      <c r="A16" s="748"/>
      <c r="B16" s="751"/>
      <c r="C16" s="235" t="s">
        <v>331</v>
      </c>
      <c r="D16" s="754" t="s">
        <v>333</v>
      </c>
      <c r="E16" s="755"/>
      <c r="F16" s="756"/>
      <c r="G16" s="49"/>
      <c r="H16" s="49"/>
      <c r="I16" s="49"/>
    </row>
    <row r="17" spans="1:12" ht="24.95" customHeight="1" x14ac:dyDescent="0.15">
      <c r="A17" s="748"/>
      <c r="B17" s="751"/>
      <c r="C17" s="235" t="s">
        <v>338</v>
      </c>
      <c r="D17" s="754" t="s">
        <v>333</v>
      </c>
      <c r="E17" s="755"/>
      <c r="F17" s="756"/>
      <c r="G17" s="49"/>
      <c r="H17" s="49"/>
      <c r="I17" s="49"/>
    </row>
    <row r="18" spans="1:12" ht="24.95" customHeight="1" x14ac:dyDescent="0.15">
      <c r="A18" s="748"/>
      <c r="B18" s="751"/>
      <c r="C18" s="235" t="s">
        <v>332</v>
      </c>
      <c r="D18" s="738"/>
      <c r="E18" s="739"/>
      <c r="F18" s="740"/>
      <c r="G18" s="297"/>
      <c r="H18" s="296"/>
    </row>
    <row r="19" spans="1:12" ht="24.95" customHeight="1" x14ac:dyDescent="0.15">
      <c r="A19" s="749"/>
      <c r="B19" s="752"/>
      <c r="C19" s="235" t="s">
        <v>327</v>
      </c>
      <c r="D19" s="738"/>
      <c r="E19" s="739"/>
      <c r="F19" s="740"/>
      <c r="G19" s="736"/>
      <c r="H19" s="737"/>
    </row>
    <row r="20" spans="1:12" ht="24.75" customHeight="1" x14ac:dyDescent="0.15">
      <c r="A20" s="295" t="s">
        <v>392</v>
      </c>
      <c r="B20" s="298" t="s">
        <v>381</v>
      </c>
      <c r="C20" s="286" t="s">
        <v>39</v>
      </c>
      <c r="D20" s="738"/>
      <c r="E20" s="739"/>
      <c r="F20" s="740"/>
      <c r="G20" s="741" t="s">
        <v>382</v>
      </c>
      <c r="H20" s="742"/>
    </row>
    <row r="21" spans="1:12" ht="217.5" customHeight="1" x14ac:dyDescent="0.15">
      <c r="A21" s="743" t="s">
        <v>393</v>
      </c>
      <c r="B21" s="743"/>
      <c r="C21" s="743"/>
      <c r="D21" s="743"/>
      <c r="E21" s="743"/>
      <c r="F21" s="743"/>
      <c r="G21" s="54"/>
      <c r="H21" s="55"/>
    </row>
    <row r="22" spans="1:12" ht="99.75" customHeight="1" x14ac:dyDescent="0.15">
      <c r="A22" s="744" t="s">
        <v>394</v>
      </c>
      <c r="B22" s="745"/>
      <c r="C22" s="745"/>
      <c r="D22" s="745"/>
      <c r="E22" s="745"/>
      <c r="F22" s="746"/>
    </row>
    <row r="25" spans="1:12" x14ac:dyDescent="0.15">
      <c r="J25" s="303" t="s">
        <v>395</v>
      </c>
      <c r="K25" s="303" t="s">
        <v>396</v>
      </c>
      <c r="L25" s="303"/>
    </row>
    <row r="26" spans="1:12" x14ac:dyDescent="0.15">
      <c r="J26" s="303" t="s">
        <v>397</v>
      </c>
      <c r="K26" s="303" t="s">
        <v>398</v>
      </c>
      <c r="L26" s="303"/>
    </row>
    <row r="27" spans="1:12" x14ac:dyDescent="0.15">
      <c r="J27" s="303" t="s">
        <v>399</v>
      </c>
      <c r="K27" s="303" t="s">
        <v>400</v>
      </c>
      <c r="L27" s="303"/>
    </row>
    <row r="28" spans="1:12" x14ac:dyDescent="0.15">
      <c r="J28" s="303" t="s">
        <v>401</v>
      </c>
      <c r="K28" s="303" t="s">
        <v>402</v>
      </c>
      <c r="L28" s="303"/>
    </row>
    <row r="29" spans="1:12" x14ac:dyDescent="0.15">
      <c r="J29" s="304" t="s">
        <v>403</v>
      </c>
      <c r="K29" s="303" t="s">
        <v>404</v>
      </c>
      <c r="L29" s="303"/>
    </row>
    <row r="30" spans="1:12" x14ac:dyDescent="0.15">
      <c r="J30" s="304" t="s">
        <v>405</v>
      </c>
      <c r="K30" s="303" t="s">
        <v>406</v>
      </c>
      <c r="L30" s="303"/>
    </row>
    <row r="31" spans="1:12" x14ac:dyDescent="0.15">
      <c r="J31" s="303" t="s">
        <v>407</v>
      </c>
      <c r="K31" s="303" t="s">
        <v>408</v>
      </c>
      <c r="L31" s="303"/>
    </row>
    <row r="32" spans="1:12" x14ac:dyDescent="0.15">
      <c r="J32" s="303" t="s">
        <v>409</v>
      </c>
      <c r="K32" s="303" t="s">
        <v>410</v>
      </c>
      <c r="L32" s="303"/>
    </row>
    <row r="33" spans="10:12" x14ac:dyDescent="0.15">
      <c r="J33" s="303" t="s">
        <v>411</v>
      </c>
      <c r="K33" s="303" t="s">
        <v>412</v>
      </c>
      <c r="L33" s="303"/>
    </row>
    <row r="34" spans="10:12" x14ac:dyDescent="0.15">
      <c r="J34" s="303" t="s">
        <v>413</v>
      </c>
      <c r="K34" s="303" t="s">
        <v>414</v>
      </c>
      <c r="L34" s="303"/>
    </row>
    <row r="35" spans="10:12" x14ac:dyDescent="0.15">
      <c r="J35" s="303" t="s">
        <v>415</v>
      </c>
      <c r="K35" s="303"/>
      <c r="L35" s="303"/>
    </row>
    <row r="36" spans="10:12" x14ac:dyDescent="0.15">
      <c r="J36" s="303" t="s">
        <v>416</v>
      </c>
      <c r="K36" s="303"/>
      <c r="L36" s="303"/>
    </row>
    <row r="37" spans="10:12" x14ac:dyDescent="0.15">
      <c r="J37" s="303" t="s">
        <v>417</v>
      </c>
      <c r="K37" s="303"/>
      <c r="L37" s="303"/>
    </row>
    <row r="38" spans="10:12" x14ac:dyDescent="0.15">
      <c r="J38" s="303" t="s">
        <v>418</v>
      </c>
      <c r="K38" s="303"/>
      <c r="L38" s="303"/>
    </row>
    <row r="39" spans="10:12" x14ac:dyDescent="0.15">
      <c r="J39" s="303" t="s">
        <v>419</v>
      </c>
      <c r="K39" s="303"/>
      <c r="L39" s="303"/>
    </row>
    <row r="40" spans="10:12" x14ac:dyDescent="0.15">
      <c r="J40" s="303" t="s">
        <v>420</v>
      </c>
      <c r="K40" s="303"/>
      <c r="L40" s="303"/>
    </row>
    <row r="41" spans="10:12" x14ac:dyDescent="0.15">
      <c r="J41" s="303" t="s">
        <v>421</v>
      </c>
      <c r="K41" s="303"/>
      <c r="L41" s="303"/>
    </row>
    <row r="42" spans="10:12" x14ac:dyDescent="0.15">
      <c r="J42" s="303" t="s">
        <v>422</v>
      </c>
      <c r="K42" s="303"/>
      <c r="L42" s="303"/>
    </row>
    <row r="43" spans="10:12" x14ac:dyDescent="0.15">
      <c r="J43" s="303" t="s">
        <v>423</v>
      </c>
      <c r="K43" s="303"/>
      <c r="L43" s="303"/>
    </row>
    <row r="44" spans="10:12" x14ac:dyDescent="0.15">
      <c r="J44" s="303" t="s">
        <v>424</v>
      </c>
      <c r="K44" s="303"/>
      <c r="L44" s="303"/>
    </row>
    <row r="45" spans="10:12" x14ac:dyDescent="0.15">
      <c r="J45" s="303" t="s">
        <v>425</v>
      </c>
      <c r="K45" s="303"/>
      <c r="L45" s="303"/>
    </row>
    <row r="46" spans="10:12" x14ac:dyDescent="0.15">
      <c r="J46" s="303" t="s">
        <v>426</v>
      </c>
      <c r="K46" s="303"/>
      <c r="L46" s="303"/>
    </row>
    <row r="47" spans="10:12" x14ac:dyDescent="0.15">
      <c r="J47" s="303" t="s">
        <v>427</v>
      </c>
      <c r="K47" s="303"/>
      <c r="L47" s="303"/>
    </row>
    <row r="48" spans="10:12" x14ac:dyDescent="0.15">
      <c r="J48" s="303" t="s">
        <v>428</v>
      </c>
      <c r="K48" s="303"/>
      <c r="L48" s="303"/>
    </row>
    <row r="49" spans="10:12" x14ac:dyDescent="0.15">
      <c r="J49" s="303" t="s">
        <v>429</v>
      </c>
      <c r="K49" s="303"/>
      <c r="L49" s="303"/>
    </row>
    <row r="50" spans="10:12" x14ac:dyDescent="0.15">
      <c r="J50" s="303" t="s">
        <v>430</v>
      </c>
      <c r="K50" s="303"/>
      <c r="L50" s="303"/>
    </row>
    <row r="51" spans="10:12" x14ac:dyDescent="0.15">
      <c r="J51" s="303" t="s">
        <v>431</v>
      </c>
      <c r="K51" s="303"/>
      <c r="L51" s="303"/>
    </row>
    <row r="52" spans="10:12" x14ac:dyDescent="0.15">
      <c r="J52" s="303" t="s">
        <v>432</v>
      </c>
      <c r="K52" s="303"/>
      <c r="L52" s="303"/>
    </row>
    <row r="53" spans="10:12" x14ac:dyDescent="0.15">
      <c r="J53" s="303" t="s">
        <v>433</v>
      </c>
      <c r="K53" s="303"/>
      <c r="L53" s="303"/>
    </row>
    <row r="54" spans="10:12" x14ac:dyDescent="0.15">
      <c r="J54" s="303"/>
      <c r="K54" s="303"/>
      <c r="L54" s="303"/>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様式1-1</vt:lpstr>
      <vt:lpstr>様式1-2</vt:lpstr>
      <vt:lpstr>様式1‐3</vt:lpstr>
      <vt:lpstr>様式1-4</vt:lpstr>
      <vt:lpstr>様式1-5</vt:lpstr>
      <vt:lpstr>様式1-6</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2025-05-29T08:06:30Z</cp:lastPrinted>
  <dcterms:created xsi:type="dcterms:W3CDTF">2012-03-05T00:57:31Z</dcterms:created>
  <dcterms:modified xsi:type="dcterms:W3CDTF">2025-06-04T01:59:24Z</dcterms:modified>
</cp:coreProperties>
</file>