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19"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A11" i="12" l="1"/>
  <c r="AA9" i="12"/>
  <c r="AA10" i="12"/>
  <c r="AA8" i="12"/>
  <c r="AA7"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U36" i="10"/>
  <c r="BE35" i="10"/>
  <c r="BE34"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c r="AM35" i="10" s="1"/>
  <c r="BW34" i="10" l="1"/>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<sst xmlns="http://schemas.openxmlformats.org/spreadsheetml/2006/main" count="1180" uniqueCount="640">
  <si>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</si>
  <si>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</si>
  <si>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</si>
  <si>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</si>
  <si>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</si>
  <si>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</si>
  <si>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</si>
  <si>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</si>
  <si>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</si>
  <si>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</si>
  <si>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</si>
  <si>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</si>
  <si>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</si>
  <si>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</si>
  <si>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</si>
  <si>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</si>
  <si>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</si>
  <si>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</si>
  <si>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</si>
  <si>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</si>
  <si>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</si>
  <si>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</si>
  <si>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</si>
  <si>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</si>
  <si>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</si>
  <si>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</si>
  <si>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</si>
  <si>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</si>
  <si>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</si>
  <si>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</si>
  <si>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</si>
  <si>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</si>
  <si>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</si>
  <si>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</si>
  <si>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</si>
  <si>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</si>
  <si>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</si>
  <si>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</si>
  <si>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</si>
  <si>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</si>
  <si>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</si>
  <si>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</si>
  <si>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</si>
  <si>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</si>
  <si>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</si>
  <si>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</si>
  <si>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</si>
  <si>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</si>
  <si>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</si>
  <si>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</si>
  <si>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</si>
  <si>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</si>
  <si>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</si>
  <si>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</si>
  <si>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</si>
  <si>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</si>
  <si>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4"/>
  </si>
  <si>
    <t>財政調整基金残高</t>
    <phoneticPr fontId="5"/>
  </si>
  <si>
    <t>実質単年度収支</t>
    <rPh sb="0" eb="2">
      <t>ジッシツ</t>
    </rPh>
    <rPh sb="2" eb="5">
      <t>タンネンド</t>
    </rPh>
    <rPh sb="5" eb="7">
      <t>シュウシ</t>
    </rPh>
    <phoneticPr fontId="14"/>
  </si>
  <si>
    <t>連結実質赤字比率に係る赤字・黒字の構成分析</t>
  </si>
  <si>
    <t>赤字額</t>
    <rPh sb="0" eb="2">
      <t>アカジ</t>
    </rPh>
    <rPh sb="2" eb="3">
      <t>ガク</t>
    </rPh>
    <phoneticPr fontId="14"/>
  </si>
  <si>
    <t>黒字額</t>
    <rPh sb="0" eb="2">
      <t>クロジ</t>
    </rPh>
    <rPh sb="2" eb="3">
      <t>ガク</t>
    </rPh>
    <phoneticPr fontId="14"/>
  </si>
  <si>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</si>
  <si>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</si>
  <si>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</si>
  <si>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4"/>
  </si>
  <si>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</si>
  <si>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</si>
  <si>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</si>
  <si>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</si>
  <si>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</si>
  <si>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</si>
  <si>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</si>
  <si>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</si>
  <si>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</si>
  <si>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</si>
  <si>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</si>
  <si>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</si>
  <si>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</si>
  <si>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</si>
  <si>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</si>
  <si>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</si>
  <si>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</si>
  <si>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</si>
  <si>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</si>
  <si>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</si>
  <si>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</si>
  <si>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</si>
  <si>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</si>
  <si>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</si>
  <si>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</si>
  <si>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</si>
  <si>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</si>
  <si>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</si>
  <si>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</si>
  <si>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</si>
  <si>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</si>
  <si>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3"/>
  </si>
  <si>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</si>
  <si>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</si>
  <si>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</si>
  <si>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</si>
  <si>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</si>
  <si>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</si>
  <si>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</si>
  <si>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3"/>
  </si>
  <si>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</si>
  <si>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</si>
  <si>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</si>
  <si>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</si>
  <si>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</si>
  <si>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3"/>
  </si>
  <si>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</si>
  <si>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</si>
  <si>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</si>
  <si>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</si>
  <si>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</si>
  <si>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3"/>
  </si>
  <si>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</si>
  <si>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</si>
  <si>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</si>
  <si>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</si>
  <si>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</si>
  <si>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</si>
  <si>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</si>
  <si>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</si>
  <si>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</si>
  <si>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</si>
  <si>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3"/>
  </si>
  <si>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</si>
  <si>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</si>
  <si>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</si>
  <si>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</si>
  <si>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</si>
  <si>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</si>
  <si>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</si>
  <si>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</si>
  <si>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</si>
  <si>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</si>
  <si>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</si>
  <si>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</si>
  <si>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</si>
  <si>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</si>
  <si>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3"/>
  </si>
  <si>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</si>
  <si>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</si>
  <si>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</si>
  <si>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</si>
  <si>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</si>
  <si>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</si>
  <si>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</si>
  <si>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</si>
  <si>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</si>
  <si>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3"/>
  </si>
  <si>
    <t>うち日本人(％)</t>
    <phoneticPr fontId="5"/>
  </si>
  <si>
    <t>-1.8</t>
    <phoneticPr fontId="5"/>
  </si>
  <si>
    <t>第3次</t>
    <rPh sb="0" eb="1">
      <t>ダイ</t>
    </rPh>
    <rPh sb="2" eb="3">
      <t>ジ</t>
    </rPh>
    <phoneticPr fontId="5"/>
  </si>
  <si>
    <t>標準税収入額等</t>
    <phoneticPr fontId="23"/>
  </si>
  <si>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</si>
  <si>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</si>
  <si>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人口密度 (人/k㎡)</t>
    <rPh sb="0" eb="2">
      <t>ジンコウ</t>
    </rPh>
    <rPh sb="2" eb="4">
      <t>ミツド</t>
    </rPh>
    <phoneticPr fontId="5"/>
  </si>
  <si>
    <t>歳入一般財源等</t>
    <rPh sb="0" eb="2">
      <t>サイニュウ</t>
    </rPh>
    <rPh sb="2" eb="4">
      <t>イッパン</t>
    </rPh>
    <rPh sb="4" eb="6">
      <t>ザイゲン</t>
    </rPh>
    <rPh sb="6" eb="7">
      <t>トウ</t>
    </rPh>
    <phoneticPr fontId="23"/>
  </si>
  <si>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</si>
  <si>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</si>
  <si>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</si>
  <si>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</si>
  <si>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</si>
  <si>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</si>
  <si>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</si>
  <si>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</si>
  <si>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</si>
  <si>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</si>
  <si>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</si>
  <si>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</si>
  <si>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</si>
  <si>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</si>
  <si>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</si>
  <si>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</si>
  <si>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</si>
  <si>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</si>
  <si>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</si>
  <si>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</si>
  <si>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</si>
  <si>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</si>
  <si>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</si>
  <si>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3"/>
  </si>
  <si>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</si>
  <si>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</si>
  <si>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3"/>
  </si>
  <si>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</si>
  <si>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</si>
  <si>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</si>
  <si>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</si>
  <si>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</si>
  <si>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</si>
  <si>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</si>
  <si>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</si>
  <si>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</si>
  <si>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</si>
  <si>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</si>
  <si>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</si>
  <si>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</si>
  <si>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</si>
  <si>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</si>
  <si>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</si>
  <si>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</si>
  <si>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</si>
  <si>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</si>
  <si>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</si>
  <si>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</si>
  <si>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</si>
  <si>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</si>
  <si>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</si>
  <si>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</si>
  <si>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</si>
  <si>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</si>
  <si>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</si>
  <si>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7"/>
  </si>
  <si>
    <t>※8：職員の状況については、令和4年度地方公務員給与実態調査に基づいている。</t>
    <phoneticPr fontId="27"/>
  </si>
  <si>
    <t>令和4年度</t>
    <phoneticPr fontId="23"/>
  </si>
  <si>
    <t>福岡県築上町</t>
    <phoneticPr fontId="23"/>
  </si>
  <si>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</si>
  <si>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</si>
  <si>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</si>
  <si>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</si>
  <si>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</si>
  <si>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</si>
  <si>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</si>
  <si>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</si>
  <si>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</si>
  <si>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</si>
  <si>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</si>
  <si>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</si>
  <si>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</si>
  <si>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</si>
  <si>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</si>
  <si>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</si>
  <si>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</si>
  <si>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</si>
  <si>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</si>
  <si>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</si>
  <si>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</si>
  <si>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</si>
  <si>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</si>
  <si>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</si>
  <si>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</si>
  <si>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</si>
  <si>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2"/>
  </si>
  <si>
    <t>　　　所得割</t>
    <phoneticPr fontId="5"/>
  </si>
  <si>
    <t>衛生費</t>
  </si>
  <si>
    <t>分離課税所得割交付金</t>
    <phoneticPr fontId="23"/>
  </si>
  <si>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</si>
  <si>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</si>
  <si>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</si>
  <si>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</si>
  <si>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</si>
  <si>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</si>
  <si>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</si>
  <si>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</si>
  <si>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</si>
  <si>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</si>
  <si>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</si>
  <si>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</si>
  <si>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</si>
  <si>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</si>
  <si>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</si>
  <si>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</si>
  <si>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</si>
  <si>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</si>
  <si>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</si>
  <si>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</si>
  <si>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4"/>
  </si>
  <si>
    <t>　　特別土地保有税</t>
    <phoneticPr fontId="5"/>
  </si>
  <si>
    <t>公債費</t>
  </si>
  <si>
    <t>地方特例交付金等</t>
    <rPh sb="7" eb="8">
      <t>トウ</t>
    </rPh>
    <phoneticPr fontId="14"/>
  </si>
  <si>
    <t>　法定外普通税</t>
    <phoneticPr fontId="5"/>
  </si>
  <si>
    <t>諸支出金</t>
    <rPh sb="3" eb="4">
      <t>キン</t>
    </rPh>
    <phoneticPr fontId="23"/>
  </si>
  <si>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</si>
  <si>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</si>
  <si>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</si>
  <si>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</si>
  <si>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</si>
  <si>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</si>
  <si>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</si>
  <si>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</si>
  <si>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</si>
  <si>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</si>
  <si>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</si>
  <si>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</si>
  <si>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</si>
  <si>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</si>
  <si>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</si>
  <si>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</si>
  <si>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</si>
  <si>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</si>
  <si>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　震災復興特別交付税</t>
    <phoneticPr fontId="23"/>
  </si>
  <si>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</si>
  <si>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</si>
  <si>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</si>
  <si>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</si>
  <si>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</si>
  <si>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</si>
  <si>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</si>
  <si>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</si>
  <si>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</si>
  <si>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</si>
  <si>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</si>
  <si>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</si>
  <si>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</si>
  <si>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</si>
  <si>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</si>
  <si>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</si>
  <si>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</si>
  <si>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</si>
  <si>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</si>
  <si>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3"/>
  </si>
  <si>
    <t>国有提供交付金(特別区財調交付金)</t>
  </si>
  <si>
    <t>徴収率
(％)</t>
    <rPh sb="0" eb="2">
      <t>チョウシュウ</t>
    </rPh>
    <rPh sb="2" eb="3">
      <t>リツ</t>
    </rPh>
    <phoneticPr fontId="5"/>
  </si>
  <si>
    <t>現年</t>
    <rPh sb="0" eb="1">
      <t>ゲン</t>
    </rPh>
    <rPh sb="1" eb="2">
      <t>ネン</t>
    </rPh>
    <phoneticPr fontId="5"/>
  </si>
  <si>
    <t>　うち利子</t>
    <phoneticPr fontId="23"/>
  </si>
  <si>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</si>
  <si>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</si>
  <si>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</si>
  <si>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</si>
  <si>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</si>
  <si>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</si>
  <si>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</si>
  <si>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</si>
  <si>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</si>
  <si>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</si>
  <si>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</si>
  <si>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</si>
  <si>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</si>
  <si>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</si>
  <si>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</si>
  <si>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</si>
  <si>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</si>
  <si>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</si>
  <si>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</si>
  <si>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</si>
  <si>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</si>
  <si>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</si>
  <si>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</si>
  <si>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</si>
  <si>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</si>
  <si>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4"/>
  </si>
  <si>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</si>
  <si>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</si>
  <si>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</si>
  <si>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</si>
  <si>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</si>
  <si>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</si>
  <si>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</si>
  <si>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</si>
  <si>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</si>
  <si>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</si>
  <si>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</si>
  <si>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</si>
  <si>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</si>
  <si>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</si>
  <si>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</si>
  <si>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</si>
  <si>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</si>
  <si>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</si>
  <si>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</si>
  <si>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</si>
  <si>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</si>
  <si>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</si>
  <si>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</si>
  <si>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</si>
  <si>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</si>
  <si>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</si>
  <si>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</si>
  <si>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福岡県築上町</t>
  </si>
  <si>
    <t>一般会計等の財政状況（単位：百万円）</t>
    <rPh sb="0" eb="2">
      <t>イッパン</t>
    </rPh>
    <rPh sb="2" eb="4">
      <t>カイケイ</t>
    </rPh>
    <rPh sb="4" eb="5">
      <t>トウ</t>
    </rPh>
    <rPh sb="6" eb="8">
      <t>ザイセイ</t>
    </rPh>
    <rPh sb="8" eb="10">
      <t>ジョウキョウ</t>
    </rPh>
    <phoneticPr fontId="29"/>
  </si>
  <si>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</si>
  <si>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会計名</t>
    <rPh sb="0" eb="2">
      <t>カイケイ</t>
    </rPh>
    <rPh sb="2" eb="3">
      <t>メイ</t>
    </rPh>
    <phoneticPr fontId="29"/>
  </si>
  <si>
    <t>歳入</t>
    <rPh sb="0" eb="2">
      <t>サイニュウ</t>
    </rPh>
    <phoneticPr fontId="29"/>
  </si>
  <si>
    <t>歳出</t>
    <phoneticPr fontId="29"/>
  </si>
  <si>
    <t>形式収支</t>
    <phoneticPr fontId="29"/>
  </si>
  <si>
    <t>実質収支</t>
    <phoneticPr fontId="29"/>
  </si>
  <si>
    <t>他会計等
からの
繰入金</t>
    <rPh sb="9" eb="11">
      <t>クリイレ</t>
    </rPh>
    <rPh sb="11" eb="12">
      <t>キン</t>
    </rPh>
    <phoneticPr fontId="29"/>
  </si>
  <si>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</si>
  <si>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</si>
  <si>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</si>
  <si>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</si>
  <si>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</si>
  <si>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</si>
  <si>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</si>
  <si>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</si>
  <si>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</si>
  <si>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</si>
  <si>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</si>
  <si>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</si>
  <si>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</si>
  <si>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</si>
  <si>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</si>
  <si>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</si>
  <si>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</si>
  <si>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</si>
  <si>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</si>
  <si>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</si>
  <si>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</si>
  <si>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</si>
  <si>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</si>
  <si>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</si>
  <si>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</si>
  <si>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</si>
  <si>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</si>
  <si>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</si>
  <si>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</si>
  <si>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</si>
  <si>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</si>
  <si>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</si>
  <si>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</si>
  <si>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</si>
  <si>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</si>
  <si>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</si>
  <si>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</si>
  <si>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</si>
  <si>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</si>
  <si>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</si>
  <si>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9"/>
  </si>
  <si>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</si>
  <si>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</si>
  <si>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</si>
  <si>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</si>
  <si>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</si>
  <si>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</si>
  <si>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</si>
  <si>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</si>
  <si>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</si>
  <si>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</si>
  <si>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</si>
  <si>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</si>
  <si>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</si>
  <si>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</si>
  <si>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</si>
  <si>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9"/>
  </si>
  <si>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</si>
  <si>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</si>
  <si>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</si>
  <si>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9"/>
  </si>
  <si>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</si>
  <si>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</si>
  <si>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債務負担行為</t>
    <rPh sb="0" eb="2">
      <t>サイム</t>
    </rPh>
    <rPh sb="2" eb="4">
      <t>フタン</t>
    </rPh>
    <rPh sb="4" eb="6">
      <t>コウイ</t>
    </rPh>
    <phoneticPr fontId="5"/>
  </si>
  <si>
    <t>PFI事業に係るもの</t>
    <rPh sb="3" eb="5">
      <t>ジギョウ</t>
    </rPh>
    <rPh sb="6" eb="7">
      <t>カカ</t>
    </rPh>
    <phoneticPr fontId="29"/>
  </si>
  <si>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</si>
  <si>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</si>
  <si>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</si>
  <si>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</si>
  <si>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</si>
  <si>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9"/>
  </si>
  <si>
    <t>-</t>
    <phoneticPr fontId="5"/>
  </si>
  <si>
    <t>いわゆる五省協定等に係るもの</t>
    <rPh sb="4" eb="6">
      <t>ゴショウ</t>
    </rPh>
    <rPh sb="6" eb="9">
      <t>キョウテイトウ</t>
    </rPh>
    <rPh sb="10" eb="11">
      <t>カカ</t>
    </rPh>
    <phoneticPr fontId="29"/>
  </si>
  <si>
    <t>-</t>
    <phoneticPr fontId="5"/>
  </si>
  <si>
    <t>準元利償還金</t>
    <rPh sb="0" eb="1">
      <t>ジュン</t>
    </rPh>
    <rPh sb="1" eb="3">
      <t>ガンリ</t>
    </rPh>
    <rPh sb="3" eb="6">
      <t>ショウカンキン</t>
    </rPh>
    <phoneticPr fontId="29"/>
  </si>
  <si>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</si>
  <si>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t>
    <phoneticPr fontId="5"/>
  </si>
  <si>
    <t xml:space="preserve">公営企業債等繰入見込額 </t>
    <rPh sb="0" eb="2">
      <t>コウエイ</t>
    </rPh>
    <rPh sb="2" eb="5">
      <t>キギョウサイ</t>
    </rPh>
    <rPh sb="5" eb="6">
      <t>トウ</t>
    </rPh>
    <rPh sb="6" eb="8">
      <t>クリイ</t>
    </rPh>
    <rPh sb="8" eb="11">
      <t>ミコミガク</t>
    </rPh>
    <phoneticPr fontId="29"/>
  </si>
  <si>
    <t>国営土地改良事業に係るもの</t>
    <rPh sb="0" eb="2">
      <t>コクエイ</t>
    </rPh>
    <rPh sb="2" eb="4">
      <t>トチ</t>
    </rPh>
    <rPh sb="4" eb="6">
      <t>カイリョウ</t>
    </rPh>
    <rPh sb="6" eb="8">
      <t>ジギョウ</t>
    </rPh>
    <rPh sb="9" eb="10">
      <t>カカ</t>
    </rPh>
    <phoneticPr fontId="29"/>
  </si>
  <si>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</si>
  <si>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 xml:space="preserve">組合等負担等見込額 </t>
    <rPh sb="0" eb="2">
      <t>クミアイ</t>
    </rPh>
    <rPh sb="2" eb="3">
      <t>トウ</t>
    </rPh>
    <rPh sb="3" eb="5">
      <t>フタン</t>
    </rPh>
    <rPh sb="5" eb="6">
      <t>トウ</t>
    </rPh>
    <rPh sb="6" eb="9">
      <t>ミコミガク</t>
    </rPh>
    <phoneticPr fontId="29"/>
  </si>
  <si>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</si>
  <si>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</si>
  <si>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 xml:space="preserve">退職手当負担見込額 </t>
    <rPh sb="0" eb="2">
      <t>タイショク</t>
    </rPh>
    <rPh sb="2" eb="4">
      <t>テアテ</t>
    </rPh>
    <rPh sb="4" eb="6">
      <t>フタン</t>
    </rPh>
    <rPh sb="6" eb="9">
      <t>ミコミガク</t>
    </rPh>
    <phoneticPr fontId="29"/>
  </si>
  <si>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</si>
  <si>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</si>
  <si>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</si>
  <si>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</si>
  <si>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9"/>
  </si>
  <si>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</si>
  <si>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</si>
  <si>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</si>
  <si>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</si>
  <si>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</si>
  <si>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</si>
  <si>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</si>
  <si>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</si>
  <si>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</si>
  <si>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</si>
  <si>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9"/>
  </si>
  <si>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</si>
  <si>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</si>
  <si>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 xml:space="preserve">充当可能特定歳入 </t>
    <rPh sb="0" eb="2">
      <t>ジュウトウ</t>
    </rPh>
    <rPh sb="2" eb="4">
      <t>カノウ</t>
    </rPh>
    <rPh sb="4" eb="6">
      <t>トクテイ</t>
    </rPh>
    <rPh sb="6" eb="8">
      <t>サイニュウ</t>
    </rPh>
    <phoneticPr fontId="29"/>
  </si>
  <si>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</si>
  <si>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9"/>
  </si>
  <si>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</si>
  <si>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</si>
  <si>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</si>
  <si>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</si>
  <si>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9"/>
  </si>
  <si>
    <t>土地開発公社に係る将来負担額</t>
    <rPh sb="0" eb="2">
      <t>トチ</t>
    </rPh>
    <rPh sb="2" eb="4">
      <t>カイハツ</t>
    </rPh>
    <rPh sb="4" eb="6">
      <t>コウシャ</t>
    </rPh>
    <rPh sb="7" eb="8">
      <t>カカ</t>
    </rPh>
    <rPh sb="9" eb="11">
      <t>ショウライ</t>
    </rPh>
    <rPh sb="11" eb="14">
      <t>フタンガク</t>
    </rPh>
    <phoneticPr fontId="29"/>
  </si>
  <si>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</si>
  <si>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</si>
  <si>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</si>
  <si>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</si>
  <si>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</si>
  <si>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</si>
  <si>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</si>
  <si>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</si>
  <si>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</si>
  <si>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</si>
  <si>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(Ｃ)</t>
    <phoneticPr fontId="5"/>
  </si>
  <si>
    <t>連結実質赤字比率</t>
    <rPh sb="0" eb="2">
      <t>レンケツ</t>
    </rPh>
    <rPh sb="2" eb="4">
      <t>ジッシツ</t>
    </rPh>
    <rPh sb="4" eb="6">
      <t>アカジ</t>
    </rPh>
    <rPh sb="6" eb="8">
      <t>ヒリツ</t>
    </rPh>
    <phoneticPr fontId="18"/>
  </si>
  <si>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</si>
  <si>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</si>
  <si>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</si>
  <si>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</si>
  <si>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</si>
  <si>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</si>
  <si>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</si>
  <si>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</si>
  <si>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</si>
  <si>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</si>
  <si>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</si>
  <si>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</si>
  <si>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</si>
  <si>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</si>
  <si>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</si>
  <si>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</si>
  <si>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</si>
  <si>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</si>
  <si>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</si>
  <si>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</si>
  <si>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</si>
  <si>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</si>
  <si>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</si>
  <si>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</si>
  <si>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</si>
  <si>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</si>
  <si>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</si>
  <si>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</si>
  <si>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</si>
  <si>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</si>
  <si>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</si>
  <si>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</si>
  <si>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</si>
  <si>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</si>
  <si>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5"/>
  </si>
  <si>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</si>
  <si>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</si>
  <si>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</si>
  <si>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</si>
  <si>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</si>
  <si>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</si>
  <si>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</si>
  <si>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</si>
  <si>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</si>
  <si>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</si>
  <si>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</si>
  <si>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</si>
  <si>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</si>
  <si>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</si>
  <si>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</si>
  <si>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</si>
  <si>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</si>
  <si>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</si>
  <si>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</si>
  <si>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</si>
  <si>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</si>
  <si>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</si>
  <si>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</si>
  <si>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</si>
  <si>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</si>
  <si>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</si>
  <si>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</si>
  <si>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</si>
  <si>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</si>
  <si>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</si>
  <si>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</si>
  <si>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</si>
  <si>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4.73</t>
  </si>
  <si>
    <t>▲ 5.50</t>
  </si>
  <si>
    <t>▲ 2.07</t>
  </si>
  <si>
    <t>▲ 2.43</t>
  </si>
  <si>
    <t>住宅新築資金等貸付事業特別会計</t>
  </si>
  <si>
    <t>▲ 3.27</t>
  </si>
  <si>
    <t>▲ 2.72</t>
  </si>
  <si>
    <t>▲ 2.58</t>
  </si>
  <si>
    <t>▲ 2.11</t>
  </si>
  <si>
    <t>▲ 1.90</t>
  </si>
  <si>
    <t>下水道事業会計</t>
  </si>
  <si>
    <t>一般会計</t>
  </si>
  <si>
    <t>水道事業会計</t>
  </si>
  <si>
    <t>国民健康保険特別会計</t>
  </si>
  <si>
    <t>後期高齢者医療特別会計</t>
  </si>
  <si>
    <t>奨学金貸付事業特別会計</t>
  </si>
  <si>
    <t>椎田駅前周辺活性化促進事業特別会計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</si>
  <si>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</si>
  <si>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</si>
  <si>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</si>
  <si>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</si>
  <si>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</si>
  <si>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</si>
  <si>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</si>
  <si>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</si>
  <si>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</si>
  <si>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東九州コミュニティー放送</t>
    <rPh sb="0" eb="1">
      <t>ヒガシ</t>
    </rPh>
    <rPh sb="1" eb="3">
      <t>キュウシュウ</t>
    </rPh>
    <rPh sb="10" eb="12">
      <t>ホウソウ</t>
    </rPh>
    <phoneticPr fontId="2"/>
  </si>
  <si>
    <t>しいだサンコー</t>
  </si>
  <si>
    <t>ついきプロヴァンス</t>
  </si>
  <si>
    <t>まちづくり振興基金</t>
    <rPh sb="5" eb="7">
      <t>シンコウ</t>
    </rPh>
    <rPh sb="7" eb="9">
      <t>キキン</t>
    </rPh>
    <phoneticPr fontId="5"/>
  </si>
  <si>
    <t>公共施設等整備基金</t>
    <rPh sb="0" eb="2">
      <t>コウキョウ</t>
    </rPh>
    <rPh sb="2" eb="5">
      <t>シセツナド</t>
    </rPh>
    <rPh sb="5" eb="7">
      <t>セイビ</t>
    </rPh>
    <rPh sb="7" eb="9">
      <t>キキン</t>
    </rPh>
    <phoneticPr fontId="2"/>
  </si>
  <si>
    <t>ふるさと応援基金</t>
    <rPh sb="4" eb="6">
      <t>オウエン</t>
    </rPh>
    <rPh sb="6" eb="8">
      <t>キキン</t>
    </rPh>
    <phoneticPr fontId="2"/>
  </si>
  <si>
    <t>学校教育環境整備基金</t>
    <rPh sb="0" eb="2">
      <t>ガッコウ</t>
    </rPh>
    <rPh sb="2" eb="4">
      <t>キョウイク</t>
    </rPh>
    <rPh sb="4" eb="6">
      <t>カンキョウ</t>
    </rPh>
    <rPh sb="6" eb="8">
      <t>セイビ</t>
    </rPh>
    <rPh sb="8" eb="10">
      <t>キキン</t>
    </rPh>
    <phoneticPr fontId="2"/>
  </si>
  <si>
    <t>環境施設基金</t>
    <rPh sb="0" eb="2">
      <t>カンキョウ</t>
    </rPh>
    <rPh sb="2" eb="4">
      <t>シセツ</t>
    </rPh>
    <rPh sb="4" eb="6">
      <t>キキン</t>
    </rPh>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</si>
  <si>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</si>
  <si>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</si>
  <si>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</si>
  <si>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</si>
  <si>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</si>
  <si>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</si>
  <si>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</si>
  <si>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</si>
  <si>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</si>
  <si>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</si>
  <si>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</si>
  <si>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</si>
  <si>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京築広域市町村圏事務組合</t>
    <rPh sb="0" eb="2">
      <t>ケイチク</t>
    </rPh>
    <rPh sb="2" eb="4">
      <t>コウイキ</t>
    </rPh>
    <rPh sb="4" eb="7">
      <t>シチョウソン</t>
    </rPh>
    <rPh sb="7" eb="8">
      <t>ケン</t>
    </rPh>
    <rPh sb="8" eb="10">
      <t>ジム</t>
    </rPh>
    <rPh sb="10" eb="12">
      <t>クミアイ</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</si>
  <si>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</si>
  <si>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</si>
  <si>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</si>
  <si>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</si>
  <si>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</si>
  <si>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</si>
  <si>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</si>
  <si>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</si>
  <si>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5">
      <t>ホウテキヨウキギョウ</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</si>
  <si>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</si>
  <si>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</si>
  <si>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</si>
  <si>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</si>
  <si>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</si>
  <si>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</si>
  <si>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内平均値よりも高い。交付税措置の少ない地方債の償還満了に伴い、短い期間では、将来負担比率及び実質公債費比率の改善が想定されるが、大型事業を予定しており、それに伴い、この2つの指標は上昇することが見込まれる。一括償還や利率見直しを行うことで、少しでも将来世代への負担軽減に努めるとともに、行財政改革を行い人口減少にも耐える町の在り方について検討し事業や施設等の見直しを行いたい。</t>
    <rPh sb="0" eb="6">
      <t>ショウライフタンヒリツ</t>
    </rPh>
    <rPh sb="7" eb="12">
      <t>ジッシツコウサイヒ</t>
    </rPh>
    <rPh sb="12" eb="14">
      <t>ヒリツ</t>
    </rPh>
    <rPh sb="18" eb="22">
      <t>ルイジダンタイ</t>
    </rPh>
    <rPh sb="22" eb="23">
      <t>ナイ</t>
    </rPh>
    <rPh sb="23" eb="26">
      <t>ヘイキンチ</t>
    </rPh>
    <rPh sb="29" eb="30">
      <t>タカ</t>
    </rPh>
    <rPh sb="165" eb="168">
      <t>ギョウザイセイ</t>
    </rPh>
    <rPh sb="168" eb="170">
      <t>カイカク</t>
    </rPh>
    <rPh sb="171" eb="172">
      <t>オコナ</t>
    </rPh>
    <rPh sb="173" eb="175">
      <t>ジンコウ</t>
    </rPh>
    <rPh sb="175" eb="177">
      <t>ゲンショウ</t>
    </rPh>
    <rPh sb="179" eb="180">
      <t>タ</t>
    </rPh>
    <rPh sb="182" eb="183">
      <t>マチ</t>
    </rPh>
    <rPh sb="184" eb="185">
      <t>ア</t>
    </rPh>
    <rPh sb="186" eb="187">
      <t>カタ</t>
    </rPh>
    <rPh sb="191" eb="193">
      <t>ケントウ</t>
    </rPh>
    <rPh sb="194" eb="196">
      <t>ジギョウ</t>
    </rPh>
    <rPh sb="197" eb="199">
      <t>シセツ</t>
    </rPh>
    <rPh sb="199" eb="200">
      <t>ナド</t>
    </rPh>
    <rPh sb="201" eb="203">
      <t>ミナオ</t>
    </rPh>
    <rPh sb="205" eb="206">
      <t>オコナ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</si>
  <si>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</si>
  <si>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</si>
  <si>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</si>
  <si>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内平均値よりも低いものの、将来負担比率は類似団体内平均値よりも高い傾向にある。これは、施設の更新の財源の多くを地方債に頼っていることが原因である。老朽化した施設が数多く点在しており、施設の集約化や廃止を行う必要がある。人口減少が見込まれているため、過度な将来世代への負担にならないように財源の確保を徹底し、地方債発行の抑制をしつつ、老朽化した公共施設の集約化や廃止を行うことで有形固定資産減価償却率の更なる改善に努めたい。</t>
    <rPh sb="0" eb="2">
      <t>ユウケイ</t>
    </rPh>
    <rPh sb="2" eb="4">
      <t>コテイ</t>
    </rPh>
    <rPh sb="4" eb="6">
      <t>シサン</t>
    </rPh>
    <rPh sb="6" eb="11">
      <t>ゲンカショウキャクリツ</t>
    </rPh>
    <rPh sb="12" eb="14">
      <t>ルイジ</t>
    </rPh>
    <rPh sb="14" eb="16">
      <t>ダンタイ</t>
    </rPh>
    <rPh sb="16" eb="17">
      <t>ナイ</t>
    </rPh>
    <rPh sb="17" eb="19">
      <t>ヘイキン</t>
    </rPh>
    <rPh sb="19" eb="20">
      <t>チ</t>
    </rPh>
    <rPh sb="23" eb="24">
      <t>ヒク</t>
    </rPh>
    <rPh sb="29" eb="35">
      <t>ショウライフタンヒリツ</t>
    </rPh>
    <rPh sb="36" eb="38">
      <t>ルイジ</t>
    </rPh>
    <rPh sb="38" eb="40">
      <t>ダンタイ</t>
    </rPh>
    <rPh sb="40" eb="41">
      <t>ナイ</t>
    </rPh>
    <rPh sb="41" eb="43">
      <t>ヘイキン</t>
    </rPh>
    <rPh sb="43" eb="44">
      <t>チ</t>
    </rPh>
    <rPh sb="47" eb="48">
      <t>タカ</t>
    </rPh>
    <rPh sb="49" eb="51">
      <t>ケイコウ</t>
    </rPh>
    <rPh sb="59" eb="61">
      <t>シセツ</t>
    </rPh>
    <rPh sb="62" eb="64">
      <t>コウシン</t>
    </rPh>
    <rPh sb="65" eb="67">
      <t>ザイゲン</t>
    </rPh>
    <rPh sb="68" eb="69">
      <t>オオ</t>
    </rPh>
    <rPh sb="71" eb="73">
      <t>チホウ</t>
    </rPh>
    <rPh sb="73" eb="74">
      <t>サイ</t>
    </rPh>
    <rPh sb="75" eb="76">
      <t>タヨ</t>
    </rPh>
    <rPh sb="83" eb="85">
      <t>ゲンイン</t>
    </rPh>
    <rPh sb="89" eb="92">
      <t>ロウキュウカ</t>
    </rPh>
    <rPh sb="94" eb="96">
      <t>シセツ</t>
    </rPh>
    <rPh sb="97" eb="99">
      <t>カズオオ</t>
    </rPh>
    <rPh sb="100" eb="102">
      <t>テンザイ</t>
    </rPh>
    <rPh sb="107" eb="109">
      <t>シセツ</t>
    </rPh>
    <rPh sb="110" eb="113">
      <t>シュウヤクカ</t>
    </rPh>
    <rPh sb="114" eb="116">
      <t>ハイシ</t>
    </rPh>
    <rPh sb="117" eb="118">
      <t>オコナ</t>
    </rPh>
    <rPh sb="119" eb="12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</si>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</sst>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indexed="8"/>
      <name val="ＭＳ Ｐゴシック"/>
      <family val="3"/>
      <charset val="128"/>
    </font>
    <font>
      <sz val="11"/>
      <color indexed="8"/>
      <name val="ＭＳ ゴシック"/>
      <family val="3"/>
      <charset val="128"/>
    </font>
    <font>
      <b/>
      <sz val="16"/>
      <color indexed="8"/>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4" fillId="0" borderId="0"/>
    <xf numFmtId="0" fontId="14" fillId="0" borderId="0">
      <alignment vertical="center"/>
    </xf>
    <xf numFmtId="0" fontId="13"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41"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4"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4"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4" fillId="0" borderId="34" xfId="6" applyBorder="1"/>
    <xf numFmtId="0" fontId="14" fillId="0" borderId="34" xfId="6" applyBorder="1" applyAlignment="1">
      <alignment vertical="center"/>
    </xf>
    <xf numFmtId="0" fontId="16" fillId="0" borderId="34" xfId="6" applyFont="1" applyBorder="1"/>
    <xf numFmtId="0" fontId="14" fillId="0" borderId="0" xfId="7" applyAlignment="1"/>
    <xf numFmtId="0" fontId="14" fillId="0" borderId="34" xfId="7" applyBorder="1" applyAlignment="1"/>
    <xf numFmtId="177" fontId="14"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20" fillId="0" borderId="0" xfId="8" applyFont="1">
      <alignment vertical="center"/>
    </xf>
    <xf numFmtId="0" fontId="21" fillId="0" borderId="0" xfId="8" applyFont="1">
      <alignmen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2"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2" fillId="0" borderId="71" xfId="9" applyFont="1" applyBorder="1" applyAlignment="1">
      <alignment horizontal="center" vertical="center"/>
    </xf>
    <xf numFmtId="0" fontId="18" fillId="0" borderId="7" xfId="8" applyFont="1" applyBorder="1" applyAlignment="1">
      <alignment horizontal="center" vertical="center"/>
    </xf>
    <xf numFmtId="0" fontId="18" fillId="0" borderId="74" xfId="8" applyFont="1" applyBorder="1" applyAlignment="1">
      <alignment horizontal="center" vertical="center"/>
    </xf>
    <xf numFmtId="0" fontId="24" fillId="0" borderId="75" xfId="8" applyFont="1" applyBorder="1" applyAlignment="1">
      <alignment vertical="center" wrapText="1"/>
    </xf>
    <xf numFmtId="0" fontId="24" fillId="0" borderId="76" xfId="8" applyFont="1" applyBorder="1" applyAlignment="1">
      <alignment vertical="center" wrapText="1"/>
    </xf>
    <xf numFmtId="181" fontId="18" fillId="0" borderId="74" xfId="8" applyNumberFormat="1" applyFont="1" applyBorder="1">
      <alignment vertical="center"/>
    </xf>
    <xf numFmtId="181" fontId="18" fillId="0" borderId="75" xfId="8" applyNumberFormat="1" applyFont="1" applyBorder="1">
      <alignment vertical="center"/>
    </xf>
    <xf numFmtId="181" fontId="18" fillId="0" borderId="76" xfId="8" applyNumberFormat="1" applyFont="1" applyBorder="1">
      <alignment vertical="center"/>
    </xf>
    <xf numFmtId="0" fontId="18" fillId="0" borderId="7" xfId="8" applyFont="1" applyBorder="1">
      <alignment vertical="center"/>
    </xf>
    <xf numFmtId="0" fontId="18" fillId="0" borderId="66" xfId="8" applyFont="1" applyBorder="1">
      <alignment vertical="center"/>
    </xf>
    <xf numFmtId="49" fontId="18" fillId="0" borderId="7" xfId="8" applyNumberFormat="1" applyFont="1" applyBorder="1">
      <alignment vertical="center"/>
    </xf>
    <xf numFmtId="0" fontId="18" fillId="0" borderId="0" xfId="8" applyFont="1" applyAlignment="1">
      <alignment horizontal="center" vertical="center"/>
    </xf>
    <xf numFmtId="49" fontId="18" fillId="0" borderId="0" xfId="8" applyNumberFormat="1" applyFont="1" applyAlignment="1">
      <alignment horizontal="center" vertical="center"/>
    </xf>
    <xf numFmtId="0" fontId="18" fillId="0" borderId="66" xfId="8" applyFont="1" applyBorder="1" applyAlignment="1">
      <alignment horizontal="center" vertical="center"/>
    </xf>
    <xf numFmtId="0" fontId="18" fillId="0" borderId="74" xfId="8" applyFont="1" applyBorder="1">
      <alignment vertical="center"/>
    </xf>
    <xf numFmtId="0" fontId="18" fillId="0" borderId="75" xfId="8" applyFont="1" applyBorder="1">
      <alignment vertical="center"/>
    </xf>
    <xf numFmtId="0" fontId="18" fillId="0" borderId="76" xfId="8" applyFont="1" applyBorder="1">
      <alignment vertical="center"/>
    </xf>
    <xf numFmtId="49" fontId="28" fillId="0" borderId="0" xfId="11" applyNumberFormat="1" applyFont="1">
      <alignment vertical="center"/>
    </xf>
    <xf numFmtId="49" fontId="18" fillId="0" borderId="0" xfId="11" applyNumberFormat="1" applyFont="1">
      <alignment vertical="center"/>
    </xf>
    <xf numFmtId="0" fontId="18" fillId="0" borderId="0" xfId="11" applyFont="1">
      <alignment vertical="center"/>
    </xf>
    <xf numFmtId="0" fontId="29"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18" fillId="0" borderId="12" xfId="11" applyFont="1" applyBorder="1">
      <alignment vertical="center"/>
    </xf>
    <xf numFmtId="0" fontId="18" fillId="0" borderId="56" xfId="11" applyFont="1" applyBorder="1">
      <alignmen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65" xfId="11" applyFont="1" applyBorder="1" applyAlignment="1">
      <alignment horizontal="center" vertical="center"/>
    </xf>
    <xf numFmtId="0" fontId="18" fillId="0" borderId="0" xfId="11" applyFont="1" applyAlignment="1">
      <alignment horizontal="center" vertical="center" wrapText="1"/>
    </xf>
    <xf numFmtId="0" fontId="18" fillId="0" borderId="56" xfId="11" applyFont="1" applyBorder="1" applyAlignment="1">
      <alignment horizontal="center" vertical="center" wrapText="1"/>
    </xf>
    <xf numFmtId="0" fontId="22" fillId="0" borderId="0" xfId="11" applyFont="1">
      <alignment vertical="center"/>
    </xf>
    <xf numFmtId="0" fontId="18" fillId="0" borderId="0" xfId="11" applyFont="1" applyAlignment="1">
      <alignment vertical="center" shrinkToFit="1"/>
    </xf>
    <xf numFmtId="49" fontId="18" fillId="6" borderId="0" xfId="12" applyNumberFormat="1" applyFont="1" applyFill="1">
      <alignment vertical="center"/>
    </xf>
    <xf numFmtId="0" fontId="18" fillId="6" borderId="0" xfId="12" applyFont="1" applyFill="1">
      <alignment vertical="center"/>
    </xf>
    <xf numFmtId="0" fontId="18"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3" fillId="6" borderId="0" xfId="12" applyFont="1" applyFill="1">
      <alignment vertical="center"/>
    </xf>
    <xf numFmtId="0" fontId="33" fillId="6" borderId="0" xfId="13" applyFont="1" applyFill="1">
      <alignment vertical="center"/>
    </xf>
    <xf numFmtId="0" fontId="33" fillId="0" borderId="0" xfId="13" applyFont="1">
      <alignment vertical="center"/>
    </xf>
    <xf numFmtId="0" fontId="32" fillId="0" borderId="97" xfId="12" applyFont="1" applyBorder="1" applyAlignment="1" applyProtection="1">
      <alignment horizontal="center" vertical="center" shrinkToFit="1"/>
      <protection locked="0"/>
    </xf>
    <xf numFmtId="0" fontId="32" fillId="0" borderId="109" xfId="15" applyFont="1" applyBorder="1" applyAlignment="1" applyProtection="1">
      <alignment horizontal="center" vertical="center" shrinkToFit="1"/>
      <protection locked="0"/>
    </xf>
    <xf numFmtId="0" fontId="32" fillId="0" borderId="111" xfId="12" applyFont="1" applyBorder="1" applyAlignment="1" applyProtection="1">
      <alignment horizontal="center" vertical="center" shrinkToFit="1"/>
      <protection locked="0"/>
    </xf>
    <xf numFmtId="0" fontId="32" fillId="0" borderId="122" xfId="15" applyFont="1" applyBorder="1" applyAlignment="1" applyProtection="1">
      <alignment horizontal="center" vertical="center" shrinkToFit="1"/>
      <protection locked="0"/>
    </xf>
    <xf numFmtId="0" fontId="32" fillId="8" borderId="20" xfId="12" applyFont="1" applyFill="1" applyBorder="1" applyAlignment="1" applyProtection="1">
      <alignment horizontal="center" vertical="center" shrinkToFit="1"/>
      <protection locked="0"/>
    </xf>
    <xf numFmtId="0" fontId="25" fillId="6" borderId="0" xfId="12" applyFont="1" applyFill="1">
      <alignment vertical="center"/>
    </xf>
    <xf numFmtId="0" fontId="32" fillId="0" borderId="135" xfId="12" applyFont="1" applyBorder="1" applyAlignment="1" applyProtection="1">
      <alignment horizontal="center" vertical="center" shrinkToFit="1"/>
      <protection locked="0"/>
    </xf>
    <xf numFmtId="0" fontId="32" fillId="6" borderId="122" xfId="12" applyFont="1" applyFill="1" applyBorder="1" applyAlignment="1" applyProtection="1">
      <alignment horizontal="center" vertical="center" shrinkToFit="1"/>
      <protection locked="0"/>
    </xf>
    <xf numFmtId="0" fontId="32" fillId="0" borderId="144" xfId="12" applyFont="1" applyBorder="1" applyAlignment="1" applyProtection="1">
      <alignment horizontal="center" vertical="center" shrinkToFit="1"/>
      <protection locked="0"/>
    </xf>
    <xf numFmtId="0" fontId="32" fillId="6" borderId="0" xfId="12" applyFont="1" applyFill="1" applyAlignment="1">
      <alignment horizontal="center" vertical="center" shrinkToFit="1"/>
    </xf>
    <xf numFmtId="0" fontId="32" fillId="6" borderId="0" xfId="12" applyFont="1" applyFill="1" applyAlignment="1">
      <alignment horizontal="left" vertical="center" shrinkToFit="1"/>
    </xf>
    <xf numFmtId="177" fontId="32" fillId="6" borderId="0" xfId="12" applyNumberFormat="1" applyFont="1" applyFill="1" applyAlignment="1">
      <alignment horizontal="right" vertical="center" shrinkToFit="1"/>
    </xf>
    <xf numFmtId="177" fontId="32" fillId="6" borderId="0" xfId="12" applyNumberFormat="1" applyFont="1" applyFill="1" applyAlignment="1">
      <alignment horizontal="left" vertical="center" shrinkToFit="1"/>
    </xf>
    <xf numFmtId="0" fontId="32" fillId="6" borderId="75" xfId="12" applyFont="1" applyFill="1" applyBorder="1">
      <alignment vertical="center"/>
    </xf>
    <xf numFmtId="0" fontId="32" fillId="6" borderId="75" xfId="12" applyFont="1" applyFill="1" applyBorder="1" applyAlignment="1">
      <alignment horizontal="center" vertical="center"/>
    </xf>
    <xf numFmtId="0" fontId="32" fillId="6" borderId="31" xfId="12" applyFont="1" applyFill="1" applyBorder="1">
      <alignment vertical="center"/>
    </xf>
    <xf numFmtId="0" fontId="32" fillId="6" borderId="11" xfId="12" applyFont="1" applyFill="1" applyBorder="1">
      <alignment vertical="center"/>
    </xf>
    <xf numFmtId="0" fontId="32" fillId="6" borderId="12" xfId="12" applyFont="1" applyFill="1" applyBorder="1">
      <alignment vertical="center"/>
    </xf>
    <xf numFmtId="0" fontId="32" fillId="6" borderId="66" xfId="12" applyFont="1" applyFill="1" applyBorder="1">
      <alignment vertical="center"/>
    </xf>
    <xf numFmtId="0" fontId="32" fillId="6" borderId="0" xfId="12" applyFont="1" applyFill="1" applyAlignment="1">
      <alignment horizontal="center" vertical="center"/>
    </xf>
    <xf numFmtId="0" fontId="33" fillId="6" borderId="0" xfId="12" applyFont="1" applyFill="1" applyAlignment="1">
      <alignment horizontal="center" vertical="center"/>
    </xf>
    <xf numFmtId="0" fontId="33" fillId="6" borderId="7" xfId="12" applyFont="1" applyFill="1" applyBorder="1">
      <alignment vertical="center"/>
    </xf>
    <xf numFmtId="0" fontId="35" fillId="6" borderId="0" xfId="13" applyFont="1" applyFill="1">
      <alignment vertical="center"/>
    </xf>
    <xf numFmtId="0" fontId="14" fillId="6" borderId="0" xfId="6" applyFill="1" applyProtection="1">
      <protection hidden="1"/>
    </xf>
    <xf numFmtId="0" fontId="14" fillId="6" borderId="0" xfId="6" applyFill="1"/>
    <xf numFmtId="0" fontId="1" fillId="0" borderId="0" xfId="16" applyFont="1" applyFill="1">
      <alignment vertical="center"/>
    </xf>
    <xf numFmtId="0" fontId="1" fillId="0" borderId="0" xfId="16" applyFont="1" applyFill="1" applyBorder="1">
      <alignment vertical="center"/>
    </xf>
    <xf numFmtId="0" fontId="32"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8"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5" fillId="0" borderId="34" xfId="16" applyNumberFormat="1" applyFont="1" applyFill="1" applyBorder="1" applyAlignment="1">
      <alignment horizontal="right" vertical="center" shrinkToFit="1"/>
    </xf>
    <xf numFmtId="190" fontId="15"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5" fillId="0" borderId="34" xfId="16" applyNumberFormat="1" applyFont="1" applyFill="1" applyBorder="1" applyAlignment="1">
      <alignment horizontal="right" vertical="center" shrinkToFit="1"/>
    </xf>
    <xf numFmtId="187" fontId="15"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2"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7"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7" fontId="15" fillId="0" borderId="58" xfId="19" applyNumberFormat="1" applyFont="1" applyFill="1" applyBorder="1" applyAlignment="1">
      <alignment horizontal="right" vertical="center" shrinkToFit="1"/>
    </xf>
    <xf numFmtId="187"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7"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7" fontId="15" fillId="0" borderId="63" xfId="19" applyNumberFormat="1" applyFont="1" applyFill="1" applyBorder="1" applyAlignment="1">
      <alignment horizontal="right" vertical="center" shrinkToFit="1"/>
    </xf>
    <xf numFmtId="187"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7"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7"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6" fillId="0" borderId="0" xfId="1" applyFont="1">
      <alignment vertical="center"/>
    </xf>
    <xf numFmtId="0" fontId="37" fillId="0" borderId="0" xfId="1" applyFont="1">
      <alignment vertical="center"/>
    </xf>
    <xf numFmtId="0" fontId="38" fillId="0" borderId="0" xfId="1" applyFont="1" applyAlignment="1">
      <alignment horizontal="right"/>
    </xf>
    <xf numFmtId="0" fontId="39" fillId="2" borderId="1" xfId="1" applyFont="1" applyFill="1" applyBorder="1" applyAlignment="1"/>
    <xf numFmtId="0" fontId="39" fillId="2" borderId="2" xfId="1" applyFont="1" applyFill="1" applyBorder="1" applyAlignment="1">
      <alignment horizontal="right" vertical="top"/>
    </xf>
    <xf numFmtId="0" fontId="39" fillId="2" borderId="3" xfId="1" applyFont="1" applyFill="1" applyBorder="1" applyAlignment="1">
      <alignment horizontal="right" vertical="top"/>
    </xf>
    <xf numFmtId="0" fontId="40" fillId="4" borderId="5" xfId="5" applyFont="1" applyFill="1" applyBorder="1" applyAlignment="1">
      <alignment horizontal="center" vertical="center"/>
    </xf>
    <xf numFmtId="0" fontId="40" fillId="4" borderId="6" xfId="5" applyFont="1" applyFill="1" applyBorder="1" applyAlignment="1">
      <alignment horizontal="center" vertical="center"/>
    </xf>
    <xf numFmtId="0" fontId="39" fillId="0" borderId="7" xfId="1" applyFont="1" applyFill="1" applyBorder="1" applyAlignment="1">
      <alignment horizontal="center" vertical="center" wrapText="1"/>
    </xf>
    <xf numFmtId="177" fontId="39" fillId="0" borderId="5" xfId="5" applyNumberFormat="1" applyFont="1" applyFill="1" applyBorder="1" applyAlignment="1" applyProtection="1">
      <alignment horizontal="right" vertical="center" shrinkToFit="1"/>
    </xf>
    <xf numFmtId="177" fontId="39" fillId="0" borderId="10" xfId="5" applyNumberFormat="1" applyFont="1" applyFill="1" applyBorder="1" applyAlignment="1" applyProtection="1">
      <alignment horizontal="right" vertical="center" shrinkToFit="1"/>
    </xf>
    <xf numFmtId="0" fontId="39" fillId="0" borderId="11" xfId="1" applyFont="1" applyFill="1" applyBorder="1" applyAlignment="1">
      <alignment horizontal="center" vertical="center" wrapText="1"/>
    </xf>
    <xf numFmtId="177" fontId="39" fillId="0" borderId="15" xfId="5" applyNumberFormat="1" applyFont="1" applyFill="1" applyBorder="1" applyAlignment="1" applyProtection="1">
      <alignment horizontal="right" vertical="center" shrinkToFit="1"/>
    </xf>
    <xf numFmtId="177" fontId="39" fillId="0" borderId="16" xfId="5" applyNumberFormat="1" applyFont="1" applyFill="1" applyBorder="1" applyAlignment="1" applyProtection="1">
      <alignment horizontal="right" vertical="center" shrinkToFit="1"/>
    </xf>
    <xf numFmtId="177" fontId="39" fillId="0" borderId="34" xfId="5" applyNumberFormat="1" applyFont="1" applyFill="1" applyBorder="1" applyAlignment="1" applyProtection="1">
      <alignment horizontal="right" vertical="center" shrinkToFit="1"/>
    </xf>
    <xf numFmtId="177" fontId="39" fillId="0" borderId="35" xfId="5" applyNumberFormat="1" applyFont="1" applyFill="1" applyBorder="1" applyAlignment="1" applyProtection="1">
      <alignment horizontal="right" vertical="center" shrinkToFit="1"/>
    </xf>
    <xf numFmtId="0" fontId="39" fillId="0" borderId="47" xfId="1" applyFont="1" applyFill="1" applyBorder="1" applyAlignment="1">
      <alignment horizontal="center" vertical="center"/>
    </xf>
    <xf numFmtId="177" fontId="39" fillId="0" borderId="34" xfId="5" applyNumberFormat="1" applyFont="1" applyFill="1" applyBorder="1" applyAlignment="1" applyProtection="1">
      <alignment horizontal="right" vertical="center" shrinkToFit="1"/>
      <protection locked="0"/>
    </xf>
    <xf numFmtId="177" fontId="39" fillId="0" borderId="35" xfId="5" applyNumberFormat="1" applyFont="1" applyFill="1" applyBorder="1" applyAlignment="1" applyProtection="1">
      <alignment horizontal="right" vertical="center" shrinkToFit="1"/>
      <protection locked="0"/>
    </xf>
    <xf numFmtId="0" fontId="39" fillId="0" borderId="52" xfId="1" applyFont="1" applyFill="1" applyBorder="1" applyAlignment="1">
      <alignment horizontal="center" vertical="center"/>
    </xf>
    <xf numFmtId="177" fontId="39" fillId="0" borderId="21" xfId="5" applyNumberFormat="1" applyFont="1" applyFill="1" applyBorder="1" applyAlignment="1" applyProtection="1">
      <alignment horizontal="right" vertical="center" shrinkToFit="1"/>
      <protection locked="0"/>
    </xf>
    <xf numFmtId="177" fontId="39" fillId="0" borderId="22" xfId="5" applyNumberFormat="1" applyFont="1" applyFill="1" applyBorder="1" applyAlignment="1" applyProtection="1">
      <alignment horizontal="right" vertical="center" shrinkToFit="1"/>
      <protection locked="0"/>
    </xf>
    <xf numFmtId="0" fontId="39" fillId="0" borderId="1" xfId="1" applyFont="1" applyFill="1" applyBorder="1" applyAlignment="1">
      <alignment horizontal="center" vertical="center"/>
    </xf>
    <xf numFmtId="177" fontId="39" fillId="0" borderId="53" xfId="5" applyNumberFormat="1" applyFont="1" applyFill="1" applyBorder="1" applyAlignment="1" applyProtection="1">
      <alignment horizontal="right" vertical="center" shrinkToFit="1"/>
    </xf>
    <xf numFmtId="177" fontId="39" fillId="0" borderId="6" xfId="5" applyNumberFormat="1" applyFont="1" applyFill="1" applyBorder="1" applyAlignment="1" applyProtection="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2"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4" fillId="0" borderId="0" xfId="19" applyNumberFormat="1" applyAlignment="1">
      <alignment horizontal="right" vertical="center"/>
    </xf>
    <xf numFmtId="177" fontId="14" fillId="0" borderId="0" xfId="19" applyNumberFormat="1" applyAlignment="1">
      <alignment horizontal="right" vertical="center"/>
    </xf>
    <xf numFmtId="178" fontId="14" fillId="0" borderId="0" xfId="18" applyNumberFormat="1" applyAlignment="1">
      <alignment horizontal="center" vertical="center"/>
    </xf>
    <xf numFmtId="178" fontId="14" fillId="0" borderId="0" xfId="18" applyNumberFormat="1" applyAlignment="1">
      <alignment vertical="center"/>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2"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2"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4" fillId="6" borderId="0" xfId="6" applyFill="1" applyAlignment="1">
      <alignment vertical="center"/>
    </xf>
    <xf numFmtId="0" fontId="14" fillId="6" borderId="0" xfId="6" applyFill="1" applyAlignment="1" applyProtection="1">
      <alignment vertical="center"/>
      <protection hidden="1"/>
    </xf>
    <xf numFmtId="0" fontId="0" fillId="6" borderId="0" xfId="6" applyFont="1" applyFill="1" applyAlignment="1">
      <alignmen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0" fontId="18" fillId="0" borderId="0" xfId="10">
      <alignment vertical="center"/>
    </xf>
    <xf numFmtId="186" fontId="18"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0" fontId="18" fillId="0" borderId="0" xfId="8" applyFont="1" applyAlignment="1">
      <alignment horizontal="center" vertical="center"/>
    </xf>
    <xf numFmtId="49" fontId="18" fillId="0" borderId="0" xfId="8" applyNumberFormat="1" applyFont="1" applyAlignment="1">
      <alignment horizontal="center"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78" fontId="18" fillId="0" borderId="44" xfId="8" applyNumberFormat="1" applyFont="1" applyBorder="1" applyAlignment="1">
      <alignment horizontal="right" vertical="center"/>
    </xf>
    <xf numFmtId="178" fontId="18" fillId="0" borderId="18" xfId="8" applyNumberFormat="1" applyFont="1" applyBorder="1" applyAlignment="1">
      <alignment horizontal="right" vertical="center"/>
    </xf>
    <xf numFmtId="178" fontId="18" fillId="0" borderId="43" xfId="8" applyNumberFormat="1" applyFont="1" applyBorder="1" applyAlignment="1">
      <alignment horizontal="right" vertical="center"/>
    </xf>
    <xf numFmtId="0" fontId="18" fillId="0" borderId="72" xfId="8" applyFont="1" applyBorder="1" applyAlignment="1">
      <alignment horizontal="center" vertical="center" shrinkToFit="1"/>
    </xf>
    <xf numFmtId="0" fontId="18" fillId="0" borderId="75" xfId="8" applyFont="1" applyBorder="1" applyAlignment="1">
      <alignment horizontal="center" vertical="center" shrinkToFit="1"/>
    </xf>
    <xf numFmtId="0" fontId="18" fillId="0" borderId="70"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22" fillId="0" borderId="74" xfId="7" applyFont="1" applyBorder="1" applyAlignment="1">
      <alignment horizontal="left" vertical="center"/>
    </xf>
    <xf numFmtId="0" fontId="22" fillId="0" borderId="75" xfId="7" applyFont="1" applyBorder="1" applyAlignment="1">
      <alignment horizontal="left" vertical="center"/>
    </xf>
    <xf numFmtId="0" fontId="22" fillId="0" borderId="76" xfId="7"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74" xfId="8" applyFont="1" applyBorder="1" applyAlignment="1">
      <alignment horizontal="center" vertical="center" textRotation="255"/>
    </xf>
    <xf numFmtId="0" fontId="18" fillId="0" borderId="75" xfId="8" applyFont="1" applyBorder="1" applyAlignment="1">
      <alignment horizontal="center" vertical="center" textRotation="255"/>
    </xf>
    <xf numFmtId="0" fontId="18" fillId="0" borderId="7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51"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40" xfId="8" applyFont="1" applyBorder="1" applyAlignment="1">
      <alignment horizontal="center" vertical="center" wrapTex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66" xfId="8" applyNumberFormat="1" applyFont="1" applyBorder="1" applyAlignment="1">
      <alignment horizontal="right" vertical="center" shrinkToFit="1"/>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66"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67" xfId="8" applyFont="1" applyBorder="1" applyAlignment="1">
      <alignment horizontal="center" vertical="center" wrapText="1"/>
    </xf>
    <xf numFmtId="0" fontId="25" fillId="0" borderId="31" xfId="8" applyFont="1" applyBorder="1">
      <alignment vertical="center"/>
    </xf>
    <xf numFmtId="0" fontId="25" fillId="0" borderId="42" xfId="8" applyFont="1" applyBorder="1">
      <alignment vertical="center"/>
    </xf>
    <xf numFmtId="178" fontId="18"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66" xfId="7" applyFont="1" applyBorder="1" applyAlignment="1">
      <alignment horizontal="left" vertical="center"/>
    </xf>
    <xf numFmtId="0" fontId="22" fillId="0" borderId="36" xfId="7" applyFont="1" applyBorder="1" applyAlignment="1">
      <alignment horizontal="center" vertical="center" wrapText="1"/>
    </xf>
    <xf numFmtId="0" fontId="22" fillId="0" borderId="8" xfId="7" applyFont="1" applyBorder="1" applyAlignment="1">
      <alignment horizontal="center" vertical="center" wrapText="1"/>
    </xf>
    <xf numFmtId="0" fontId="22" fillId="0" borderId="9" xfId="7" applyFont="1" applyBorder="1" applyAlignment="1">
      <alignment horizontal="center" vertical="center" wrapText="1"/>
    </xf>
    <xf numFmtId="0" fontId="22" fillId="0" borderId="7" xfId="7" applyFont="1" applyBorder="1" applyAlignment="1">
      <alignment horizontal="center" vertical="center" wrapText="1"/>
    </xf>
    <xf numFmtId="0" fontId="22" fillId="0" borderId="0" xfId="7" applyFont="1" applyAlignment="1">
      <alignment horizontal="center" vertical="center" wrapText="1"/>
    </xf>
    <xf numFmtId="0" fontId="22" fillId="0" borderId="66" xfId="7" applyFont="1" applyBorder="1" applyAlignment="1">
      <alignment horizontal="center" vertical="center" wrapText="1"/>
    </xf>
    <xf numFmtId="0" fontId="22" fillId="0" borderId="74" xfId="7" applyFont="1" applyBorder="1" applyAlignment="1">
      <alignment horizontal="center" vertical="center" wrapText="1"/>
    </xf>
    <xf numFmtId="0" fontId="22" fillId="0" borderId="75" xfId="7" applyFont="1" applyBorder="1" applyAlignment="1">
      <alignment horizontal="center" vertical="center" wrapText="1"/>
    </xf>
    <xf numFmtId="0" fontId="22" fillId="0" borderId="76" xfId="7" applyFont="1"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66" xfId="8" applyFont="1" applyBorder="1" applyAlignment="1">
      <alignment horizontal="left" vertical="center" wrapText="1"/>
    </xf>
    <xf numFmtId="178" fontId="18" fillId="0" borderId="74" xfId="8" applyNumberFormat="1" applyFont="1" applyBorder="1" applyAlignment="1">
      <alignment horizontal="right" vertical="center" shrinkToFit="1"/>
    </xf>
    <xf numFmtId="178" fontId="18" fillId="0" borderId="75" xfId="8" applyNumberFormat="1" applyFont="1" applyBorder="1" applyAlignment="1">
      <alignment horizontal="right" vertical="center" shrinkToFit="1"/>
    </xf>
    <xf numFmtId="178" fontId="18" fillId="0" borderId="76" xfId="8" applyNumberFormat="1" applyFont="1" applyBorder="1" applyAlignment="1">
      <alignment horizontal="right" vertical="center" shrinkToFit="1"/>
    </xf>
    <xf numFmtId="0" fontId="18" fillId="0" borderId="74" xfId="8" applyFont="1" applyBorder="1" applyAlignment="1">
      <alignment horizontal="left" vertical="center"/>
    </xf>
    <xf numFmtId="0" fontId="18" fillId="0" borderId="75" xfId="8" applyFont="1" applyBorder="1" applyAlignment="1">
      <alignment horizontal="left" vertical="center"/>
    </xf>
    <xf numFmtId="0" fontId="18" fillId="0" borderId="76" xfId="8" applyFont="1" applyBorder="1" applyAlignment="1">
      <alignment horizontal="left" vertical="center"/>
    </xf>
    <xf numFmtId="0" fontId="18" fillId="0" borderId="7" xfId="8" applyFont="1" applyBorder="1" applyAlignment="1">
      <alignment horizontal="left" vertical="center"/>
    </xf>
    <xf numFmtId="0" fontId="18" fillId="0" borderId="66" xfId="8" applyFont="1" applyBorder="1" applyAlignment="1">
      <alignment horizontal="left" vertical="center"/>
    </xf>
    <xf numFmtId="0" fontId="18" fillId="0" borderId="41" xfId="8" applyFont="1" applyBorder="1" applyAlignment="1">
      <alignment horizontal="center" vertical="center" textRotation="255"/>
    </xf>
    <xf numFmtId="0" fontId="18" fillId="0" borderId="65" xfId="8" applyFont="1" applyBorder="1" applyAlignment="1">
      <alignment horizontal="center" vertical="center" textRotation="255"/>
    </xf>
    <xf numFmtId="0" fontId="18" fillId="0" borderId="37"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81"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78" xfId="8" applyFont="1" applyBorder="1" applyAlignment="1">
      <alignment horizontal="center" vertical="center"/>
    </xf>
    <xf numFmtId="0" fontId="18" fillId="0" borderId="77" xfId="8" applyFont="1" applyBorder="1" applyAlignment="1">
      <alignment horizontal="center" vertical="center"/>
    </xf>
    <xf numFmtId="0" fontId="18" fillId="0" borderId="53" xfId="8" applyFont="1" applyBorder="1" applyAlignment="1">
      <alignment horizontal="center" vertical="center"/>
    </xf>
    <xf numFmtId="183" fontId="18" fillId="0" borderId="53" xfId="8" applyNumberFormat="1" applyFont="1" applyBorder="1" applyAlignment="1">
      <alignment horizontal="right" vertical="center" shrinkToFit="1"/>
    </xf>
    <xf numFmtId="183" fontId="18" fillId="0" borderId="79" xfId="8" applyNumberFormat="1" applyFont="1" applyBorder="1" applyAlignment="1">
      <alignment horizontal="right" vertical="center" shrinkToFit="1"/>
    </xf>
    <xf numFmtId="183" fontId="18" fillId="0" borderId="6" xfId="8" applyNumberFormat="1" applyFont="1" applyBorder="1" applyAlignment="1">
      <alignment horizontal="right" vertical="center" shrinkToFit="1"/>
    </xf>
    <xf numFmtId="181" fontId="18" fillId="0" borderId="43" xfId="8" applyNumberFormat="1" applyFont="1" applyBorder="1" applyAlignment="1">
      <alignment horizontal="right" vertical="center" shrinkToFit="1"/>
    </xf>
    <xf numFmtId="0" fontId="18" fillId="0" borderId="30" xfId="8" applyFont="1" applyBorder="1">
      <alignment vertical="center"/>
    </xf>
    <xf numFmtId="0" fontId="18" fillId="0" borderId="39" xfId="8" applyFont="1" applyBorder="1" applyAlignment="1">
      <alignment horizontal="center" vertical="center"/>
    </xf>
    <xf numFmtId="0" fontId="18" fillId="0" borderId="31" xfId="8" applyFont="1" applyBorder="1" applyAlignment="1">
      <alignment horizontal="center" vertical="center"/>
    </xf>
    <xf numFmtId="178" fontId="18" fillId="0" borderId="53" xfId="8" applyNumberFormat="1" applyFont="1" applyBorder="1" applyAlignment="1">
      <alignment horizontal="right" vertical="center" shrinkToFit="1"/>
    </xf>
    <xf numFmtId="178" fontId="18" fillId="0" borderId="79" xfId="8" applyNumberFormat="1" applyFont="1" applyBorder="1" applyAlignment="1">
      <alignment horizontal="right" vertical="center" shrinkToFit="1"/>
    </xf>
    <xf numFmtId="178" fontId="18" fillId="0" borderId="6" xfId="8" applyNumberFormat="1" applyFont="1" applyBorder="1" applyAlignment="1">
      <alignment horizontal="right" vertical="center" shrinkToFit="1"/>
    </xf>
    <xf numFmtId="181" fontId="18" fillId="0" borderId="75" xfId="8" applyNumberFormat="1" applyFont="1" applyBorder="1" applyAlignment="1">
      <alignment horizontal="right" vertical="center"/>
    </xf>
    <xf numFmtId="181" fontId="18" fillId="0" borderId="76" xfId="8" applyNumberFormat="1" applyFont="1" applyBorder="1" applyAlignment="1">
      <alignment horizontal="right" vertical="center"/>
    </xf>
    <xf numFmtId="0" fontId="18" fillId="0" borderId="17" xfId="8" applyFont="1" applyBorder="1">
      <alignment vertical="center"/>
    </xf>
    <xf numFmtId="0" fontId="18" fillId="0" borderId="22" xfId="8" applyFont="1" applyBorder="1" applyAlignment="1">
      <alignment horizontal="center" vertical="center"/>
    </xf>
    <xf numFmtId="0" fontId="18" fillId="0" borderId="19" xfId="8" applyFont="1" applyBorder="1" applyAlignment="1">
      <alignment horizontal="center" vertical="center"/>
    </xf>
    <xf numFmtId="0" fontId="18" fillId="0" borderId="80"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4" xfId="8" applyFont="1" applyBorder="1" applyAlignment="1">
      <alignment horizontal="center" vertical="center"/>
    </xf>
    <xf numFmtId="0" fontId="18" fillId="0" borderId="75" xfId="8" applyFont="1" applyBorder="1" applyAlignment="1">
      <alignment horizontal="center" vertical="center"/>
    </xf>
    <xf numFmtId="178" fontId="18" fillId="0" borderId="8" xfId="8" applyNumberFormat="1" applyFont="1" applyBorder="1" applyAlignment="1">
      <alignment horizontal="right" vertical="center"/>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85" fontId="22" fillId="0" borderId="41" xfId="8" applyNumberFormat="1" applyFont="1" applyBorder="1" applyAlignment="1">
      <alignment horizontal="right" vertical="center" shrinkToFit="1"/>
    </xf>
    <xf numFmtId="185" fontId="22" fillId="0" borderId="12" xfId="8" applyNumberFormat="1" applyFont="1" applyBorder="1" applyAlignment="1">
      <alignment horizontal="right" vertical="center" shrinkToFit="1"/>
    </xf>
    <xf numFmtId="185" fontId="22" fillId="0" borderId="13" xfId="8" applyNumberFormat="1" applyFont="1" applyBorder="1" applyAlignment="1">
      <alignment horizontal="right" vertical="center" shrinkToFit="1"/>
    </xf>
    <xf numFmtId="181" fontId="18" fillId="0" borderId="39" xfId="8" applyNumberFormat="1" applyFont="1" applyBorder="1" applyAlignment="1">
      <alignment horizontal="right" vertical="center" shrinkToFit="1"/>
    </xf>
    <xf numFmtId="181" fontId="18" fillId="0" borderId="31" xfId="8" applyNumberFormat="1" applyFont="1" applyBorder="1" applyAlignment="1">
      <alignment horizontal="right" vertical="center" shrinkToFit="1"/>
    </xf>
    <xf numFmtId="181" fontId="18" fillId="0" borderId="42" xfId="8" applyNumberFormat="1" applyFont="1" applyBorder="1" applyAlignment="1">
      <alignment horizontal="right" vertical="center" shrinkToFit="1"/>
    </xf>
    <xf numFmtId="181" fontId="18" fillId="0" borderId="32" xfId="8" applyNumberFormat="1" applyFont="1" applyBorder="1" applyAlignment="1">
      <alignment horizontal="right" vertical="center" shrinkToFit="1"/>
    </xf>
    <xf numFmtId="0" fontId="22" fillId="0" borderId="41" xfId="9" applyFont="1" applyBorder="1" applyAlignment="1">
      <alignment horizontal="center" vertical="center" shrinkToFit="1"/>
    </xf>
    <xf numFmtId="0" fontId="22" fillId="0" borderId="12" xfId="9" applyFont="1" applyBorder="1" applyAlignment="1">
      <alignment horizontal="center" vertical="center" shrinkToFit="1"/>
    </xf>
    <xf numFmtId="0" fontId="22" fillId="0" borderId="51"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8" fillId="0" borderId="11" xfId="8" applyFont="1" applyBorder="1" applyAlignment="1">
      <alignment horizontal="center" vertical="center"/>
    </xf>
    <xf numFmtId="0" fontId="18" fillId="0" borderId="24" xfId="8" applyFont="1" applyBorder="1" applyAlignment="1">
      <alignment horizontal="center" vertical="center"/>
    </xf>
    <xf numFmtId="178" fontId="18" fillId="0" borderId="9" xfId="8" applyNumberFormat="1" applyFont="1" applyBorder="1" applyAlignment="1">
      <alignment horizontal="right" vertical="center"/>
    </xf>
    <xf numFmtId="0" fontId="22" fillId="0" borderId="44" xfId="9" applyFont="1" applyBorder="1" applyAlignment="1">
      <alignment horizontal="center" vertical="center" shrinkToFit="1"/>
    </xf>
    <xf numFmtId="0" fontId="22" fillId="0" borderId="18" xfId="9" applyFont="1" applyBorder="1" applyAlignment="1">
      <alignment horizontal="center" vertical="center" shrinkToFit="1"/>
    </xf>
    <xf numFmtId="0" fontId="22" fillId="0" borderId="43" xfId="9" applyFont="1" applyBorder="1" applyAlignment="1">
      <alignment horizontal="center" vertical="center" shrinkToFit="1"/>
    </xf>
    <xf numFmtId="0" fontId="18" fillId="0" borderId="70" xfId="8" applyFont="1" applyBorder="1" applyAlignment="1">
      <alignment horizontal="center" vertical="center"/>
    </xf>
    <xf numFmtId="181" fontId="18" fillId="0" borderId="74" xfId="8" applyNumberFormat="1" applyFont="1" applyBorder="1" applyAlignment="1">
      <alignment horizontal="right" vertical="center" shrinkToFit="1"/>
    </xf>
    <xf numFmtId="181" fontId="18" fillId="0" borderId="75" xfId="8" applyNumberFormat="1" applyFont="1" applyBorder="1" applyAlignment="1">
      <alignment horizontal="right" vertical="center" shrinkToFit="1"/>
    </xf>
    <xf numFmtId="181" fontId="18" fillId="0" borderId="76" xfId="8" applyNumberFormat="1" applyFont="1" applyBorder="1" applyAlignment="1">
      <alignment horizontal="right" vertical="center" shrinkToFit="1"/>
    </xf>
    <xf numFmtId="0" fontId="18" fillId="0" borderId="36" xfId="10" applyFont="1" applyBorder="1" applyAlignment="1">
      <alignment horizontal="left" vertical="center"/>
    </xf>
    <xf numFmtId="0" fontId="18" fillId="0" borderId="8" xfId="10" applyFont="1" applyBorder="1" applyAlignment="1">
      <alignment horizontal="left" vertical="center"/>
    </xf>
    <xf numFmtId="0" fontId="18" fillId="0" borderId="9" xfId="10" applyFont="1" applyBorder="1" applyAlignment="1">
      <alignment horizontal="lef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66" xfId="8" applyNumberFormat="1" applyFont="1" applyBorder="1" applyAlignment="1">
      <alignment horizontal="right" vertical="center" shrinkToFit="1"/>
    </xf>
    <xf numFmtId="0" fontId="18" fillId="0" borderId="36" xfId="8" applyFont="1" applyBorder="1" applyAlignment="1">
      <alignment horizontal="center" vertical="center" wrapText="1"/>
    </xf>
    <xf numFmtId="0" fontId="18" fillId="0" borderId="8" xfId="8" applyFont="1" applyBorder="1" applyAlignment="1">
      <alignment horizontal="center" vertical="center" wrapText="1"/>
    </xf>
    <xf numFmtId="0" fontId="18" fillId="0" borderId="23" xfId="8" applyFont="1" applyBorder="1" applyAlignment="1">
      <alignment horizontal="center" vertical="center" wrapText="1"/>
    </xf>
    <xf numFmtId="0" fontId="18" fillId="0" borderId="7" xfId="8" applyFont="1" applyBorder="1" applyAlignment="1">
      <alignment horizontal="center" vertical="center" wrapText="1"/>
    </xf>
    <xf numFmtId="0" fontId="18" fillId="0" borderId="0" xfId="8" applyFont="1" applyAlignment="1">
      <alignment horizontal="center" vertical="center" wrapText="1"/>
    </xf>
    <xf numFmtId="0" fontId="18" fillId="0" borderId="38" xfId="8" applyFont="1" applyBorder="1" applyAlignment="1">
      <alignment horizontal="center" vertical="center" wrapText="1"/>
    </xf>
    <xf numFmtId="0" fontId="18" fillId="0" borderId="74" xfId="8" applyFont="1" applyBorder="1" applyAlignment="1">
      <alignment horizontal="center" vertical="center" wrapText="1"/>
    </xf>
    <xf numFmtId="0" fontId="18" fillId="0" borderId="75" xfId="8" applyFont="1" applyBorder="1" applyAlignment="1">
      <alignment horizontal="center" vertical="center" wrapText="1"/>
    </xf>
    <xf numFmtId="0" fontId="18" fillId="0" borderId="70" xfId="8" applyFont="1" applyBorder="1" applyAlignment="1">
      <alignment horizontal="center" vertical="center" wrapText="1"/>
    </xf>
    <xf numFmtId="0" fontId="22" fillId="0" borderId="64"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4"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8" fillId="0" borderId="30" xfId="8" applyFont="1" applyBorder="1" applyAlignment="1">
      <alignment horizontal="center" vertical="center"/>
    </xf>
    <xf numFmtId="0" fontId="18" fillId="0" borderId="42" xfId="8" applyFont="1" applyBorder="1" applyAlignment="1">
      <alignment horizontal="center" vertical="center"/>
    </xf>
    <xf numFmtId="0" fontId="18" fillId="0" borderId="39" xfId="8" applyFont="1" applyBorder="1" applyAlignment="1">
      <alignment horizontal="center" vertical="center" shrinkToFit="1"/>
    </xf>
    <xf numFmtId="0" fontId="18" fillId="0" borderId="31" xfId="8" applyFont="1" applyBorder="1" applyAlignment="1">
      <alignment horizontal="center" vertical="center" shrinkToFit="1"/>
    </xf>
    <xf numFmtId="0" fontId="18" fillId="0" borderId="42" xfId="8" applyFont="1" applyBorder="1" applyAlignment="1">
      <alignment horizontal="center" vertical="center" shrinkToFit="1"/>
    </xf>
    <xf numFmtId="0" fontId="18" fillId="0" borderId="32"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9" xfId="8" applyFont="1" applyBorder="1" applyAlignment="1">
      <alignment horizontal="center" vertical="center"/>
    </xf>
    <xf numFmtId="0" fontId="18" fillId="0" borderId="7" xfId="8" applyFont="1" applyBorder="1" applyAlignment="1">
      <alignment horizontal="center" vertical="center"/>
    </xf>
    <xf numFmtId="0" fontId="18" fillId="0" borderId="66" xfId="8" applyFont="1" applyBorder="1" applyAlignment="1">
      <alignment horizontal="center"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66" xfId="8" applyNumberFormat="1" applyFont="1" applyBorder="1" applyAlignment="1">
      <alignment horizontal="right" vertical="center" shrinkToFit="1"/>
    </xf>
    <xf numFmtId="0" fontId="18" fillId="0" borderId="14" xfId="8" applyFont="1" applyBorder="1" applyAlignment="1">
      <alignment horizontal="center" vertical="center"/>
    </xf>
    <xf numFmtId="0" fontId="18" fillId="0" borderId="1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52" xfId="8" applyFont="1" applyBorder="1" applyAlignment="1">
      <alignment horizontal="center" vertical="center"/>
    </xf>
    <xf numFmtId="0" fontId="18" fillId="0" borderId="71" xfId="8" applyFont="1" applyBorder="1" applyAlignment="1">
      <alignment horizontal="center" vertical="center"/>
    </xf>
    <xf numFmtId="0" fontId="18" fillId="0" borderId="16" xfId="8" applyFont="1" applyBorder="1" applyAlignment="1">
      <alignment horizontal="center" vertical="center"/>
    </xf>
    <xf numFmtId="0" fontId="18" fillId="0" borderId="65" xfId="8" applyFont="1" applyBorder="1" applyAlignment="1">
      <alignment horizontal="center" vertical="center"/>
    </xf>
    <xf numFmtId="0" fontId="18" fillId="0" borderId="49" xfId="8" applyFont="1" applyBorder="1" applyAlignment="1">
      <alignment horizontal="center" vertical="center"/>
    </xf>
    <xf numFmtId="0" fontId="18" fillId="0" borderId="72" xfId="8" applyFont="1" applyBorder="1" applyAlignment="1">
      <alignment horizontal="center" vertical="center"/>
    </xf>
    <xf numFmtId="0" fontId="18" fillId="0" borderId="73" xfId="8" applyFont="1" applyBorder="1" applyAlignment="1">
      <alignment horizontal="center" vertical="center"/>
    </xf>
    <xf numFmtId="49" fontId="18" fillId="0" borderId="41" xfId="8" applyNumberFormat="1" applyFont="1" applyBorder="1" applyAlignment="1">
      <alignment horizontal="center" vertical="center"/>
    </xf>
    <xf numFmtId="49" fontId="18" fillId="0" borderId="12" xfId="8" applyNumberFormat="1" applyFont="1" applyBorder="1" applyAlignment="1">
      <alignment horizontal="center" vertical="center"/>
    </xf>
    <xf numFmtId="49" fontId="18" fillId="0" borderId="13" xfId="8" applyNumberFormat="1" applyFont="1" applyBorder="1" applyAlignment="1">
      <alignment horizontal="center" vertical="center"/>
    </xf>
    <xf numFmtId="49" fontId="18" fillId="0" borderId="65" xfId="8" applyNumberFormat="1" applyFont="1" applyBorder="1" applyAlignment="1">
      <alignment horizontal="center" vertical="center"/>
    </xf>
    <xf numFmtId="49" fontId="18" fillId="0" borderId="66" xfId="8" applyNumberFormat="1" applyFont="1" applyBorder="1" applyAlignment="1">
      <alignment horizontal="center" vertical="center"/>
    </xf>
    <xf numFmtId="49" fontId="18" fillId="0" borderId="72" xfId="8" applyNumberFormat="1" applyFont="1" applyBorder="1" applyAlignment="1">
      <alignment horizontal="center" vertical="center"/>
    </xf>
    <xf numFmtId="49" fontId="18" fillId="0" borderId="75" xfId="8" applyNumberFormat="1" applyFont="1" applyBorder="1" applyAlignment="1">
      <alignment horizontal="center" vertical="center"/>
    </xf>
    <xf numFmtId="49" fontId="18" fillId="0" borderId="76" xfId="8" applyNumberFormat="1" applyFont="1" applyBorder="1" applyAlignment="1">
      <alignment horizontal="center"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8" xfId="8" applyFont="1" applyBorder="1" applyAlignment="1">
      <alignment horizontal="center" vertical="center"/>
    </xf>
    <xf numFmtId="0" fontId="18" fillId="0" borderId="50" xfId="8" applyFont="1" applyBorder="1" applyAlignment="1">
      <alignment horizontal="center" vertical="center"/>
    </xf>
    <xf numFmtId="0" fontId="18" fillId="0" borderId="64" xfId="8" applyFont="1" applyBorder="1" applyAlignment="1">
      <alignment horizontal="center" vertical="center"/>
    </xf>
    <xf numFmtId="0" fontId="18" fillId="0" borderId="10" xfId="8" applyFont="1" applyBorder="1" applyAlignment="1">
      <alignment horizontal="center" vertical="center"/>
    </xf>
    <xf numFmtId="0" fontId="18" fillId="0" borderId="69" xfId="8" applyFont="1" applyBorder="1" applyAlignment="1">
      <alignment horizontal="center" vertical="center"/>
    </xf>
    <xf numFmtId="0" fontId="18" fillId="0" borderId="67" xfId="8" applyFont="1" applyBorder="1" applyAlignment="1">
      <alignment horizontal="center" vertical="center"/>
    </xf>
    <xf numFmtId="0" fontId="18" fillId="0" borderId="3" xfId="8" applyFont="1" applyBorder="1" applyAlignment="1">
      <alignment horizontal="center" vertical="center"/>
    </xf>
    <xf numFmtId="0" fontId="18" fillId="0" borderId="37" xfId="11" applyFont="1" applyBorder="1">
      <alignment vertical="center"/>
    </xf>
    <xf numFmtId="0" fontId="18" fillId="0" borderId="56" xfId="11" applyFont="1" applyBorder="1">
      <alignment vertical="center"/>
    </xf>
    <xf numFmtId="0" fontId="18" fillId="0" borderId="40" xfId="11" applyFont="1" applyBorder="1">
      <alignment vertical="center"/>
    </xf>
    <xf numFmtId="178" fontId="18"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18"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8" fillId="0" borderId="91" xfId="11" applyNumberFormat="1" applyFont="1" applyBorder="1" applyAlignment="1">
      <alignment horizontal="right" vertical="center" shrinkToFit="1"/>
    </xf>
    <xf numFmtId="178" fontId="18" fillId="5" borderId="91" xfId="11" applyNumberFormat="1" applyFont="1" applyFill="1" applyBorder="1" applyAlignment="1">
      <alignment horizontal="right" vertical="center" shrinkToFit="1"/>
    </xf>
    <xf numFmtId="178" fontId="18" fillId="5" borderId="56" xfId="11" applyNumberFormat="1" applyFont="1" applyFill="1" applyBorder="1" applyAlignment="1">
      <alignment horizontal="right" vertical="center" shrinkToFit="1"/>
    </xf>
    <xf numFmtId="178" fontId="18" fillId="5" borderId="89" xfId="11" applyNumberFormat="1" applyFont="1" applyFill="1" applyBorder="1" applyAlignment="1">
      <alignment horizontal="right" vertical="center" shrinkToFit="1"/>
    </xf>
    <xf numFmtId="0" fontId="18" fillId="5" borderId="91" xfId="11" applyFont="1" applyFill="1" applyBorder="1" applyAlignment="1">
      <alignment horizontal="right" vertical="center" shrinkToFit="1"/>
    </xf>
    <xf numFmtId="0" fontId="18" fillId="5" borderId="56" xfId="11" applyFont="1" applyFill="1" applyBorder="1" applyAlignment="1">
      <alignment horizontal="right" vertical="center" shrinkToFit="1"/>
    </xf>
    <xf numFmtId="0" fontId="18" fillId="5" borderId="40" xfId="11" applyFont="1" applyFill="1" applyBorder="1" applyAlignment="1">
      <alignment horizontal="right" vertical="center" shrinkToFit="1"/>
    </xf>
    <xf numFmtId="0" fontId="18" fillId="0" borderId="65" xfId="11" applyFont="1" applyBorder="1">
      <alignment vertical="center"/>
    </xf>
    <xf numFmtId="0" fontId="18" fillId="0" borderId="0" xfId="11" applyFont="1">
      <alignment vertical="center"/>
    </xf>
    <xf numFmtId="0" fontId="18" fillId="0" borderId="38" xfId="11" applyFont="1" applyBorder="1">
      <alignment vertical="center"/>
    </xf>
    <xf numFmtId="178" fontId="18" fillId="0" borderId="65" xfId="11" applyNumberFormat="1" applyFont="1" applyBorder="1" applyAlignment="1">
      <alignment horizontal="right" vertical="center" shrinkToFit="1"/>
    </xf>
    <xf numFmtId="178" fontId="18" fillId="0" borderId="0" xfId="11" applyNumberFormat="1" applyFont="1" applyAlignment="1">
      <alignment horizontal="right" vertical="center" shrinkToFit="1"/>
    </xf>
    <xf numFmtId="178" fontId="18" fillId="0" borderId="85" xfId="11" applyNumberFormat="1" applyFont="1" applyBorder="1" applyAlignment="1">
      <alignment horizontal="right" vertical="center" shrinkToFit="1"/>
    </xf>
    <xf numFmtId="181" fontId="18" fillId="0" borderId="88" xfId="11" applyNumberFormat="1" applyFont="1" applyBorder="1" applyAlignment="1">
      <alignment horizontal="right" vertical="center" shrinkToFit="1"/>
    </xf>
    <xf numFmtId="181" fontId="18" fillId="0" borderId="0" xfId="11" applyNumberFormat="1" applyFont="1" applyAlignment="1">
      <alignment horizontal="right" vertical="center" shrinkToFit="1"/>
    </xf>
    <xf numFmtId="181" fontId="18" fillId="0" borderId="85" xfId="11" applyNumberFormat="1" applyFont="1" applyBorder="1" applyAlignment="1">
      <alignment horizontal="right" vertical="center" shrinkToFit="1"/>
    </xf>
    <xf numFmtId="178" fontId="18" fillId="0" borderId="88" xfId="11" applyNumberFormat="1" applyFont="1" applyBorder="1" applyAlignment="1">
      <alignment horizontal="right" vertical="center" shrinkToFit="1"/>
    </xf>
    <xf numFmtId="178" fontId="18" fillId="5" borderId="88" xfId="11" applyNumberFormat="1" applyFont="1" applyFill="1" applyBorder="1" applyAlignment="1">
      <alignment horizontal="right" vertical="center" shrinkToFit="1"/>
    </xf>
    <xf numFmtId="178" fontId="18" fillId="5" borderId="0" xfId="11" applyNumberFormat="1" applyFont="1" applyFill="1" applyAlignment="1">
      <alignment horizontal="right" vertical="center" shrinkToFit="1"/>
    </xf>
    <xf numFmtId="178" fontId="18" fillId="5" borderId="85" xfId="11" applyNumberFormat="1" applyFont="1" applyFill="1" applyBorder="1" applyAlignment="1">
      <alignment horizontal="right" vertical="center" shrinkToFit="1"/>
    </xf>
    <xf numFmtId="0" fontId="18" fillId="5" borderId="88" xfId="11" applyFont="1" applyFill="1" applyBorder="1" applyAlignment="1">
      <alignment horizontal="right" vertical="center" shrinkToFit="1"/>
    </xf>
    <xf numFmtId="0" fontId="18" fillId="5" borderId="0" xfId="11" applyFont="1" applyFill="1" applyAlignment="1">
      <alignment horizontal="right" vertical="center" shrinkToFit="1"/>
    </xf>
    <xf numFmtId="0" fontId="18"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2" fillId="0" borderId="0" xfId="11" applyFont="1">
      <alignment vertical="center"/>
    </xf>
    <xf numFmtId="0" fontId="22" fillId="0" borderId="38" xfId="11" applyFont="1" applyBorder="1">
      <alignment vertical="center"/>
    </xf>
    <xf numFmtId="0" fontId="18" fillId="0" borderId="41" xfId="11" applyFont="1" applyBorder="1" applyAlignment="1">
      <alignment horizontal="center" vertical="center" textRotation="255"/>
    </xf>
    <xf numFmtId="0" fontId="18" fillId="0" borderId="51" xfId="11" applyFont="1" applyBorder="1" applyAlignment="1">
      <alignment horizontal="center" vertical="center" textRotation="255"/>
    </xf>
    <xf numFmtId="0" fontId="18" fillId="0" borderId="65" xfId="11" applyFont="1" applyBorder="1" applyAlignment="1">
      <alignment horizontal="center" vertical="center" textRotation="255"/>
    </xf>
    <xf numFmtId="0" fontId="18" fillId="0" borderId="38" xfId="11" applyFont="1" applyBorder="1" applyAlignment="1">
      <alignment horizontal="center" vertical="center" textRotation="255"/>
    </xf>
    <xf numFmtId="0" fontId="18" fillId="0" borderId="37" xfId="11" applyFont="1" applyBorder="1" applyAlignment="1">
      <alignment horizontal="center" vertical="center" textRotation="255"/>
    </xf>
    <xf numFmtId="0" fontId="18" fillId="0" borderId="40" xfId="11" applyFont="1" applyBorder="1" applyAlignment="1">
      <alignment horizontal="center" vertical="center" textRotation="255"/>
    </xf>
    <xf numFmtId="178" fontId="18" fillId="0" borderId="56" xfId="11" applyNumberFormat="1" applyFont="1" applyBorder="1" applyAlignment="1">
      <alignment horizontal="right" vertical="center" shrinkToFit="1"/>
    </xf>
    <xf numFmtId="178" fontId="18"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18" fillId="0" borderId="89" xfId="11" applyNumberFormat="1" applyFont="1" applyBorder="1" applyAlignment="1">
      <alignment horizontal="right" vertical="center" shrinkToFit="1"/>
    </xf>
    <xf numFmtId="181" fontId="18" fillId="0" borderId="90" xfId="11" applyNumberFormat="1" applyFont="1" applyBorder="1" applyAlignment="1">
      <alignment horizontal="right" vertical="center" shrinkToFit="1"/>
    </xf>
    <xf numFmtId="178" fontId="18" fillId="0" borderId="90" xfId="11" applyNumberFormat="1" applyFont="1" applyBorder="1" applyAlignment="1">
      <alignment horizontal="right" vertical="center" shrinkToFit="1"/>
    </xf>
    <xf numFmtId="181" fontId="18" fillId="0" borderId="56" xfId="11" applyNumberFormat="1" applyFont="1" applyBorder="1" applyAlignment="1">
      <alignment horizontal="right" vertical="center" shrinkToFit="1"/>
    </xf>
    <xf numFmtId="181" fontId="18" fillId="0" borderId="40" xfId="11" applyNumberFormat="1" applyFont="1" applyBorder="1" applyAlignment="1">
      <alignment horizontal="right" vertical="center" shrinkToFit="1"/>
    </xf>
    <xf numFmtId="0" fontId="18" fillId="0" borderId="65" xfId="11" applyFont="1" applyBorder="1" applyAlignment="1">
      <alignment horizontal="left" vertical="center"/>
    </xf>
    <xf numFmtId="0" fontId="18" fillId="0" borderId="0" xfId="11" applyFont="1" applyAlignment="1">
      <alignment horizontal="left" vertical="center"/>
    </xf>
    <xf numFmtId="0" fontId="18" fillId="0" borderId="38" xfId="11" applyFont="1" applyBorder="1" applyAlignment="1">
      <alignment horizontal="left" vertical="center"/>
    </xf>
    <xf numFmtId="0" fontId="1" fillId="0" borderId="38" xfId="11" applyBorder="1" applyAlignment="1">
      <alignment horizontal="right" vertical="center" shrinkToFit="1"/>
    </xf>
    <xf numFmtId="178" fontId="18" fillId="0" borderId="38" xfId="11" applyNumberFormat="1" applyFont="1" applyBorder="1" applyAlignment="1">
      <alignment horizontal="right" vertical="center" shrinkToFit="1"/>
    </xf>
    <xf numFmtId="181" fontId="18" fillId="0" borderId="86" xfId="11" applyNumberFormat="1" applyFont="1" applyBorder="1" applyAlignment="1">
      <alignment horizontal="right" vertical="center" shrinkToFit="1"/>
    </xf>
    <xf numFmtId="178" fontId="18" fillId="0" borderId="86" xfId="11" applyNumberFormat="1" applyFont="1" applyBorder="1" applyAlignment="1">
      <alignment horizontal="right" vertical="center" shrinkToFit="1"/>
    </xf>
    <xf numFmtId="181" fontId="18" fillId="0" borderId="38" xfId="11" applyNumberFormat="1" applyFont="1" applyBorder="1" applyAlignment="1">
      <alignment horizontal="right" vertical="center" shrinkToFit="1"/>
    </xf>
    <xf numFmtId="0" fontId="18" fillId="0" borderId="65" xfId="11" applyFont="1" applyBorder="1" applyAlignment="1">
      <alignment horizontal="center" vertical="center" wrapText="1"/>
    </xf>
    <xf numFmtId="0" fontId="18" fillId="0" borderId="0" xfId="11" applyFont="1" applyAlignment="1">
      <alignment horizontal="center" vertical="center" wrapText="1"/>
    </xf>
    <xf numFmtId="0" fontId="18" fillId="0" borderId="37" xfId="11" applyFont="1" applyBorder="1" applyAlignment="1">
      <alignment horizontal="center" vertical="center" wrapText="1"/>
    </xf>
    <xf numFmtId="0" fontId="18" fillId="0" borderId="56" xfId="11" applyFont="1" applyBorder="1" applyAlignment="1">
      <alignment horizontal="center" vertical="center" wrapText="1"/>
    </xf>
    <xf numFmtId="0" fontId="18" fillId="0" borderId="37" xfId="11" applyFont="1" applyBorder="1" applyAlignment="1">
      <alignment horizontal="left" vertical="center"/>
    </xf>
    <xf numFmtId="0" fontId="18" fillId="0" borderId="56" xfId="11" applyFont="1" applyBorder="1" applyAlignment="1">
      <alignment horizontal="left" vertical="center"/>
    </xf>
    <xf numFmtId="0" fontId="18" fillId="0" borderId="40" xfId="11" applyFont="1" applyBorder="1" applyAlignment="1">
      <alignment horizontal="left" vertical="center"/>
    </xf>
    <xf numFmtId="0" fontId="1" fillId="0" borderId="40" xfId="11" applyBorder="1" applyAlignment="1">
      <alignment horizontal="right" vertical="center" shrinkToFit="1"/>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0" fontId="18" fillId="0" borderId="39" xfId="11" applyFont="1" applyBorder="1" applyAlignment="1">
      <alignment horizontal="center" vertical="center"/>
    </xf>
    <xf numFmtId="0" fontId="18" fillId="0" borderId="31" xfId="11" applyFont="1" applyBorder="1" applyAlignment="1">
      <alignment horizontal="center" vertical="center"/>
    </xf>
    <xf numFmtId="0" fontId="18" fillId="0" borderId="42" xfId="11" applyFont="1" applyBorder="1" applyAlignment="1">
      <alignment horizontal="center" vertical="center"/>
    </xf>
    <xf numFmtId="178" fontId="18" fillId="0" borderId="41" xfId="11" applyNumberFormat="1" applyFont="1" applyBorder="1" applyAlignment="1">
      <alignment horizontal="right" vertical="center" shrinkToFit="1"/>
    </xf>
    <xf numFmtId="178" fontId="18" fillId="0" borderId="12" xfId="11" applyNumberFormat="1" applyFont="1" applyBorder="1" applyAlignment="1">
      <alignment horizontal="right" vertical="center" shrinkToFit="1"/>
    </xf>
    <xf numFmtId="178" fontId="18" fillId="0" borderId="51" xfId="11" applyNumberFormat="1" applyFont="1" applyBorder="1" applyAlignment="1">
      <alignment horizontal="right" vertical="center" shrinkToFit="1"/>
    </xf>
    <xf numFmtId="0" fontId="18" fillId="0" borderId="41" xfId="11" applyFont="1" applyBorder="1">
      <alignment vertical="center"/>
    </xf>
    <xf numFmtId="0" fontId="18" fillId="0" borderId="12" xfId="11" applyFont="1" applyBorder="1">
      <alignment vertical="center"/>
    </xf>
    <xf numFmtId="0" fontId="18" fillId="0" borderId="51" xfId="11" applyFont="1" applyBorder="1">
      <alignment vertical="center"/>
    </xf>
    <xf numFmtId="181" fontId="18" fillId="0" borderId="37" xfId="11" applyNumberFormat="1" applyFont="1" applyBorder="1" applyAlignment="1">
      <alignment horizontal="right" vertical="center" shrinkToFit="1"/>
    </xf>
    <xf numFmtId="181" fontId="18"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8"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18" fillId="0" borderId="65" xfId="11" applyNumberFormat="1" applyFont="1" applyBorder="1" applyAlignment="1">
      <alignment horizontal="right" vertical="center" shrinkToFit="1"/>
    </xf>
    <xf numFmtId="0" fontId="24" fillId="0" borderId="65" xfId="11" applyFont="1" applyBorder="1">
      <alignment vertical="center"/>
    </xf>
    <xf numFmtId="0" fontId="24" fillId="0" borderId="0" xfId="11" applyFont="1">
      <alignment vertical="center"/>
    </xf>
    <xf numFmtId="0" fontId="24"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8" fillId="0" borderId="41" xfId="11" applyFont="1" applyBorder="1" applyAlignment="1">
      <alignment horizontal="center" vertical="center" wrapText="1"/>
    </xf>
    <xf numFmtId="0" fontId="18" fillId="0" borderId="12" xfId="11" applyFont="1" applyBorder="1" applyAlignment="1">
      <alignment horizontal="center" vertical="center" wrapText="1"/>
    </xf>
    <xf numFmtId="0" fontId="18" fillId="0" borderId="12" xfId="11" applyFont="1" applyBorder="1" applyAlignment="1">
      <alignment vertical="center" textRotation="255"/>
    </xf>
    <xf numFmtId="0" fontId="18" fillId="0" borderId="0" xfId="11" applyFont="1" applyAlignment="1">
      <alignment vertical="center" textRotation="255"/>
    </xf>
    <xf numFmtId="0" fontId="18" fillId="0" borderId="56" xfId="11" applyFont="1" applyBorder="1" applyAlignment="1">
      <alignment vertical="center" textRotation="255"/>
    </xf>
    <xf numFmtId="0" fontId="14" fillId="0" borderId="0" xfId="6" applyAlignment="1">
      <alignment vertical="center"/>
    </xf>
    <xf numFmtId="0" fontId="14" fillId="0" borderId="38" xfId="6" applyBorder="1" applyAlignment="1">
      <alignment vertical="center"/>
    </xf>
    <xf numFmtId="178" fontId="18" fillId="0" borderId="87" xfId="11" applyNumberFormat="1" applyFont="1" applyBorder="1" applyAlignment="1">
      <alignment horizontal="right" vertical="center" shrinkToFit="1"/>
    </xf>
    <xf numFmtId="178" fontId="18" fillId="0" borderId="84" xfId="11" applyNumberFormat="1" applyFont="1" applyBorder="1" applyAlignment="1">
      <alignment horizontal="right" vertical="center" shrinkToFit="1"/>
    </xf>
    <xf numFmtId="178" fontId="18" fillId="0" borderId="82" xfId="11" applyNumberFormat="1" applyFont="1" applyBorder="1" applyAlignment="1">
      <alignment horizontal="right" vertical="center" shrinkToFit="1"/>
    </xf>
    <xf numFmtId="181" fontId="18" fillId="0" borderId="84" xfId="11" applyNumberFormat="1" applyFont="1" applyBorder="1" applyAlignment="1">
      <alignment horizontal="right" vertical="center" shrinkToFit="1"/>
    </xf>
    <xf numFmtId="181" fontId="18" fillId="0" borderId="51" xfId="11" applyNumberFormat="1" applyFont="1" applyBorder="1" applyAlignment="1">
      <alignment horizontal="right" vertical="center" shrinkToFit="1"/>
    </xf>
    <xf numFmtId="181" fontId="18" fillId="0" borderId="82" xfId="11" applyNumberFormat="1" applyFont="1" applyBorder="1" applyAlignment="1">
      <alignment horizontal="right" vertical="center" shrinkToFit="1"/>
    </xf>
    <xf numFmtId="178" fontId="18" fillId="0" borderId="65" xfId="11" applyNumberFormat="1" applyFont="1" applyBorder="1" applyAlignment="1">
      <alignment horizontal="right" vertical="center"/>
    </xf>
    <xf numFmtId="178" fontId="18" fillId="0" borderId="0" xfId="11" applyNumberFormat="1" applyFont="1" applyAlignment="1">
      <alignment horizontal="right" vertical="center"/>
    </xf>
    <xf numFmtId="178" fontId="18" fillId="0" borderId="85" xfId="11" applyNumberFormat="1" applyFont="1" applyBorder="1" applyAlignment="1">
      <alignment horizontal="right" vertical="center"/>
    </xf>
    <xf numFmtId="181" fontId="18" fillId="0" borderId="86" xfId="11" applyNumberFormat="1" applyFont="1" applyBorder="1" applyAlignment="1">
      <alignment horizontal="right" vertical="center"/>
    </xf>
    <xf numFmtId="178" fontId="18" fillId="0" borderId="88" xfId="11" applyNumberFormat="1" applyFont="1" applyBorder="1" applyAlignment="1">
      <alignment horizontal="right" vertical="center"/>
    </xf>
    <xf numFmtId="0" fontId="24" fillId="0" borderId="39" xfId="11" applyFont="1" applyBorder="1" applyAlignment="1">
      <alignment horizontal="center" vertical="center"/>
    </xf>
    <xf numFmtId="0" fontId="24" fillId="0" borderId="31" xfId="11" applyFont="1" applyBorder="1" applyAlignment="1">
      <alignment horizontal="center" vertical="center"/>
    </xf>
    <xf numFmtId="0" fontId="24" fillId="0" borderId="42" xfId="11" applyFont="1" applyBorder="1" applyAlignment="1">
      <alignment horizontal="center" vertical="center"/>
    </xf>
    <xf numFmtId="178" fontId="18" fillId="0" borderId="38" xfId="11" applyNumberFormat="1" applyFont="1" applyBorder="1" applyAlignment="1">
      <alignment horizontal="right" vertical="center"/>
    </xf>
    <xf numFmtId="181" fontId="18" fillId="0" borderId="83" xfId="11" applyNumberFormat="1" applyFont="1" applyBorder="1" applyAlignment="1">
      <alignment horizontal="right" vertical="center" shrinkToFit="1"/>
    </xf>
    <xf numFmtId="178" fontId="18" fillId="0" borderId="83" xfId="11" applyNumberFormat="1" applyFont="1" applyBorder="1" applyAlignment="1">
      <alignment horizontal="right" vertical="center" shrinkToFit="1"/>
    </xf>
    <xf numFmtId="49" fontId="21" fillId="0" borderId="1" xfId="11" applyNumberFormat="1" applyFont="1" applyBorder="1" applyAlignment="1">
      <alignment horizontal="center" vertical="center"/>
    </xf>
    <xf numFmtId="49" fontId="21" fillId="0" borderId="2" xfId="11" applyNumberFormat="1" applyFont="1" applyBorder="1" applyAlignment="1">
      <alignment horizontal="center" vertical="center"/>
    </xf>
    <xf numFmtId="49" fontId="21" fillId="0" borderId="3" xfId="11" applyNumberFormat="1" applyFont="1" applyBorder="1" applyAlignment="1">
      <alignment horizontal="center" vertical="center"/>
    </xf>
    <xf numFmtId="0" fontId="18" fillId="0" borderId="34" xfId="11" applyFont="1" applyBorder="1" applyAlignment="1">
      <alignment horizontal="center" vertical="center"/>
    </xf>
    <xf numFmtId="0" fontId="32" fillId="6" borderId="75" xfId="12" applyFont="1" applyFill="1" applyBorder="1" applyAlignment="1">
      <alignment horizontal="center" vertical="center"/>
    </xf>
    <xf numFmtId="0" fontId="32" fillId="6" borderId="70" xfId="12" applyFont="1" applyFill="1" applyBorder="1" applyAlignment="1">
      <alignment horizontal="center" vertical="center"/>
    </xf>
    <xf numFmtId="187" fontId="32" fillId="6" borderId="130" xfId="14" applyNumberFormat="1" applyFont="1" applyFill="1" applyBorder="1" applyAlignment="1">
      <alignment horizontal="right" vertical="center" shrinkToFit="1"/>
    </xf>
    <xf numFmtId="187" fontId="32" fillId="6" borderId="18" xfId="14" applyNumberFormat="1" applyFont="1" applyFill="1" applyBorder="1" applyAlignment="1">
      <alignment horizontal="right" vertical="center" shrinkToFit="1"/>
    </xf>
    <xf numFmtId="187" fontId="32" fillId="6" borderId="184" xfId="14" applyNumberFormat="1" applyFont="1" applyFill="1" applyBorder="1" applyAlignment="1">
      <alignment horizontal="right" vertical="center" shrinkToFit="1"/>
    </xf>
    <xf numFmtId="187" fontId="32" fillId="6" borderId="166" xfId="14" applyNumberFormat="1" applyFont="1" applyFill="1" applyBorder="1" applyAlignment="1">
      <alignment horizontal="right" vertical="center" shrinkToFit="1"/>
    </xf>
    <xf numFmtId="187" fontId="32" fillId="6" borderId="167" xfId="14" applyNumberFormat="1" applyFont="1" applyFill="1" applyBorder="1" applyAlignment="1">
      <alignment horizontal="right" vertical="center" shrinkToFit="1"/>
    </xf>
    <xf numFmtId="187" fontId="32" fillId="6" borderId="185" xfId="14" applyNumberFormat="1" applyFont="1" applyFill="1" applyBorder="1" applyAlignment="1">
      <alignment horizontal="right" vertical="center" shrinkToFit="1"/>
    </xf>
    <xf numFmtId="0" fontId="32" fillId="6" borderId="74" xfId="12" applyFont="1" applyFill="1" applyBorder="1">
      <alignment vertical="center"/>
    </xf>
    <xf numFmtId="0" fontId="32" fillId="6" borderId="75" xfId="12" applyFont="1" applyFill="1" applyBorder="1">
      <alignment vertical="center"/>
    </xf>
    <xf numFmtId="0" fontId="32" fillId="6" borderId="70" xfId="12" applyFont="1" applyFill="1" applyBorder="1">
      <alignment vertical="center"/>
    </xf>
    <xf numFmtId="188" fontId="32" fillId="6" borderId="72" xfId="14" applyNumberFormat="1" applyFont="1" applyFill="1" applyBorder="1" applyAlignment="1">
      <alignment horizontal="right" vertical="center" shrinkToFit="1"/>
    </xf>
    <xf numFmtId="188" fontId="32" fillId="6" borderId="75" xfId="14" applyNumberFormat="1" applyFont="1" applyFill="1" applyBorder="1" applyAlignment="1">
      <alignment horizontal="right" vertical="center" shrinkToFit="1"/>
    </xf>
    <xf numFmtId="188" fontId="32" fillId="6" borderId="70" xfId="14" applyNumberFormat="1" applyFont="1" applyFill="1" applyBorder="1" applyAlignment="1">
      <alignment horizontal="right" vertical="center" shrinkToFit="1"/>
    </xf>
    <xf numFmtId="188" fontId="32" fillId="6" borderId="181" xfId="14" applyNumberFormat="1" applyFont="1" applyFill="1" applyBorder="1" applyAlignment="1">
      <alignment horizontal="right" vertical="center" shrinkToFit="1"/>
    </xf>
    <xf numFmtId="188" fontId="32" fillId="6" borderId="182" xfId="14" applyNumberFormat="1" applyFont="1" applyFill="1" applyBorder="1" applyAlignment="1">
      <alignment horizontal="right" vertical="center" shrinkToFit="1"/>
    </xf>
    <xf numFmtId="188" fontId="32" fillId="6" borderId="183" xfId="14" applyNumberFormat="1" applyFont="1" applyFill="1" applyBorder="1" applyAlignment="1">
      <alignment horizontal="right" vertical="center" shrinkToFit="1"/>
    </xf>
    <xf numFmtId="0" fontId="32" fillId="6" borderId="11" xfId="12" applyFont="1" applyFill="1" applyBorder="1" applyAlignment="1">
      <alignment horizontal="left" vertical="center" wrapText="1"/>
    </xf>
    <xf numFmtId="0" fontId="32" fillId="6" borderId="12" xfId="12" applyFont="1" applyFill="1" applyBorder="1" applyAlignment="1">
      <alignment horizontal="left" vertical="center" wrapText="1"/>
    </xf>
    <xf numFmtId="0" fontId="32" fillId="6" borderId="74" xfId="12" applyFont="1" applyFill="1" applyBorder="1" applyAlignment="1">
      <alignment horizontal="left" vertical="center" wrapText="1"/>
    </xf>
    <xf numFmtId="0" fontId="32" fillId="6" borderId="75" xfId="12" applyFont="1" applyFill="1" applyBorder="1" applyAlignment="1">
      <alignment horizontal="left" vertical="center" wrapText="1"/>
    </xf>
    <xf numFmtId="0" fontId="32" fillId="6" borderId="12" xfId="12" applyFont="1" applyFill="1" applyBorder="1" applyAlignment="1">
      <alignment horizontal="center" vertical="center"/>
    </xf>
    <xf numFmtId="0" fontId="32" fillId="6" borderId="51" xfId="12" applyFont="1" applyFill="1" applyBorder="1" applyAlignment="1">
      <alignment horizontal="center" vertical="center"/>
    </xf>
    <xf numFmtId="187" fontId="32" fillId="6" borderId="39" xfId="14" applyNumberFormat="1" applyFont="1" applyFill="1" applyBorder="1" applyAlignment="1">
      <alignment horizontal="right" vertical="center" shrinkToFit="1"/>
    </xf>
    <xf numFmtId="187" fontId="32" fillId="6" borderId="31" xfId="14" applyNumberFormat="1" applyFont="1" applyFill="1" applyBorder="1" applyAlignment="1">
      <alignment horizontal="right" vertical="center" shrinkToFit="1"/>
    </xf>
    <xf numFmtId="187" fontId="32" fillId="6" borderId="156" xfId="14" applyNumberFormat="1" applyFont="1" applyFill="1" applyBorder="1" applyAlignment="1">
      <alignment horizontal="right" vertical="center" shrinkToFit="1"/>
    </xf>
    <xf numFmtId="187" fontId="32" fillId="6" borderId="157" xfId="14" applyNumberFormat="1" applyFont="1" applyFill="1" applyBorder="1" applyAlignment="1">
      <alignment horizontal="right" vertical="center" shrinkToFit="1"/>
    </xf>
    <xf numFmtId="187" fontId="32" fillId="6" borderId="158" xfId="14" applyNumberFormat="1" applyFont="1" applyFill="1" applyBorder="1" applyAlignment="1">
      <alignment horizontal="right" vertical="center" shrinkToFit="1"/>
    </xf>
    <xf numFmtId="187" fontId="32" fillId="6" borderId="159" xfId="14" applyNumberFormat="1" applyFont="1" applyFill="1" applyBorder="1" applyAlignment="1">
      <alignment horizontal="right" vertical="center" shrinkToFit="1"/>
    </xf>
    <xf numFmtId="187" fontId="32" fillId="6" borderId="160" xfId="14" applyNumberFormat="1" applyFont="1" applyFill="1" applyBorder="1" applyAlignment="1">
      <alignment horizontal="right" vertical="center" shrinkToFit="1"/>
    </xf>
    <xf numFmtId="0" fontId="32" fillId="6" borderId="7" xfId="12" applyFont="1" applyFill="1" applyBorder="1">
      <alignment vertical="center"/>
    </xf>
    <xf numFmtId="0" fontId="32" fillId="6" borderId="0" xfId="12" applyFont="1" applyFill="1">
      <alignment vertical="center"/>
    </xf>
    <xf numFmtId="0" fontId="32" fillId="6" borderId="38" xfId="12" applyFont="1" applyFill="1" applyBorder="1">
      <alignment vertical="center"/>
    </xf>
    <xf numFmtId="188" fontId="32" fillId="6" borderId="65" xfId="14" applyNumberFormat="1" applyFont="1" applyFill="1" applyBorder="1" applyAlignment="1">
      <alignment horizontal="right" vertical="center" shrinkToFit="1"/>
    </xf>
    <xf numFmtId="188" fontId="32" fillId="6" borderId="0" xfId="14" applyNumberFormat="1" applyFont="1" applyFill="1" applyAlignment="1">
      <alignment horizontal="right" vertical="center" shrinkToFit="1"/>
    </xf>
    <xf numFmtId="188" fontId="32" fillId="6" borderId="38" xfId="14" applyNumberFormat="1" applyFont="1" applyFill="1" applyBorder="1" applyAlignment="1">
      <alignment horizontal="right" vertical="center" shrinkToFit="1"/>
    </xf>
    <xf numFmtId="188" fontId="32" fillId="6" borderId="66"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2" fillId="6" borderId="56" xfId="12" applyFont="1" applyFill="1" applyBorder="1" applyAlignment="1">
      <alignment horizontal="left" vertical="center"/>
    </xf>
    <xf numFmtId="0" fontId="32" fillId="6" borderId="56" xfId="12" applyFont="1" applyFill="1" applyBorder="1" applyAlignment="1">
      <alignment horizontal="right" vertical="center" wrapText="1"/>
    </xf>
    <xf numFmtId="0" fontId="32" fillId="6" borderId="56" xfId="12" applyFont="1" applyFill="1" applyBorder="1" applyAlignment="1">
      <alignment horizontal="right" vertical="center"/>
    </xf>
    <xf numFmtId="0" fontId="32" fillId="6" borderId="40" xfId="12" applyFont="1" applyFill="1" applyBorder="1" applyAlignment="1">
      <alignment horizontal="right" vertical="center"/>
    </xf>
    <xf numFmtId="177" fontId="32" fillId="6" borderId="37" xfId="14" applyNumberFormat="1" applyFont="1" applyFill="1" applyBorder="1" applyAlignment="1">
      <alignment horizontal="right" vertical="center" shrinkToFit="1"/>
    </xf>
    <xf numFmtId="177" fontId="32" fillId="6" borderId="56" xfId="14" applyNumberFormat="1" applyFont="1" applyFill="1" applyBorder="1" applyAlignment="1">
      <alignment horizontal="right" vertical="center" shrinkToFit="1"/>
    </xf>
    <xf numFmtId="177" fontId="32" fillId="6" borderId="89" xfId="14" applyNumberFormat="1" applyFont="1" applyFill="1" applyBorder="1" applyAlignment="1">
      <alignment horizontal="right" vertical="center" shrinkToFit="1"/>
    </xf>
    <xf numFmtId="177" fontId="32" fillId="6" borderId="91" xfId="14" applyNumberFormat="1" applyFont="1" applyFill="1" applyBorder="1" applyAlignment="1">
      <alignment horizontal="right" vertical="center" shrinkToFit="1"/>
    </xf>
    <xf numFmtId="187" fontId="32" fillId="6" borderId="178" xfId="14" applyNumberFormat="1" applyFont="1" applyFill="1" applyBorder="1" applyAlignment="1">
      <alignment horizontal="right" vertical="center" shrinkToFit="1"/>
    </xf>
    <xf numFmtId="187" fontId="32" fillId="6" borderId="179" xfId="14" applyNumberFormat="1" applyFont="1" applyFill="1" applyBorder="1" applyAlignment="1">
      <alignment horizontal="right" vertical="center" shrinkToFit="1"/>
    </xf>
    <xf numFmtId="187" fontId="32" fillId="6" borderId="180" xfId="14" applyNumberFormat="1" applyFont="1" applyFill="1" applyBorder="1" applyAlignment="1">
      <alignment horizontal="right" vertical="center" shrinkToFit="1"/>
    </xf>
    <xf numFmtId="176" fontId="32" fillId="6" borderId="65" xfId="14" applyNumberFormat="1" applyFont="1" applyFill="1" applyBorder="1" applyAlignment="1">
      <alignment horizontal="right" vertical="center" shrinkToFit="1"/>
    </xf>
    <xf numFmtId="176" fontId="32" fillId="6" borderId="0" xfId="14" applyNumberFormat="1" applyFont="1" applyFill="1" applyAlignment="1">
      <alignment horizontal="right" vertical="center" shrinkToFit="1"/>
    </xf>
    <xf numFmtId="176" fontId="32" fillId="6" borderId="38" xfId="14" applyNumberFormat="1" applyFont="1" applyFill="1" applyBorder="1" applyAlignment="1">
      <alignment horizontal="right" vertical="center" shrinkToFit="1"/>
    </xf>
    <xf numFmtId="176" fontId="32" fillId="6" borderId="66" xfId="14" applyNumberFormat="1" applyFont="1" applyFill="1" applyBorder="1" applyAlignment="1">
      <alignment horizontal="right" vertical="center" shrinkToFit="1"/>
    </xf>
    <xf numFmtId="0" fontId="32" fillId="6" borderId="7" xfId="12" applyFont="1" applyFill="1" applyBorder="1" applyAlignment="1">
      <alignment horizontal="left" vertical="center"/>
    </xf>
    <xf numFmtId="0" fontId="32" fillId="6" borderId="0" xfId="12" applyFont="1" applyFill="1" applyAlignment="1">
      <alignment horizontal="left" vertical="center"/>
    </xf>
    <xf numFmtId="0" fontId="32" fillId="6" borderId="0" xfId="12" applyFont="1" applyFill="1" applyAlignment="1">
      <alignment horizontal="right" vertical="center" wrapText="1"/>
    </xf>
    <xf numFmtId="0" fontId="32" fillId="6" borderId="0" xfId="12" applyFont="1" applyFill="1" applyAlignment="1">
      <alignment horizontal="right" vertical="center"/>
    </xf>
    <xf numFmtId="0" fontId="32" fillId="6" borderId="38" xfId="12" applyFont="1" applyFill="1" applyBorder="1" applyAlignment="1">
      <alignment horizontal="right" vertical="center"/>
    </xf>
    <xf numFmtId="177" fontId="32" fillId="6" borderId="65" xfId="14" applyNumberFormat="1" applyFont="1" applyFill="1" applyBorder="1" applyAlignment="1">
      <alignment horizontal="right" vertical="center" shrinkToFit="1"/>
    </xf>
    <xf numFmtId="177" fontId="32" fillId="6" borderId="0" xfId="14" applyNumberFormat="1" applyFont="1" applyFill="1" applyAlignment="1">
      <alignment horizontal="right" vertical="center" shrinkToFit="1"/>
    </xf>
    <xf numFmtId="177" fontId="32" fillId="6" borderId="85" xfId="14" applyNumberFormat="1" applyFont="1" applyFill="1" applyBorder="1" applyAlignment="1">
      <alignment horizontal="right" vertical="center" shrinkToFit="1"/>
    </xf>
    <xf numFmtId="177" fontId="32" fillId="6" borderId="88" xfId="14" applyNumberFormat="1" applyFont="1" applyFill="1" applyBorder="1" applyAlignment="1">
      <alignment horizontal="right" vertical="center" shrinkToFit="1"/>
    </xf>
    <xf numFmtId="187" fontId="32" fillId="6" borderId="175" xfId="14" applyNumberFormat="1" applyFont="1" applyFill="1" applyBorder="1" applyAlignment="1">
      <alignment horizontal="right" vertical="center" shrinkToFit="1"/>
    </xf>
    <xf numFmtId="187" fontId="32" fillId="6" borderId="176" xfId="14" applyNumberFormat="1" applyFont="1" applyFill="1" applyBorder="1" applyAlignment="1">
      <alignment horizontal="right" vertical="center" shrinkToFit="1"/>
    </xf>
    <xf numFmtId="187" fontId="32" fillId="6" borderId="177" xfId="14" applyNumberFormat="1" applyFont="1" applyFill="1" applyBorder="1" applyAlignment="1">
      <alignment horizontal="right" vertical="center" shrinkToFit="1"/>
    </xf>
    <xf numFmtId="176" fontId="32" fillId="6" borderId="41" xfId="14" applyNumberFormat="1" applyFont="1" applyFill="1" applyBorder="1" applyAlignment="1">
      <alignment horizontal="right" vertical="center" shrinkToFit="1"/>
    </xf>
    <xf numFmtId="176" fontId="32" fillId="6" borderId="12" xfId="14" applyNumberFormat="1" applyFont="1" applyFill="1" applyBorder="1" applyAlignment="1">
      <alignment horizontal="right" vertical="center" shrinkToFit="1"/>
    </xf>
    <xf numFmtId="176" fontId="32" fillId="6" borderId="13" xfId="14" applyNumberFormat="1" applyFont="1" applyFill="1" applyBorder="1" applyAlignment="1">
      <alignment horizontal="right" vertical="center" shrinkToFit="1"/>
    </xf>
    <xf numFmtId="0" fontId="32" fillId="6" borderId="72" xfId="12" applyFont="1" applyFill="1" applyBorder="1">
      <alignment vertical="center"/>
    </xf>
    <xf numFmtId="177" fontId="32" fillId="6" borderId="172" xfId="14" applyNumberFormat="1" applyFont="1" applyFill="1" applyBorder="1" applyAlignment="1">
      <alignment horizontal="right" vertical="center" shrinkToFit="1"/>
    </xf>
    <xf numFmtId="177" fontId="32" fillId="6" borderId="173" xfId="14" applyNumberFormat="1" applyFont="1" applyFill="1" applyBorder="1" applyAlignment="1">
      <alignment horizontal="right" vertical="center" shrinkToFit="1"/>
    </xf>
    <xf numFmtId="187" fontId="32" fillId="6" borderId="173" xfId="14" applyNumberFormat="1" applyFont="1" applyFill="1" applyBorder="1" applyAlignment="1">
      <alignment horizontal="right" vertical="center" shrinkToFit="1"/>
    </xf>
    <xf numFmtId="187" fontId="32" fillId="6" borderId="174" xfId="14" applyNumberFormat="1" applyFont="1" applyFill="1" applyBorder="1" applyAlignment="1">
      <alignment horizontal="right" vertical="center" shrinkToFit="1"/>
    </xf>
    <xf numFmtId="187" fontId="32" fillId="6" borderId="86" xfId="14" applyNumberFormat="1" applyFont="1" applyFill="1" applyBorder="1" applyAlignment="1">
      <alignment horizontal="right" vertical="center" shrinkToFit="1"/>
    </xf>
    <xf numFmtId="187" fontId="32" fillId="6" borderId="155" xfId="14" applyNumberFormat="1" applyFont="1" applyFill="1" applyBorder="1" applyAlignment="1">
      <alignment horizontal="right" vertical="center" shrinkToFit="1"/>
    </xf>
    <xf numFmtId="0" fontId="32" fillId="6" borderId="11" xfId="12" applyFont="1" applyFill="1" applyBorder="1" applyAlignment="1">
      <alignment horizontal="left" vertical="center"/>
    </xf>
    <xf numFmtId="0" fontId="32" fillId="6" borderId="12" xfId="12" applyFont="1" applyFill="1" applyBorder="1" applyAlignment="1">
      <alignment horizontal="left" vertical="center"/>
    </xf>
    <xf numFmtId="0" fontId="32" fillId="6" borderId="12" xfId="12" applyFont="1" applyFill="1" applyBorder="1" applyAlignment="1">
      <alignment horizontal="right" vertical="center"/>
    </xf>
    <xf numFmtId="0" fontId="32" fillId="6" borderId="51" xfId="12" applyFont="1" applyFill="1" applyBorder="1" applyAlignment="1">
      <alignment horizontal="right" vertical="center"/>
    </xf>
    <xf numFmtId="177" fontId="32" fillId="6" borderId="41" xfId="13" applyNumberFormat="1" applyFont="1" applyFill="1" applyBorder="1" applyAlignment="1">
      <alignment horizontal="right" vertical="center" shrinkToFit="1"/>
    </xf>
    <xf numFmtId="177" fontId="32" fillId="6" borderId="12" xfId="13" applyNumberFormat="1" applyFont="1" applyFill="1" applyBorder="1" applyAlignment="1">
      <alignment horizontal="right" vertical="center" shrinkToFit="1"/>
    </xf>
    <xf numFmtId="177" fontId="32" fillId="6" borderId="82" xfId="13" applyNumberFormat="1" applyFont="1" applyFill="1" applyBorder="1" applyAlignment="1">
      <alignment horizontal="right" vertical="center" shrinkToFit="1"/>
    </xf>
    <xf numFmtId="177" fontId="32" fillId="6" borderId="84" xfId="13" applyNumberFormat="1" applyFont="1" applyFill="1" applyBorder="1" applyAlignment="1">
      <alignment horizontal="right" vertical="center" shrinkToFit="1"/>
    </xf>
    <xf numFmtId="187" fontId="32" fillId="6" borderId="169" xfId="14" applyNumberFormat="1" applyFont="1" applyFill="1" applyBorder="1" applyAlignment="1">
      <alignment horizontal="right" vertical="center" shrinkToFit="1"/>
    </xf>
    <xf numFmtId="187" fontId="32" fillId="6" borderId="170" xfId="14" applyNumberFormat="1" applyFont="1" applyFill="1" applyBorder="1" applyAlignment="1">
      <alignment horizontal="right" vertical="center" shrinkToFit="1"/>
    </xf>
    <xf numFmtId="187" fontId="32" fillId="6" borderId="171" xfId="14" applyNumberFormat="1" applyFont="1" applyFill="1" applyBorder="1" applyAlignment="1">
      <alignment horizontal="right" vertical="center" shrinkToFit="1"/>
    </xf>
    <xf numFmtId="0" fontId="32" fillId="6" borderId="11" xfId="12" applyFont="1" applyFill="1" applyBorder="1">
      <alignment vertical="center"/>
    </xf>
    <xf numFmtId="0" fontId="32" fillId="6" borderId="12" xfId="12" applyFont="1" applyFill="1" applyBorder="1">
      <alignment vertical="center"/>
    </xf>
    <xf numFmtId="0" fontId="32" fillId="6" borderId="51" xfId="12" applyFont="1" applyFill="1" applyBorder="1">
      <alignment vertical="center"/>
    </xf>
    <xf numFmtId="176" fontId="32" fillId="6" borderId="51" xfId="14" applyNumberFormat="1" applyFont="1" applyFill="1" applyBorder="1" applyAlignment="1">
      <alignment horizontal="right" vertical="center" shrinkToFit="1"/>
    </xf>
    <xf numFmtId="0" fontId="32" fillId="6" borderId="45" xfId="12" applyFont="1" applyFill="1" applyBorder="1" applyAlignment="1">
      <alignment horizontal="center" vertical="center"/>
    </xf>
    <xf numFmtId="0" fontId="32" fillId="6" borderId="25" xfId="12" applyFont="1" applyFill="1" applyBorder="1" applyAlignment="1">
      <alignment horizontal="center" vertical="center"/>
    </xf>
    <xf numFmtId="0" fontId="32" fillId="6" borderId="46" xfId="12" applyFont="1" applyFill="1" applyBorder="1" applyAlignment="1">
      <alignment horizontal="center" vertical="center"/>
    </xf>
    <xf numFmtId="0" fontId="32" fillId="6" borderId="26" xfId="12" applyFont="1" applyFill="1" applyBorder="1" applyAlignment="1">
      <alignment horizontal="center" vertical="center"/>
    </xf>
    <xf numFmtId="0" fontId="32" fillId="6" borderId="65" xfId="12" applyFont="1" applyFill="1" applyBorder="1">
      <alignment vertical="center"/>
    </xf>
    <xf numFmtId="177" fontId="32" fillId="6" borderId="154" xfId="14" applyNumberFormat="1" applyFont="1" applyFill="1" applyBorder="1" applyAlignment="1">
      <alignment horizontal="right" vertical="center" shrinkToFit="1"/>
    </xf>
    <xf numFmtId="177" fontId="32" fillId="6" borderId="86" xfId="14" applyNumberFormat="1" applyFont="1" applyFill="1" applyBorder="1" applyAlignment="1">
      <alignment horizontal="right" vertical="center" shrinkToFit="1"/>
    </xf>
    <xf numFmtId="0" fontId="32" fillId="6" borderId="11" xfId="12" applyFont="1" applyFill="1" applyBorder="1" applyAlignment="1">
      <alignment horizontal="center" vertical="center" textRotation="255" wrapText="1"/>
    </xf>
    <xf numFmtId="0" fontId="32" fillId="6" borderId="51" xfId="12" applyFont="1" applyFill="1" applyBorder="1" applyAlignment="1">
      <alignment horizontal="center" vertical="center" textRotation="255" wrapText="1"/>
    </xf>
    <xf numFmtId="0" fontId="32" fillId="6" borderId="7" xfId="12" applyFont="1" applyFill="1" applyBorder="1" applyAlignment="1">
      <alignment horizontal="center" vertical="center" textRotation="255" wrapText="1"/>
    </xf>
    <xf numFmtId="0" fontId="32" fillId="6" borderId="38" xfId="12" applyFont="1" applyFill="1" applyBorder="1" applyAlignment="1">
      <alignment horizontal="center" vertical="center" textRotation="255" wrapText="1"/>
    </xf>
    <xf numFmtId="0" fontId="32" fillId="6" borderId="24" xfId="12" applyFont="1" applyFill="1" applyBorder="1" applyAlignment="1">
      <alignment horizontal="center" vertical="center" textRotation="255" wrapText="1"/>
    </xf>
    <xf numFmtId="0" fontId="32" fillId="6" borderId="40" xfId="12" applyFont="1" applyFill="1" applyBorder="1" applyAlignment="1">
      <alignment horizontal="center" vertical="center" textRotation="255" wrapText="1"/>
    </xf>
    <xf numFmtId="187" fontId="32" fillId="6" borderId="88" xfId="14" applyNumberFormat="1" applyFont="1" applyFill="1" applyBorder="1" applyAlignment="1">
      <alignment horizontal="right" vertical="center" shrinkToFit="1"/>
    </xf>
    <xf numFmtId="187" fontId="32" fillId="6" borderId="0" xfId="14" applyNumberFormat="1" applyFont="1" applyFill="1" applyAlignment="1">
      <alignment horizontal="right" vertical="center" shrinkToFit="1"/>
    </xf>
    <xf numFmtId="187" fontId="32" fillId="6" borderId="66" xfId="14" applyNumberFormat="1" applyFont="1" applyFill="1" applyBorder="1" applyAlignment="1">
      <alignment horizontal="right" vertical="center" shrinkToFit="1"/>
    </xf>
    <xf numFmtId="0" fontId="32" fillId="6" borderId="17" xfId="12" applyFont="1" applyFill="1" applyBorder="1" applyAlignment="1">
      <alignment horizontal="left" vertical="center" wrapText="1"/>
    </xf>
    <xf numFmtId="0" fontId="32" fillId="6" borderId="18" xfId="12" applyFont="1" applyFill="1" applyBorder="1" applyAlignment="1">
      <alignment horizontal="left" vertical="center"/>
    </xf>
    <xf numFmtId="0" fontId="32" fillId="6" borderId="43" xfId="12" applyFont="1" applyFill="1" applyBorder="1" applyAlignment="1">
      <alignment horizontal="left" vertical="center"/>
    </xf>
    <xf numFmtId="187" fontId="32" fillId="6" borderId="128" xfId="14" applyNumberFormat="1" applyFont="1" applyFill="1" applyBorder="1" applyAlignment="1">
      <alignment horizontal="right" vertical="center" shrinkToFit="1"/>
    </xf>
    <xf numFmtId="187" fontId="32" fillId="6" borderId="129" xfId="14" applyNumberFormat="1" applyFont="1" applyFill="1" applyBorder="1" applyAlignment="1">
      <alignment horizontal="right" vertical="center" shrinkToFit="1"/>
    </xf>
    <xf numFmtId="177" fontId="32" fillId="6" borderId="164" xfId="14" applyNumberFormat="1" applyFont="1" applyFill="1" applyBorder="1" applyAlignment="1">
      <alignment horizontal="right" vertical="center" shrinkToFit="1"/>
    </xf>
    <xf numFmtId="177" fontId="32" fillId="6" borderId="165" xfId="14" applyNumberFormat="1" applyFont="1" applyFill="1" applyBorder="1" applyAlignment="1">
      <alignment horizontal="right" vertical="center" shrinkToFit="1"/>
    </xf>
    <xf numFmtId="187" fontId="32" fillId="6" borderId="162" xfId="14" applyNumberFormat="1" applyFont="1" applyFill="1" applyBorder="1" applyAlignment="1">
      <alignment horizontal="right" vertical="center" shrinkToFit="1"/>
    </xf>
    <xf numFmtId="0" fontId="32" fillId="6" borderId="65" xfId="14" applyFont="1" applyFill="1" applyBorder="1" applyAlignment="1">
      <alignment horizontal="left" vertical="center" shrinkToFit="1"/>
    </xf>
    <xf numFmtId="0" fontId="32" fillId="6" borderId="0" xfId="14" applyFont="1" applyFill="1" applyAlignment="1">
      <alignment horizontal="left" vertical="center" shrinkToFit="1"/>
    </xf>
    <xf numFmtId="0" fontId="32" fillId="6" borderId="38" xfId="14" applyFont="1" applyFill="1" applyBorder="1" applyAlignment="1">
      <alignment horizontal="left" vertical="center" shrinkToFit="1"/>
    </xf>
    <xf numFmtId="0" fontId="32" fillId="6" borderId="37" xfId="12" applyFont="1" applyFill="1" applyBorder="1">
      <alignment vertical="center"/>
    </xf>
    <xf numFmtId="0" fontId="32" fillId="6" borderId="56" xfId="12" applyFont="1" applyFill="1" applyBorder="1">
      <alignment vertical="center"/>
    </xf>
    <xf numFmtId="0" fontId="32" fillId="6" borderId="40" xfId="12" applyFont="1" applyFill="1" applyBorder="1">
      <alignment vertical="center"/>
    </xf>
    <xf numFmtId="0" fontId="32" fillId="6" borderId="81" xfId="12" applyFont="1" applyFill="1" applyBorder="1" applyAlignment="1">
      <alignment horizontal="center" vertical="center"/>
    </xf>
    <xf numFmtId="177" fontId="32" fillId="6" borderId="83" xfId="14" applyNumberFormat="1" applyFont="1" applyFill="1" applyBorder="1" applyAlignment="1">
      <alignment horizontal="right" vertical="center" shrinkToFit="1"/>
    </xf>
    <xf numFmtId="187" fontId="32" fillId="6" borderId="83" xfId="14" applyNumberFormat="1" applyFont="1" applyFill="1" applyBorder="1" applyAlignment="1">
      <alignment horizontal="right" vertical="center" shrinkToFit="1"/>
    </xf>
    <xf numFmtId="187" fontId="32" fillId="6" borderId="153" xfId="14" applyNumberFormat="1" applyFont="1" applyFill="1" applyBorder="1" applyAlignment="1">
      <alignment horizontal="right" vertical="center" shrinkToFit="1"/>
    </xf>
    <xf numFmtId="177" fontId="32" fillId="6" borderId="90" xfId="14" applyNumberFormat="1" applyFont="1" applyFill="1" applyBorder="1" applyAlignment="1">
      <alignment horizontal="right" vertical="center" shrinkToFit="1"/>
    </xf>
    <xf numFmtId="187" fontId="32" fillId="6" borderId="163" xfId="14" applyNumberFormat="1" applyFont="1" applyFill="1" applyBorder="1" applyAlignment="1">
      <alignment horizontal="right" vertical="center" shrinkToFit="1"/>
    </xf>
    <xf numFmtId="187" fontId="32" fillId="6" borderId="50" xfId="14" applyNumberFormat="1" applyFont="1" applyFill="1" applyBorder="1" applyAlignment="1">
      <alignment horizontal="right" vertical="center" shrinkToFit="1"/>
    </xf>
    <xf numFmtId="187" fontId="32" fillId="6" borderId="91" xfId="14" applyNumberFormat="1" applyFont="1" applyFill="1" applyBorder="1" applyAlignment="1">
      <alignment horizontal="right" vertical="center" shrinkToFit="1"/>
    </xf>
    <xf numFmtId="187" fontId="32" fillId="6" borderId="56" xfId="14" applyNumberFormat="1" applyFont="1" applyFill="1" applyBorder="1" applyAlignment="1">
      <alignment horizontal="right" vertical="center" shrinkToFit="1"/>
    </xf>
    <xf numFmtId="187" fontId="32" fillId="6" borderId="67" xfId="14" applyNumberFormat="1" applyFont="1" applyFill="1" applyBorder="1" applyAlignment="1">
      <alignment horizontal="right" vertical="center" shrinkToFit="1"/>
    </xf>
    <xf numFmtId="0" fontId="32" fillId="6" borderId="11" xfId="12" applyFont="1" applyFill="1" applyBorder="1" applyAlignment="1">
      <alignment horizontal="center" vertical="center" wrapText="1"/>
    </xf>
    <xf numFmtId="0" fontId="32" fillId="6" borderId="12" xfId="12" applyFont="1" applyFill="1" applyBorder="1" applyAlignment="1">
      <alignment horizontal="center" vertical="center" wrapText="1"/>
    </xf>
    <xf numFmtId="0" fontId="32" fillId="6" borderId="51" xfId="12" applyFont="1" applyFill="1" applyBorder="1" applyAlignment="1">
      <alignment horizontal="center" vertical="center" wrapText="1"/>
    </xf>
    <xf numFmtId="0" fontId="32" fillId="6" borderId="7" xfId="12" applyFont="1" applyFill="1" applyBorder="1" applyAlignment="1">
      <alignment horizontal="center" vertical="center" wrapText="1"/>
    </xf>
    <xf numFmtId="0" fontId="32" fillId="6" borderId="0" xfId="12" applyFont="1" applyFill="1" applyAlignment="1">
      <alignment horizontal="center" vertical="center" wrapText="1"/>
    </xf>
    <xf numFmtId="0" fontId="32" fillId="6" borderId="38" xfId="12" applyFont="1" applyFill="1" applyBorder="1" applyAlignment="1">
      <alignment horizontal="center" vertical="center" wrapText="1"/>
    </xf>
    <xf numFmtId="0" fontId="32" fillId="6" borderId="74" xfId="12" applyFont="1" applyFill="1" applyBorder="1" applyAlignment="1">
      <alignment horizontal="center" vertical="center" wrapText="1"/>
    </xf>
    <xf numFmtId="0" fontId="32" fillId="6" borderId="75" xfId="12" applyFont="1" applyFill="1" applyBorder="1" applyAlignment="1">
      <alignment horizontal="center" vertical="center" wrapText="1"/>
    </xf>
    <xf numFmtId="0" fontId="32" fillId="6" borderId="70" xfId="12" applyFont="1" applyFill="1" applyBorder="1" applyAlignment="1">
      <alignment horizontal="center" vertical="center" wrapText="1"/>
    </xf>
    <xf numFmtId="0" fontId="32" fillId="6" borderId="41" xfId="12" applyFont="1" applyFill="1" applyBorder="1">
      <alignment vertical="center"/>
    </xf>
    <xf numFmtId="177" fontId="32" fillId="6" borderId="151" xfId="14" applyNumberFormat="1" applyFont="1" applyFill="1" applyBorder="1" applyAlignment="1">
      <alignment horizontal="right" vertical="center" shrinkToFit="1"/>
    </xf>
    <xf numFmtId="187" fontId="32" fillId="6" borderId="168" xfId="14" applyNumberFormat="1" applyFont="1" applyFill="1" applyBorder="1" applyAlignment="1">
      <alignment horizontal="right" vertical="center" shrinkToFit="1"/>
    </xf>
    <xf numFmtId="0" fontId="32" fillId="6" borderId="65" xfId="12" applyFont="1" applyFill="1" applyBorder="1" applyAlignment="1">
      <alignment vertical="center" shrinkToFit="1"/>
    </xf>
    <xf numFmtId="0" fontId="32" fillId="6" borderId="0" xfId="12" applyFont="1" applyFill="1" applyAlignment="1">
      <alignment vertical="center" shrinkToFit="1"/>
    </xf>
    <xf numFmtId="0" fontId="32" fillId="6" borderId="38" xfId="12" applyFont="1" applyFill="1" applyBorder="1" applyAlignment="1">
      <alignment vertical="center" shrinkToFit="1"/>
    </xf>
    <xf numFmtId="187" fontId="32" fillId="6" borderId="152" xfId="14" applyNumberFormat="1" applyFont="1" applyFill="1" applyBorder="1" applyAlignment="1">
      <alignment horizontal="right" vertical="center" shrinkToFit="1"/>
    </xf>
    <xf numFmtId="187" fontId="32" fillId="6" borderId="15" xfId="14" applyNumberFormat="1" applyFont="1" applyFill="1" applyBorder="1" applyAlignment="1">
      <alignment horizontal="right" vertical="center" shrinkToFit="1"/>
    </xf>
    <xf numFmtId="0" fontId="32" fillId="6" borderId="41" xfId="12" applyFont="1" applyFill="1" applyBorder="1" applyAlignment="1">
      <alignment horizontal="center" vertical="center" wrapText="1"/>
    </xf>
    <xf numFmtId="0" fontId="32" fillId="6" borderId="65" xfId="12" applyFont="1" applyFill="1" applyBorder="1" applyAlignment="1">
      <alignment horizontal="center" vertical="center" wrapText="1"/>
    </xf>
    <xf numFmtId="0" fontId="32" fillId="6" borderId="56" xfId="12" applyFont="1" applyFill="1" applyBorder="1" applyAlignment="1">
      <alignment horizontal="center" vertical="center" wrapText="1"/>
    </xf>
    <xf numFmtId="0" fontId="32" fillId="6" borderId="40" xfId="12" applyFont="1" applyFill="1" applyBorder="1" applyAlignment="1">
      <alignment horizontal="center" vertical="center" wrapText="1"/>
    </xf>
    <xf numFmtId="0" fontId="32" fillId="6" borderId="41" xfId="14" applyFont="1" applyFill="1" applyBorder="1" applyAlignment="1">
      <alignment horizontal="left" vertical="center" shrinkToFit="1"/>
    </xf>
    <xf numFmtId="0" fontId="32" fillId="6" borderId="12" xfId="14" applyFont="1" applyFill="1" applyBorder="1" applyAlignment="1">
      <alignment horizontal="left" vertical="center" shrinkToFit="1"/>
    </xf>
    <xf numFmtId="0" fontId="32" fillId="6" borderId="51" xfId="14" applyFont="1" applyFill="1" applyBorder="1" applyAlignment="1">
      <alignment horizontal="left" vertical="center" shrinkToFit="1"/>
    </xf>
    <xf numFmtId="187" fontId="32" fillId="6" borderId="87" xfId="14" applyNumberFormat="1" applyFont="1" applyFill="1" applyBorder="1" applyAlignment="1">
      <alignment horizontal="right" vertical="center" shrinkToFit="1"/>
    </xf>
    <xf numFmtId="187" fontId="32" fillId="6" borderId="48" xfId="14" applyNumberFormat="1" applyFont="1" applyFill="1" applyBorder="1" applyAlignment="1">
      <alignment horizontal="right" vertical="center" shrinkToFit="1"/>
    </xf>
    <xf numFmtId="0" fontId="32"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177" fontId="32" fillId="6" borderId="161" xfId="14" applyNumberFormat="1" applyFont="1" applyFill="1" applyBorder="1" applyAlignment="1">
      <alignment horizontal="right" vertical="center" shrinkToFit="1"/>
    </xf>
    <xf numFmtId="0" fontId="32" fillId="6" borderId="11" xfId="12" applyFont="1" applyFill="1" applyBorder="1" applyAlignment="1">
      <alignment horizontal="center" vertical="top" wrapText="1"/>
    </xf>
    <xf numFmtId="0" fontId="32" fillId="6" borderId="12" xfId="12" applyFont="1" applyFill="1" applyBorder="1" applyAlignment="1">
      <alignment horizontal="center" vertical="top" wrapText="1"/>
    </xf>
    <xf numFmtId="0" fontId="32" fillId="6" borderId="51" xfId="12" applyFont="1" applyFill="1" applyBorder="1" applyAlignment="1">
      <alignment horizontal="center" vertical="top" wrapText="1"/>
    </xf>
    <xf numFmtId="0" fontId="32" fillId="6" borderId="7" xfId="12" applyFont="1" applyFill="1" applyBorder="1" applyAlignment="1">
      <alignment horizontal="center" vertical="top" wrapText="1"/>
    </xf>
    <xf numFmtId="0" fontId="32" fillId="6" borderId="0" xfId="12" applyFont="1" applyFill="1" applyAlignment="1">
      <alignment horizontal="center" vertical="top" wrapText="1"/>
    </xf>
    <xf numFmtId="0" fontId="32" fillId="6" borderId="38" xfId="12" applyFont="1" applyFill="1" applyBorder="1" applyAlignment="1">
      <alignment horizontal="center" vertical="top" wrapText="1"/>
    </xf>
    <xf numFmtId="0" fontId="32" fillId="6" borderId="24" xfId="12" applyFont="1" applyFill="1" applyBorder="1" applyAlignment="1">
      <alignment horizontal="center" vertical="top" wrapText="1"/>
    </xf>
    <xf numFmtId="0" fontId="32" fillId="6" borderId="56" xfId="12" applyFont="1" applyFill="1" applyBorder="1" applyAlignment="1">
      <alignment horizontal="center" vertical="top" wrapText="1"/>
    </xf>
    <xf numFmtId="177" fontId="32" fillId="6" borderId="41" xfId="14" applyNumberFormat="1" applyFont="1" applyFill="1" applyBorder="1" applyAlignment="1">
      <alignment horizontal="right" vertical="center" shrinkToFit="1"/>
    </xf>
    <xf numFmtId="177" fontId="32" fillId="6" borderId="12" xfId="14" applyNumberFormat="1" applyFont="1" applyFill="1" applyBorder="1" applyAlignment="1">
      <alignment horizontal="right" vertical="center" shrinkToFit="1"/>
    </xf>
    <xf numFmtId="177" fontId="32" fillId="6" borderId="82" xfId="14" applyNumberFormat="1" applyFont="1" applyFill="1" applyBorder="1" applyAlignment="1">
      <alignment horizontal="right" vertical="center" shrinkToFit="1"/>
    </xf>
    <xf numFmtId="177" fontId="32" fillId="6" borderId="84" xfId="14" applyNumberFormat="1" applyFont="1" applyFill="1" applyBorder="1" applyAlignment="1">
      <alignment horizontal="right" vertical="center" shrinkToFit="1"/>
    </xf>
    <xf numFmtId="187" fontId="32" fillId="6" borderId="84" xfId="14" applyNumberFormat="1" applyFont="1" applyFill="1" applyBorder="1" applyAlignment="1">
      <alignment horizontal="right" vertical="center" shrinkToFit="1"/>
    </xf>
    <xf numFmtId="187" fontId="32" fillId="6" borderId="12" xfId="14" applyNumberFormat="1" applyFont="1" applyFill="1" applyBorder="1" applyAlignment="1">
      <alignment horizontal="right" vertical="center" shrinkToFit="1"/>
    </xf>
    <xf numFmtId="187" fontId="32" fillId="6" borderId="13" xfId="14" applyNumberFormat="1" applyFont="1" applyFill="1" applyBorder="1" applyAlignment="1">
      <alignment horizontal="right" vertical="center" shrinkToFit="1"/>
    </xf>
    <xf numFmtId="0" fontId="32" fillId="6" borderId="30" xfId="12" applyFont="1" applyFill="1" applyBorder="1" applyAlignment="1">
      <alignment horizontal="center" vertical="center"/>
    </xf>
    <xf numFmtId="0" fontId="32" fillId="6" borderId="31" xfId="12" applyFont="1" applyFill="1" applyBorder="1" applyAlignment="1">
      <alignment horizontal="center" vertical="center"/>
    </xf>
    <xf numFmtId="0" fontId="32" fillId="6" borderId="42" xfId="12" applyFont="1" applyFill="1" applyBorder="1" applyAlignment="1">
      <alignment horizontal="center" vertical="center"/>
    </xf>
    <xf numFmtId="0" fontId="32" fillId="6" borderId="39" xfId="12" applyFont="1" applyFill="1" applyBorder="1" applyAlignment="1">
      <alignment horizontal="center" vertical="center"/>
    </xf>
    <xf numFmtId="0" fontId="32" fillId="6" borderId="39" xfId="14" applyFont="1" applyFill="1" applyBorder="1" applyAlignment="1">
      <alignment horizontal="center" vertical="center"/>
    </xf>
    <xf numFmtId="0" fontId="32" fillId="6" borderId="31" xfId="14" applyFont="1" applyFill="1" applyBorder="1" applyAlignment="1">
      <alignment horizontal="center" vertical="center"/>
    </xf>
    <xf numFmtId="0" fontId="32" fillId="6" borderId="32" xfId="14" applyFont="1" applyFill="1" applyBorder="1" applyAlignment="1">
      <alignment horizontal="center" vertical="center"/>
    </xf>
    <xf numFmtId="177" fontId="32" fillId="6" borderId="39" xfId="14" applyNumberFormat="1" applyFont="1" applyFill="1" applyBorder="1" applyAlignment="1">
      <alignment horizontal="right" vertical="center" shrinkToFit="1"/>
    </xf>
    <xf numFmtId="177" fontId="32" fillId="6" borderId="31" xfId="14" applyNumberFormat="1" applyFont="1" applyFill="1" applyBorder="1" applyAlignment="1">
      <alignment horizontal="right" vertical="center" shrinkToFit="1"/>
    </xf>
    <xf numFmtId="177" fontId="32" fillId="6" borderId="156" xfId="14" applyNumberFormat="1" applyFont="1" applyFill="1" applyBorder="1" applyAlignment="1">
      <alignment horizontal="right" vertical="center" shrinkToFit="1"/>
    </xf>
    <xf numFmtId="177" fontId="32" fillId="6" borderId="157" xfId="14" applyNumberFormat="1" applyFont="1" applyFill="1" applyBorder="1" applyAlignment="1">
      <alignment horizontal="right" vertical="center" shrinkToFit="1"/>
    </xf>
    <xf numFmtId="177" fontId="32" fillId="6" borderId="158" xfId="14" applyNumberFormat="1" applyFont="1" applyFill="1" applyBorder="1" applyAlignment="1">
      <alignment horizontal="right" vertical="center" shrinkToFit="1"/>
    </xf>
    <xf numFmtId="177" fontId="32" fillId="6" borderId="159" xfId="14" applyNumberFormat="1" applyFont="1" applyFill="1" applyBorder="1" applyAlignment="1">
      <alignment horizontal="right" vertical="center" shrinkToFit="1"/>
    </xf>
    <xf numFmtId="177" fontId="32"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2" fillId="6" borderId="11" xfId="12" applyFont="1" applyFill="1" applyBorder="1" applyAlignment="1">
      <alignment horizontal="center" vertical="center" textRotation="255" shrinkToFit="1"/>
    </xf>
    <xf numFmtId="0" fontId="32" fillId="6" borderId="51" xfId="12" applyFont="1" applyFill="1" applyBorder="1" applyAlignment="1">
      <alignment horizontal="center" vertical="center" textRotation="255" shrinkToFit="1"/>
    </xf>
    <xf numFmtId="0" fontId="32" fillId="6" borderId="7" xfId="12" applyFont="1" applyFill="1" applyBorder="1" applyAlignment="1">
      <alignment horizontal="center" vertical="center" textRotation="255" shrinkToFit="1"/>
    </xf>
    <xf numFmtId="0" fontId="32" fillId="6" borderId="38" xfId="12" applyFont="1" applyFill="1" applyBorder="1" applyAlignment="1">
      <alignment horizontal="center" vertical="center" textRotation="255" shrinkToFit="1"/>
    </xf>
    <xf numFmtId="0" fontId="32" fillId="6" borderId="24" xfId="12" applyFont="1" applyFill="1" applyBorder="1" applyAlignment="1">
      <alignment horizontal="center" vertical="center" textRotation="255" shrinkToFit="1"/>
    </xf>
    <xf numFmtId="0" fontId="32" fillId="6" borderId="40" xfId="12" applyFont="1" applyFill="1" applyBorder="1" applyAlignment="1">
      <alignment horizontal="center" vertical="center" textRotation="255" shrinkToFit="1"/>
    </xf>
    <xf numFmtId="177" fontId="32" fillId="6" borderId="65" xfId="13" applyNumberFormat="1" applyFont="1" applyFill="1" applyBorder="1" applyAlignment="1">
      <alignment horizontal="right" vertical="center" shrinkToFit="1"/>
    </xf>
    <xf numFmtId="177" fontId="32" fillId="6" borderId="0" xfId="13" applyNumberFormat="1" applyFont="1" applyFill="1" applyAlignment="1">
      <alignment horizontal="right" vertical="center" shrinkToFit="1"/>
    </xf>
    <xf numFmtId="177" fontId="32" fillId="6" borderId="85" xfId="13" applyNumberFormat="1" applyFont="1" applyFill="1" applyBorder="1" applyAlignment="1">
      <alignment horizontal="right" vertical="center" shrinkToFit="1"/>
    </xf>
    <xf numFmtId="177" fontId="32" fillId="6" borderId="88" xfId="13" applyNumberFormat="1" applyFont="1" applyFill="1" applyBorder="1" applyAlignment="1">
      <alignment horizontal="right" vertical="center" shrinkToFit="1"/>
    </xf>
    <xf numFmtId="187" fontId="32" fillId="6" borderId="88" xfId="13" applyNumberFormat="1" applyFont="1" applyFill="1" applyBorder="1" applyAlignment="1">
      <alignment horizontal="right" vertical="center" shrinkToFit="1"/>
    </xf>
    <xf numFmtId="187" fontId="32" fillId="6" borderId="0" xfId="13" applyNumberFormat="1" applyFont="1" applyFill="1" applyAlignment="1">
      <alignment horizontal="right" vertical="center" shrinkToFit="1"/>
    </xf>
    <xf numFmtId="187" fontId="32" fillId="6" borderId="66" xfId="13" applyNumberFormat="1" applyFont="1" applyFill="1" applyBorder="1" applyAlignment="1">
      <alignment horizontal="right" vertical="center" shrinkToFit="1"/>
    </xf>
    <xf numFmtId="0" fontId="32" fillId="6" borderId="38" xfId="12" applyFont="1" applyFill="1" applyBorder="1" applyAlignment="1">
      <alignment horizontal="left" vertical="center"/>
    </xf>
    <xf numFmtId="0" fontId="32" fillId="6" borderId="41" xfId="12" applyFont="1" applyFill="1" applyBorder="1" applyAlignment="1">
      <alignment horizontal="center" vertical="center" textRotation="255" wrapText="1"/>
    </xf>
    <xf numFmtId="0" fontId="32" fillId="6" borderId="65" xfId="12" applyFont="1" applyFill="1" applyBorder="1" applyAlignment="1">
      <alignment horizontal="center" vertical="center" textRotation="255" wrapText="1"/>
    </xf>
    <xf numFmtId="0" fontId="32" fillId="6" borderId="37" xfId="12" applyFont="1" applyFill="1" applyBorder="1" applyAlignment="1">
      <alignment horizontal="center" vertical="center" textRotation="255" wrapText="1"/>
    </xf>
    <xf numFmtId="0" fontId="32" fillId="6" borderId="32" xfId="12" applyFont="1" applyFill="1" applyBorder="1" applyAlignment="1">
      <alignment horizontal="center" vertical="center"/>
    </xf>
    <xf numFmtId="0" fontId="32" fillId="6" borderId="11" xfId="12" applyFont="1" applyFill="1" applyBorder="1" applyAlignment="1">
      <alignment horizontal="center" vertical="top"/>
    </xf>
    <xf numFmtId="0" fontId="32" fillId="6" borderId="12" xfId="12" applyFont="1" applyFill="1" applyBorder="1" applyAlignment="1">
      <alignment horizontal="center" vertical="top"/>
    </xf>
    <xf numFmtId="0" fontId="32" fillId="6" borderId="7" xfId="12" applyFont="1" applyFill="1" applyBorder="1" applyAlignment="1">
      <alignment horizontal="center" vertical="top"/>
    </xf>
    <xf numFmtId="0" fontId="32" fillId="6" borderId="0" xfId="12" applyFont="1" applyFill="1" applyAlignment="1">
      <alignment horizontal="center" vertical="top"/>
    </xf>
    <xf numFmtId="0" fontId="32" fillId="6" borderId="24" xfId="12" applyFont="1" applyFill="1" applyBorder="1" applyAlignment="1">
      <alignment horizontal="center" vertical="top"/>
    </xf>
    <xf numFmtId="0" fontId="32" fillId="6" borderId="56" xfId="12" applyFont="1" applyFill="1" applyBorder="1" applyAlignment="1">
      <alignment horizontal="center" vertical="top"/>
    </xf>
    <xf numFmtId="0" fontId="32" fillId="6" borderId="34" xfId="12" applyFont="1" applyFill="1" applyBorder="1" applyAlignment="1">
      <alignment horizontal="center" vertical="center"/>
    </xf>
    <xf numFmtId="0" fontId="32" fillId="8" borderId="44" xfId="12" applyFont="1" applyFill="1" applyBorder="1" applyAlignment="1" applyProtection="1">
      <alignment horizontal="left" vertical="center" shrinkToFit="1"/>
      <protection locked="0"/>
    </xf>
    <xf numFmtId="0" fontId="32" fillId="8" borderId="18" xfId="12" applyFont="1" applyFill="1" applyBorder="1" applyAlignment="1" applyProtection="1">
      <alignment horizontal="left" vertical="center" shrinkToFit="1"/>
      <protection locked="0"/>
    </xf>
    <xf numFmtId="0" fontId="32" fillId="8" borderId="19" xfId="12" applyFont="1" applyFill="1" applyBorder="1" applyAlignment="1" applyProtection="1">
      <alignment horizontal="left" vertical="center" shrinkToFit="1"/>
      <protection locked="0"/>
    </xf>
    <xf numFmtId="0" fontId="32" fillId="6" borderId="8" xfId="12" applyFont="1" applyFill="1" applyBorder="1" applyAlignment="1">
      <alignment horizontal="left" vertical="center" wrapText="1"/>
    </xf>
    <xf numFmtId="0" fontId="32" fillId="6" borderId="0" xfId="13" applyFont="1" applyFill="1" applyAlignment="1">
      <alignment horizontal="left" vertical="center"/>
    </xf>
    <xf numFmtId="0" fontId="32" fillId="6" borderId="24" xfId="12" applyFont="1" applyFill="1" applyBorder="1" applyAlignment="1">
      <alignment horizontal="center" vertical="center"/>
    </xf>
    <xf numFmtId="0" fontId="32" fillId="6" borderId="56" xfId="12" applyFont="1" applyFill="1" applyBorder="1" applyAlignment="1">
      <alignment horizontal="center" vertical="center"/>
    </xf>
    <xf numFmtId="0" fontId="32" fillId="6" borderId="67" xfId="12" applyFont="1" applyFill="1" applyBorder="1" applyAlignment="1">
      <alignment horizontal="center" vertical="center"/>
    </xf>
    <xf numFmtId="0" fontId="32" fillId="6" borderId="112" xfId="12" applyFont="1" applyFill="1" applyBorder="1" applyAlignment="1" applyProtection="1">
      <alignment horizontal="left" vertical="center" shrinkToFit="1"/>
      <protection locked="0"/>
    </xf>
    <xf numFmtId="0" fontId="32" fillId="6" borderId="113" xfId="12" applyFont="1" applyFill="1" applyBorder="1" applyAlignment="1" applyProtection="1">
      <alignment horizontal="left" vertical="center" shrinkToFit="1"/>
      <protection locked="0"/>
    </xf>
    <xf numFmtId="0" fontId="32" fillId="6" borderId="119" xfId="12" applyFont="1" applyFill="1" applyBorder="1" applyAlignment="1" applyProtection="1">
      <alignment horizontal="left" vertical="center" shrinkToFit="1"/>
      <protection locked="0"/>
    </xf>
    <xf numFmtId="0" fontId="32" fillId="8" borderId="43" xfId="12" applyFont="1" applyFill="1" applyBorder="1" applyAlignment="1" applyProtection="1">
      <alignment horizontal="left" vertical="center" shrinkToFit="1"/>
      <protection locked="0"/>
    </xf>
    <xf numFmtId="177" fontId="32" fillId="8" borderId="148" xfId="12" applyNumberFormat="1" applyFont="1" applyFill="1" applyBorder="1" applyAlignment="1" applyProtection="1">
      <alignment horizontal="right" vertical="center" shrinkToFit="1"/>
      <protection locked="0"/>
    </xf>
    <xf numFmtId="177" fontId="32" fillId="8" borderId="149" xfId="12" applyNumberFormat="1" applyFont="1" applyFill="1" applyBorder="1" applyAlignment="1" applyProtection="1">
      <alignment horizontal="right" vertical="center" shrinkToFit="1"/>
      <protection locked="0"/>
    </xf>
    <xf numFmtId="177" fontId="32" fillId="8" borderId="150" xfId="12" applyNumberFormat="1" applyFont="1" applyFill="1" applyBorder="1" applyAlignment="1" applyProtection="1">
      <alignment horizontal="right" vertical="center" shrinkToFit="1"/>
      <protection locked="0"/>
    </xf>
    <xf numFmtId="177" fontId="32" fillId="8" borderId="44" xfId="12" applyNumberFormat="1" applyFont="1" applyFill="1" applyBorder="1" applyAlignment="1" applyProtection="1">
      <alignment horizontal="right" vertical="center" shrinkToFit="1"/>
      <protection locked="0"/>
    </xf>
    <xf numFmtId="177" fontId="32" fillId="8" borderId="18" xfId="12" applyNumberFormat="1" applyFont="1" applyFill="1" applyBorder="1" applyAlignment="1" applyProtection="1">
      <alignment horizontal="right" vertical="center" shrinkToFit="1"/>
      <protection locked="0"/>
    </xf>
    <xf numFmtId="177" fontId="32" fillId="8" borderId="43" xfId="12" applyNumberFormat="1" applyFont="1" applyFill="1" applyBorder="1" applyAlignment="1" applyProtection="1">
      <alignment horizontal="right" vertical="center" shrinkToFit="1"/>
      <protection locked="0"/>
    </xf>
    <xf numFmtId="0" fontId="32" fillId="6" borderId="114" xfId="12" applyFont="1" applyFill="1" applyBorder="1" applyAlignment="1" applyProtection="1">
      <alignment horizontal="left" vertical="center" shrinkToFit="1"/>
      <protection locked="0"/>
    </xf>
    <xf numFmtId="177" fontId="32" fillId="6" borderId="112" xfId="12" applyNumberFormat="1" applyFont="1" applyFill="1" applyBorder="1" applyAlignment="1" applyProtection="1">
      <alignment horizontal="right" vertical="center" shrinkToFit="1"/>
      <protection locked="0"/>
    </xf>
    <xf numFmtId="177" fontId="32" fillId="6" borderId="113" xfId="12" applyNumberFormat="1" applyFont="1" applyFill="1" applyBorder="1" applyAlignment="1" applyProtection="1">
      <alignment horizontal="right" vertical="center" shrinkToFit="1"/>
      <protection locked="0"/>
    </xf>
    <xf numFmtId="177" fontId="32" fillId="6" borderId="114" xfId="12" applyNumberFormat="1" applyFont="1" applyFill="1" applyBorder="1" applyAlignment="1" applyProtection="1">
      <alignment horizontal="right" vertical="center" shrinkToFit="1"/>
      <protection locked="0"/>
    </xf>
    <xf numFmtId="177" fontId="32" fillId="8" borderId="129" xfId="12" applyNumberFormat="1" applyFont="1" applyFill="1" applyBorder="1" applyAlignment="1" applyProtection="1">
      <alignment horizontal="right" vertical="center" shrinkToFit="1"/>
      <protection locked="0"/>
    </xf>
    <xf numFmtId="0" fontId="32" fillId="8" borderId="129" xfId="12" applyFont="1" applyFill="1" applyBorder="1" applyAlignment="1" applyProtection="1">
      <alignment horizontal="left" vertical="center" shrinkToFit="1"/>
      <protection locked="0"/>
    </xf>
    <xf numFmtId="0" fontId="32" fillId="8" borderId="132" xfId="12" applyFont="1" applyFill="1" applyBorder="1" applyAlignment="1" applyProtection="1">
      <alignment horizontal="left" vertical="center" shrinkToFit="1"/>
      <protection locked="0"/>
    </xf>
    <xf numFmtId="177" fontId="32" fillId="8" borderId="142" xfId="12" applyNumberFormat="1" applyFont="1" applyFill="1" applyBorder="1" applyAlignment="1" applyProtection="1">
      <alignment horizontal="right" vertical="center" shrinkToFit="1"/>
      <protection locked="0"/>
    </xf>
    <xf numFmtId="177" fontId="32" fillId="8" borderId="134" xfId="12" applyNumberFormat="1" applyFont="1" applyFill="1" applyBorder="1" applyAlignment="1" applyProtection="1">
      <alignment horizontal="right" vertical="center" shrinkToFit="1"/>
      <protection locked="0"/>
    </xf>
    <xf numFmtId="0" fontId="32" fillId="6" borderId="145" xfId="12" applyFont="1" applyFill="1" applyBorder="1" applyAlignment="1" applyProtection="1">
      <alignment horizontal="left" vertical="center" shrinkToFit="1"/>
      <protection locked="0"/>
    </xf>
    <xf numFmtId="0" fontId="32" fillId="6" borderId="146" xfId="12" applyFont="1" applyFill="1" applyBorder="1" applyAlignment="1" applyProtection="1">
      <alignment horizontal="left" vertical="center" shrinkToFit="1"/>
      <protection locked="0"/>
    </xf>
    <xf numFmtId="0" fontId="32" fillId="6" borderId="147" xfId="12" applyFont="1" applyFill="1" applyBorder="1" applyAlignment="1" applyProtection="1">
      <alignment horizontal="left" vertical="center" shrinkToFit="1"/>
      <protection locked="0"/>
    </xf>
    <xf numFmtId="177" fontId="32" fillId="6" borderId="123" xfId="12" applyNumberFormat="1" applyFont="1" applyFill="1" applyBorder="1" applyAlignment="1" applyProtection="1">
      <alignment horizontal="right" vertical="center" shrinkToFit="1"/>
      <protection locked="0"/>
    </xf>
    <xf numFmtId="177" fontId="32" fillId="6" borderId="124" xfId="12" applyNumberFormat="1" applyFont="1" applyFill="1" applyBorder="1" applyAlignment="1" applyProtection="1">
      <alignment horizontal="right" vertical="center" shrinkToFit="1"/>
      <protection locked="0"/>
    </xf>
    <xf numFmtId="0" fontId="32" fillId="6" borderId="124" xfId="12" applyFont="1" applyFill="1" applyBorder="1" applyAlignment="1" applyProtection="1">
      <alignment horizontal="left" vertical="center" shrinkToFit="1"/>
      <protection locked="0"/>
    </xf>
    <xf numFmtId="0" fontId="32" fillId="6" borderId="127" xfId="12" applyFont="1" applyFill="1" applyBorder="1" applyAlignment="1" applyProtection="1">
      <alignment horizontal="left" vertical="center" shrinkToFit="1"/>
      <protection locked="0"/>
    </xf>
    <xf numFmtId="177" fontId="32" fillId="0" borderId="116" xfId="12" applyNumberFormat="1" applyFont="1" applyBorder="1" applyAlignment="1" applyProtection="1">
      <alignment horizontal="right" vertical="center" shrinkToFit="1"/>
      <protection locked="0"/>
    </xf>
    <xf numFmtId="0" fontId="32" fillId="0" borderId="116" xfId="12" applyFont="1" applyBorder="1" applyAlignment="1" applyProtection="1">
      <alignment horizontal="left" vertical="center" shrinkToFit="1"/>
      <protection locked="0"/>
    </xf>
    <xf numFmtId="0" fontId="32" fillId="0" borderId="121" xfId="12" applyFont="1" applyBorder="1" applyAlignment="1" applyProtection="1">
      <alignment horizontal="left" vertical="center" shrinkToFit="1"/>
      <protection locked="0"/>
    </xf>
    <xf numFmtId="0" fontId="32" fillId="0" borderId="112" xfId="12" applyFont="1" applyBorder="1" applyAlignment="1" applyProtection="1">
      <alignment horizontal="left" vertical="center" shrinkToFit="1"/>
      <protection locked="0"/>
    </xf>
    <xf numFmtId="0" fontId="32" fillId="0" borderId="113" xfId="12" applyFont="1" applyBorder="1" applyAlignment="1" applyProtection="1">
      <alignment horizontal="left" vertical="center" shrinkToFit="1"/>
      <protection locked="0"/>
    </xf>
    <xf numFmtId="0" fontId="32" fillId="0" borderId="114" xfId="12" applyFont="1" applyBorder="1" applyAlignment="1" applyProtection="1">
      <alignment horizontal="left" vertical="center" shrinkToFit="1"/>
      <protection locked="0"/>
    </xf>
    <xf numFmtId="177" fontId="32" fillId="0" borderId="115" xfId="12" applyNumberFormat="1" applyFont="1" applyBorder="1" applyAlignment="1" applyProtection="1">
      <alignment horizontal="right" vertical="center" shrinkToFit="1"/>
      <protection locked="0"/>
    </xf>
    <xf numFmtId="177" fontId="32" fillId="0" borderId="112" xfId="12" applyNumberFormat="1" applyFont="1" applyBorder="1" applyAlignment="1" applyProtection="1">
      <alignment horizontal="right" vertical="center" shrinkToFit="1"/>
      <protection locked="0"/>
    </xf>
    <xf numFmtId="177" fontId="32" fillId="0" borderId="113" xfId="12" applyNumberFormat="1" applyFont="1" applyBorder="1" applyAlignment="1" applyProtection="1">
      <alignment horizontal="right" vertical="center" shrinkToFit="1"/>
      <protection locked="0"/>
    </xf>
    <xf numFmtId="177" fontId="32" fillId="0" borderId="120" xfId="12" applyNumberFormat="1" applyFont="1" applyBorder="1" applyAlignment="1" applyProtection="1">
      <alignment horizontal="right" vertical="center" shrinkToFit="1"/>
      <protection locked="0"/>
    </xf>
    <xf numFmtId="177" fontId="32" fillId="0" borderId="117" xfId="12" applyNumberFormat="1" applyFont="1" applyBorder="1" applyAlignment="1" applyProtection="1">
      <alignment horizontal="right" vertical="center" shrinkToFit="1"/>
      <protection locked="0"/>
    </xf>
    <xf numFmtId="177" fontId="32" fillId="0" borderId="102" xfId="12" applyNumberFormat="1" applyFont="1" applyBorder="1" applyAlignment="1" applyProtection="1">
      <alignment horizontal="right" vertical="center" shrinkToFit="1"/>
      <protection locked="0"/>
    </xf>
    <xf numFmtId="0" fontId="32" fillId="0" borderId="102" xfId="12" applyFont="1" applyBorder="1" applyAlignment="1" applyProtection="1">
      <alignment horizontal="left" vertical="center" shrinkToFit="1"/>
      <protection locked="0"/>
    </xf>
    <xf numFmtId="0" fontId="32" fillId="0" borderId="108" xfId="12" applyFont="1" applyBorder="1" applyAlignment="1" applyProtection="1">
      <alignment horizontal="left" vertical="center" shrinkToFit="1"/>
      <protection locked="0"/>
    </xf>
    <xf numFmtId="0" fontId="32" fillId="0" borderId="98" xfId="12" applyFont="1" applyBorder="1" applyAlignment="1" applyProtection="1">
      <alignment horizontal="left" vertical="center" shrinkToFit="1"/>
      <protection locked="0"/>
    </xf>
    <xf numFmtId="0" fontId="32" fillId="0" borderId="99" xfId="12" applyFont="1" applyBorder="1" applyAlignment="1" applyProtection="1">
      <alignment horizontal="left" vertical="center" shrinkToFit="1"/>
      <protection locked="0"/>
    </xf>
    <xf numFmtId="0" fontId="32" fillId="0" borderId="100" xfId="12" applyFont="1" applyBorder="1" applyAlignment="1" applyProtection="1">
      <alignment horizontal="left" vertical="center" shrinkToFit="1"/>
      <protection locked="0"/>
    </xf>
    <xf numFmtId="177" fontId="32" fillId="0" borderId="101" xfId="12" applyNumberFormat="1" applyFont="1" applyBorder="1" applyAlignment="1" applyProtection="1">
      <alignment horizontal="right" vertical="center" shrinkToFit="1"/>
      <protection locked="0"/>
    </xf>
    <xf numFmtId="177" fontId="32" fillId="0" borderId="112" xfId="15" applyNumberFormat="1" applyFont="1" applyBorder="1" applyAlignment="1" applyProtection="1">
      <alignment horizontal="right" vertical="center" shrinkToFit="1"/>
      <protection locked="0"/>
    </xf>
    <xf numFmtId="177" fontId="32" fillId="0" borderId="113" xfId="15" applyNumberFormat="1" applyFont="1" applyBorder="1" applyAlignment="1" applyProtection="1">
      <alignment horizontal="right" vertical="center" shrinkToFit="1"/>
      <protection locked="0"/>
    </xf>
    <xf numFmtId="177" fontId="32" fillId="0" borderId="114" xfId="15" applyNumberFormat="1" applyFont="1" applyBorder="1" applyAlignment="1" applyProtection="1">
      <alignment horizontal="right" vertical="center" shrinkToFit="1"/>
      <protection locked="0"/>
    </xf>
    <xf numFmtId="0" fontId="32" fillId="0" borderId="112" xfId="15" applyFont="1" applyBorder="1" applyAlignment="1" applyProtection="1">
      <alignment horizontal="left" vertical="center" shrinkToFit="1"/>
      <protection locked="0"/>
    </xf>
    <xf numFmtId="0" fontId="32" fillId="0" borderId="113" xfId="15" applyFont="1" applyBorder="1" applyAlignment="1" applyProtection="1">
      <alignment horizontal="left" vertical="center" shrinkToFit="1"/>
      <protection locked="0"/>
    </xf>
    <xf numFmtId="0" fontId="32" fillId="0" borderId="119" xfId="15" applyFont="1" applyBorder="1" applyAlignment="1" applyProtection="1">
      <alignment horizontal="left" vertical="center" shrinkToFit="1"/>
      <protection locked="0"/>
    </xf>
    <xf numFmtId="0" fontId="32" fillId="7" borderId="36" xfId="12" applyFont="1" applyFill="1" applyBorder="1" applyAlignment="1" applyProtection="1">
      <alignment horizontal="center" vertical="center"/>
      <protection locked="0"/>
    </xf>
    <xf numFmtId="0" fontId="32" fillId="7" borderId="8" xfId="12" applyFont="1" applyFill="1" applyBorder="1" applyAlignment="1" applyProtection="1">
      <alignment horizontal="center" vertical="center"/>
      <protection locked="0"/>
    </xf>
    <xf numFmtId="0" fontId="32" fillId="7" borderId="23" xfId="12" applyFont="1" applyFill="1" applyBorder="1" applyAlignment="1" applyProtection="1">
      <alignment horizontal="center" vertical="center"/>
      <protection locked="0"/>
    </xf>
    <xf numFmtId="0" fontId="32" fillId="7" borderId="92" xfId="12" applyFont="1" applyFill="1" applyBorder="1" applyAlignment="1" applyProtection="1">
      <alignment horizontal="center" vertical="center"/>
      <protection locked="0"/>
    </xf>
    <xf numFmtId="0" fontId="32" fillId="7" borderId="93" xfId="12" applyFont="1" applyFill="1" applyBorder="1" applyAlignment="1" applyProtection="1">
      <alignment horizontal="center" vertical="center"/>
      <protection locked="0"/>
    </xf>
    <xf numFmtId="0" fontId="32" fillId="7" borderId="94" xfId="12" applyFont="1" applyFill="1" applyBorder="1" applyAlignment="1" applyProtection="1">
      <alignment horizontal="center" vertical="center"/>
      <protection locked="0"/>
    </xf>
    <xf numFmtId="0" fontId="32" fillId="7" borderId="64" xfId="12" applyFont="1" applyFill="1" applyBorder="1" applyAlignment="1" applyProtection="1">
      <alignment horizontal="center" vertical="center" wrapText="1"/>
      <protection locked="0"/>
    </xf>
    <xf numFmtId="0" fontId="32" fillId="7" borderId="8" xfId="12" applyFont="1" applyFill="1" applyBorder="1" applyAlignment="1" applyProtection="1">
      <alignment horizontal="center" vertical="center" wrapText="1"/>
      <protection locked="0"/>
    </xf>
    <xf numFmtId="0" fontId="32" fillId="7" borderId="23" xfId="12" applyFont="1" applyFill="1" applyBorder="1" applyAlignment="1" applyProtection="1">
      <alignment horizontal="center" vertical="center" wrapText="1"/>
      <protection locked="0"/>
    </xf>
    <xf numFmtId="0" fontId="32" fillId="7" borderId="95" xfId="12" applyFont="1" applyFill="1" applyBorder="1" applyAlignment="1" applyProtection="1">
      <alignment horizontal="center" vertical="center" wrapText="1"/>
      <protection locked="0"/>
    </xf>
    <xf numFmtId="0" fontId="32" fillId="7" borderId="93" xfId="12" applyFont="1" applyFill="1" applyBorder="1" applyAlignment="1" applyProtection="1">
      <alignment horizontal="center" vertical="center" wrapText="1"/>
      <protection locked="0"/>
    </xf>
    <xf numFmtId="0" fontId="32" fillId="7" borderId="94" xfId="12" applyFont="1" applyFill="1" applyBorder="1" applyAlignment="1" applyProtection="1">
      <alignment horizontal="center" vertical="center" wrapText="1"/>
      <protection locked="0"/>
    </xf>
    <xf numFmtId="0" fontId="32" fillId="7" borderId="64" xfId="12" applyFont="1" applyFill="1" applyBorder="1" applyAlignment="1" applyProtection="1">
      <alignment horizontal="center" vertical="center" wrapText="1" shrinkToFit="1"/>
      <protection locked="0"/>
    </xf>
    <xf numFmtId="0" fontId="32" fillId="7" borderId="8" xfId="12" applyFont="1" applyFill="1" applyBorder="1" applyAlignment="1" applyProtection="1">
      <alignment horizontal="center" vertical="center" shrinkToFit="1"/>
      <protection locked="0"/>
    </xf>
    <xf numFmtId="0" fontId="32" fillId="7" borderId="23"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shrinkToFit="1"/>
      <protection locked="0"/>
    </xf>
    <xf numFmtId="0" fontId="32" fillId="7" borderId="93" xfId="12" applyFont="1" applyFill="1" applyBorder="1" applyAlignment="1" applyProtection="1">
      <alignment horizontal="center" vertical="center" shrinkToFit="1"/>
      <protection locked="0"/>
    </xf>
    <xf numFmtId="0" fontId="32" fillId="7" borderId="94"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protection locked="0"/>
    </xf>
    <xf numFmtId="0" fontId="32" fillId="0" borderId="114" xfId="15" applyFont="1" applyBorder="1" applyAlignment="1" applyProtection="1">
      <alignment horizontal="left" vertical="center" shrinkToFit="1"/>
      <protection locked="0"/>
    </xf>
    <xf numFmtId="0" fontId="32" fillId="7" borderId="9" xfId="12" applyFont="1" applyFill="1" applyBorder="1" applyAlignment="1" applyProtection="1">
      <alignment horizontal="center" vertical="center" wrapText="1"/>
      <protection locked="0"/>
    </xf>
    <xf numFmtId="0" fontId="32" fillId="7" borderId="96" xfId="12" applyFont="1" applyFill="1" applyBorder="1" applyAlignment="1" applyProtection="1">
      <alignment horizontal="center" vertical="center" wrapText="1"/>
      <protection locked="0"/>
    </xf>
    <xf numFmtId="187" fontId="32" fillId="8" borderId="134" xfId="12" applyNumberFormat="1" applyFont="1" applyFill="1" applyBorder="1" applyAlignment="1" applyProtection="1">
      <alignment horizontal="right" vertical="center" shrinkToFit="1"/>
      <protection locked="0"/>
    </xf>
    <xf numFmtId="177" fontId="32" fillId="8" borderId="17" xfId="12" applyNumberFormat="1" applyFont="1" applyFill="1" applyBorder="1" applyAlignment="1" applyProtection="1">
      <alignment horizontal="right" vertical="center" shrinkToFit="1"/>
      <protection locked="0"/>
    </xf>
    <xf numFmtId="177" fontId="32" fillId="8" borderId="19" xfId="12" applyNumberFormat="1" applyFont="1" applyFill="1" applyBorder="1" applyAlignment="1" applyProtection="1">
      <alignment horizontal="right" vertical="center" shrinkToFit="1"/>
      <protection locked="0"/>
    </xf>
    <xf numFmtId="177" fontId="32" fillId="8" borderId="143" xfId="12" applyNumberFormat="1" applyFont="1" applyFill="1" applyBorder="1" applyAlignment="1" applyProtection="1">
      <alignment horizontal="right" vertical="center" shrinkToFit="1"/>
      <protection locked="0"/>
    </xf>
    <xf numFmtId="177" fontId="32" fillId="8" borderId="131" xfId="12" applyNumberFormat="1" applyFont="1" applyFill="1" applyBorder="1" applyAlignment="1" applyProtection="1">
      <alignment horizontal="right" vertical="center" shrinkToFit="1"/>
      <protection locked="0"/>
    </xf>
    <xf numFmtId="177" fontId="32" fillId="8" borderId="132" xfId="12" applyNumberFormat="1" applyFont="1" applyFill="1" applyBorder="1" applyAlignment="1" applyProtection="1">
      <alignment horizontal="right" vertical="center" shrinkToFit="1"/>
      <protection locked="0"/>
    </xf>
    <xf numFmtId="177" fontId="32" fillId="8" borderId="133" xfId="12" applyNumberFormat="1" applyFont="1" applyFill="1" applyBorder="1" applyAlignment="1" applyProtection="1">
      <alignment horizontal="right" vertical="center" shrinkToFit="1"/>
      <protection locked="0"/>
    </xf>
    <xf numFmtId="177" fontId="32" fillId="6" borderId="120" xfId="13" applyNumberFormat="1" applyFont="1" applyFill="1" applyBorder="1" applyAlignment="1" applyProtection="1">
      <alignment horizontal="right" vertical="center" shrinkToFit="1"/>
      <protection locked="0"/>
    </xf>
    <xf numFmtId="177" fontId="32" fillId="6" borderId="116" xfId="13" applyNumberFormat="1" applyFont="1" applyFill="1" applyBorder="1" applyAlignment="1" applyProtection="1">
      <alignment horizontal="right" vertical="center" shrinkToFit="1"/>
      <protection locked="0"/>
    </xf>
    <xf numFmtId="187" fontId="32" fillId="6" borderId="116" xfId="13" applyNumberFormat="1" applyFont="1" applyFill="1" applyBorder="1" applyAlignment="1" applyProtection="1">
      <alignment horizontal="right" vertical="center" shrinkToFit="1"/>
      <protection locked="0"/>
    </xf>
    <xf numFmtId="0" fontId="32" fillId="0" borderId="81" xfId="12" applyFont="1" applyBorder="1" applyAlignment="1" applyProtection="1">
      <alignment horizontal="center" vertical="center" shrinkToFit="1"/>
      <protection locked="0"/>
    </xf>
    <xf numFmtId="0" fontId="32" fillId="0" borderId="25" xfId="12" applyFont="1" applyBorder="1" applyAlignment="1" applyProtection="1">
      <alignment horizontal="center" vertical="center"/>
      <protection locked="0"/>
    </xf>
    <xf numFmtId="0" fontId="32" fillId="0" borderId="26" xfId="12" applyFont="1" applyBorder="1" applyAlignment="1" applyProtection="1">
      <alignment horizontal="center" vertical="center"/>
      <protection locked="0"/>
    </xf>
    <xf numFmtId="0" fontId="32" fillId="0" borderId="112" xfId="14" applyFont="1" applyBorder="1" applyAlignment="1" applyProtection="1">
      <alignment horizontal="left" vertical="center" shrinkToFit="1"/>
      <protection locked="0"/>
    </xf>
    <xf numFmtId="0" fontId="32" fillId="0" borderId="113" xfId="14" applyFont="1" applyBorder="1" applyAlignment="1" applyProtection="1">
      <alignment horizontal="left" vertical="center" shrinkToFit="1"/>
      <protection locked="0"/>
    </xf>
    <xf numFmtId="0" fontId="32" fillId="0" borderId="114" xfId="14" applyFont="1" applyBorder="1" applyAlignment="1" applyProtection="1">
      <alignment horizontal="left" vertical="center" shrinkToFit="1"/>
      <protection locked="0"/>
    </xf>
    <xf numFmtId="177" fontId="32" fillId="6" borderId="115" xfId="13" applyNumberFormat="1" applyFont="1" applyFill="1" applyBorder="1" applyAlignment="1" applyProtection="1">
      <alignment horizontal="right" vertical="center" shrinkToFit="1"/>
      <protection locked="0"/>
    </xf>
    <xf numFmtId="177" fontId="32" fillId="6" borderId="117" xfId="13" applyNumberFormat="1" applyFont="1" applyFill="1" applyBorder="1" applyAlignment="1" applyProtection="1">
      <alignment horizontal="right" vertical="center" shrinkToFit="1"/>
      <protection locked="0"/>
    </xf>
    <xf numFmtId="177" fontId="32" fillId="0" borderId="118" xfId="14" applyNumberFormat="1" applyFont="1" applyBorder="1" applyAlignment="1" applyProtection="1">
      <alignment horizontal="right" vertical="center" shrinkToFit="1"/>
      <protection locked="0"/>
    </xf>
    <xf numFmtId="177" fontId="32" fillId="0" borderId="113" xfId="14" applyNumberFormat="1" applyFont="1" applyBorder="1" applyAlignment="1" applyProtection="1">
      <alignment horizontal="right" vertical="center" shrinkToFit="1"/>
      <protection locked="0"/>
    </xf>
    <xf numFmtId="177" fontId="32" fillId="0" borderId="119" xfId="14" applyNumberFormat="1" applyFont="1" applyBorder="1" applyAlignment="1" applyProtection="1">
      <alignment horizontal="right" vertical="center" shrinkToFit="1"/>
      <protection locked="0"/>
    </xf>
    <xf numFmtId="177" fontId="32" fillId="0" borderId="115" xfId="14" applyNumberFormat="1" applyFont="1" applyBorder="1" applyAlignment="1" applyProtection="1">
      <alignment horizontal="right" vertical="center" shrinkToFit="1"/>
      <protection locked="0"/>
    </xf>
    <xf numFmtId="177" fontId="32" fillId="0" borderId="116" xfId="14" applyNumberFormat="1" applyFont="1" applyBorder="1" applyAlignment="1" applyProtection="1">
      <alignment horizontal="right" vertical="center" shrinkToFit="1"/>
      <protection locked="0"/>
    </xf>
    <xf numFmtId="177" fontId="32" fillId="0" borderId="117" xfId="14" applyNumberFormat="1" applyFont="1" applyBorder="1" applyAlignment="1" applyProtection="1">
      <alignment horizontal="right" vertical="center" shrinkToFit="1"/>
      <protection locked="0"/>
    </xf>
    <xf numFmtId="187" fontId="32" fillId="0" borderId="116" xfId="12" applyNumberFormat="1" applyFont="1" applyBorder="1" applyAlignment="1" applyProtection="1">
      <alignment horizontal="right" vertical="center" shrinkToFit="1"/>
      <protection locked="0"/>
    </xf>
    <xf numFmtId="177" fontId="32" fillId="0" borderId="141" xfId="12" applyNumberFormat="1" applyFont="1" applyBorder="1" applyAlignment="1" applyProtection="1">
      <alignment horizontal="right" vertical="center" shrinkToFit="1"/>
      <protection locked="0"/>
    </xf>
    <xf numFmtId="177" fontId="32" fillId="0" borderId="137" xfId="12" applyNumberFormat="1" applyFont="1" applyBorder="1" applyAlignment="1" applyProtection="1">
      <alignment horizontal="right" vertical="center" shrinkToFit="1"/>
      <protection locked="0"/>
    </xf>
    <xf numFmtId="187" fontId="32" fillId="0" borderId="137" xfId="12" applyNumberFormat="1" applyFont="1" applyBorder="1" applyAlignment="1" applyProtection="1">
      <alignment horizontal="right" vertical="center" shrinkToFit="1"/>
      <protection locked="0"/>
    </xf>
    <xf numFmtId="0" fontId="32" fillId="0" borderId="137" xfId="12" applyFont="1" applyBorder="1" applyAlignment="1" applyProtection="1">
      <alignment horizontal="left" vertical="center" shrinkToFit="1"/>
      <protection locked="0"/>
    </xf>
    <xf numFmtId="0" fontId="32" fillId="0" borderId="140" xfId="12" applyFont="1" applyBorder="1" applyAlignment="1" applyProtection="1">
      <alignment horizontal="left" vertical="center" shrinkToFit="1"/>
      <protection locked="0"/>
    </xf>
    <xf numFmtId="0" fontId="32" fillId="0" borderId="98" xfId="14" applyFont="1" applyBorder="1" applyAlignment="1" applyProtection="1">
      <alignment horizontal="left" vertical="center" shrinkToFit="1"/>
      <protection locked="0"/>
    </xf>
    <xf numFmtId="0" fontId="32" fillId="0" borderId="99" xfId="14" applyFont="1" applyBorder="1" applyAlignment="1" applyProtection="1">
      <alignment horizontal="left" vertical="center" shrinkToFit="1"/>
      <protection locked="0"/>
    </xf>
    <xf numFmtId="0" fontId="32" fillId="0" borderId="100" xfId="14" applyFont="1" applyBorder="1" applyAlignment="1" applyProtection="1">
      <alignment horizontal="left" vertical="center" shrinkToFit="1"/>
      <protection locked="0"/>
    </xf>
    <xf numFmtId="177" fontId="32" fillId="0" borderId="136" xfId="14" applyNumberFormat="1" applyFont="1" applyBorder="1" applyAlignment="1" applyProtection="1">
      <alignment horizontal="right" vertical="center" shrinkToFit="1"/>
      <protection locked="0"/>
    </xf>
    <xf numFmtId="177" fontId="32" fillId="0" borderId="137" xfId="14" applyNumberFormat="1" applyFont="1" applyBorder="1" applyAlignment="1" applyProtection="1">
      <alignment horizontal="right" vertical="center" shrinkToFit="1"/>
      <protection locked="0"/>
    </xf>
    <xf numFmtId="177" fontId="32" fillId="0" borderId="138" xfId="14" applyNumberFormat="1" applyFont="1" applyBorder="1" applyAlignment="1" applyProtection="1">
      <alignment horizontal="right" vertical="center" shrinkToFit="1"/>
      <protection locked="0"/>
    </xf>
    <xf numFmtId="177" fontId="32" fillId="0" borderId="139" xfId="14" applyNumberFormat="1" applyFont="1" applyBorder="1" applyAlignment="1" applyProtection="1">
      <alignment horizontal="right" vertical="center" shrinkToFit="1"/>
      <protection locked="0"/>
    </xf>
    <xf numFmtId="177" fontId="32" fillId="0" borderId="140" xfId="14" applyNumberFormat="1" applyFont="1" applyBorder="1" applyAlignment="1" applyProtection="1">
      <alignment horizontal="right" vertical="center" shrinkToFit="1"/>
      <protection locked="0"/>
    </xf>
    <xf numFmtId="0" fontId="32" fillId="7" borderId="36" xfId="12" applyFont="1" applyFill="1" applyBorder="1" applyAlignment="1" applyProtection="1">
      <alignment horizontal="center" vertical="center" wrapText="1" shrinkToFit="1"/>
      <protection locked="0"/>
    </xf>
    <xf numFmtId="0" fontId="32" fillId="7" borderId="9" xfId="12" applyFont="1" applyFill="1" applyBorder="1" applyAlignment="1" applyProtection="1">
      <alignment horizontal="center" vertical="center" shrinkToFit="1"/>
      <protection locked="0"/>
    </xf>
    <xf numFmtId="0" fontId="32" fillId="7" borderId="92" xfId="12" applyFont="1" applyFill="1" applyBorder="1" applyAlignment="1" applyProtection="1">
      <alignment horizontal="center" vertical="center" shrinkToFit="1"/>
      <protection locked="0"/>
    </xf>
    <xf numFmtId="0" fontId="32" fillId="7" borderId="96" xfId="12" applyFont="1" applyFill="1" applyBorder="1" applyAlignment="1" applyProtection="1">
      <alignment horizontal="center" vertical="center" shrinkToFit="1"/>
      <protection locked="0"/>
    </xf>
    <xf numFmtId="0" fontId="32" fillId="6" borderId="75" xfId="12" applyFont="1" applyFill="1" applyBorder="1" applyAlignment="1">
      <alignment horizontal="left" vertical="center"/>
    </xf>
    <xf numFmtId="0" fontId="32" fillId="6" borderId="8" xfId="12" applyFont="1" applyFill="1" applyBorder="1" applyAlignment="1">
      <alignment horizontal="left" vertical="center"/>
    </xf>
    <xf numFmtId="177" fontId="32" fillId="8" borderId="129" xfId="15" applyNumberFormat="1" applyFont="1" applyFill="1" applyBorder="1" applyAlignment="1" applyProtection="1">
      <alignment horizontal="right" vertical="center" shrinkToFit="1"/>
      <protection locked="0"/>
    </xf>
    <xf numFmtId="0" fontId="32" fillId="8" borderId="129" xfId="15" applyFont="1" applyFill="1" applyBorder="1" applyAlignment="1" applyProtection="1">
      <alignment horizontal="left" vertical="center" shrinkToFit="1"/>
      <protection locked="0"/>
    </xf>
    <xf numFmtId="0" fontId="32" fillId="8" borderId="132" xfId="15" applyFont="1" applyFill="1" applyBorder="1" applyAlignment="1" applyProtection="1">
      <alignment horizontal="left" vertical="center" shrinkToFit="1"/>
      <protection locked="0"/>
    </xf>
    <xf numFmtId="177" fontId="32" fillId="8" borderId="17" xfId="15" applyNumberFormat="1" applyFont="1" applyFill="1" applyBorder="1" applyAlignment="1" applyProtection="1">
      <alignment horizontal="right" vertical="center" shrinkToFit="1"/>
      <protection locked="0"/>
    </xf>
    <xf numFmtId="177" fontId="32" fillId="8" borderId="18" xfId="15" applyNumberFormat="1" applyFont="1" applyFill="1" applyBorder="1" applyAlignment="1" applyProtection="1">
      <alignment horizontal="right" vertical="center" shrinkToFit="1"/>
      <protection locked="0"/>
    </xf>
    <xf numFmtId="177" fontId="32" fillId="8" borderId="19" xfId="15" applyNumberFormat="1" applyFont="1" applyFill="1" applyBorder="1" applyAlignment="1" applyProtection="1">
      <alignment horizontal="right" vertical="center" shrinkToFit="1"/>
      <protection locked="0"/>
    </xf>
    <xf numFmtId="177" fontId="32" fillId="8" borderId="128" xfId="15" applyNumberFormat="1" applyFont="1" applyFill="1" applyBorder="1" applyAlignment="1" applyProtection="1">
      <alignment horizontal="right" vertical="center" shrinkToFit="1"/>
      <protection locked="0"/>
    </xf>
    <xf numFmtId="177" fontId="32" fillId="8" borderId="130" xfId="15" applyNumberFormat="1" applyFont="1" applyFill="1" applyBorder="1" applyAlignment="1" applyProtection="1">
      <alignment horizontal="right" vertical="center" shrinkToFit="1"/>
      <protection locked="0"/>
    </xf>
    <xf numFmtId="177" fontId="32" fillId="8" borderId="131" xfId="15" applyNumberFormat="1" applyFont="1" applyFill="1" applyBorder="1" applyAlignment="1" applyProtection="1">
      <alignment horizontal="right" vertical="center" shrinkToFit="1"/>
      <protection locked="0"/>
    </xf>
    <xf numFmtId="177" fontId="32" fillId="8" borderId="132" xfId="15" applyNumberFormat="1" applyFont="1" applyFill="1" applyBorder="1" applyAlignment="1" applyProtection="1">
      <alignment horizontal="right" vertical="center" shrinkToFit="1"/>
      <protection locked="0"/>
    </xf>
    <xf numFmtId="177" fontId="32" fillId="8" borderId="133" xfId="15" applyNumberFormat="1" applyFont="1" applyFill="1" applyBorder="1" applyAlignment="1" applyProtection="1">
      <alignment horizontal="right" vertical="center" shrinkToFit="1"/>
      <protection locked="0"/>
    </xf>
    <xf numFmtId="177" fontId="32" fillId="8" borderId="134" xfId="15" applyNumberFormat="1" applyFont="1" applyFill="1" applyBorder="1" applyAlignment="1" applyProtection="1">
      <alignment horizontal="right" vertical="center" shrinkToFit="1"/>
      <protection locked="0"/>
    </xf>
    <xf numFmtId="177" fontId="32" fillId="0" borderId="123" xfId="14" applyNumberFormat="1" applyFont="1" applyBorder="1" applyAlignment="1" applyProtection="1">
      <alignment horizontal="right" vertical="center" shrinkToFit="1"/>
      <protection locked="0"/>
    </xf>
    <xf numFmtId="177" fontId="32" fillId="0" borderId="124" xfId="14" applyNumberFormat="1" applyFont="1" applyBorder="1" applyAlignment="1" applyProtection="1">
      <alignment horizontal="right" vertical="center" shrinkToFit="1"/>
      <protection locked="0"/>
    </xf>
    <xf numFmtId="177" fontId="32" fillId="0" borderId="125" xfId="14" applyNumberFormat="1" applyFont="1" applyBorder="1" applyAlignment="1" applyProtection="1">
      <alignment horizontal="right" vertical="center" shrinkToFit="1"/>
      <protection locked="0"/>
    </xf>
    <xf numFmtId="177" fontId="32" fillId="0" borderId="126" xfId="15" applyNumberFormat="1" applyFont="1" applyBorder="1" applyAlignment="1" applyProtection="1">
      <alignment horizontal="right" vertical="center" shrinkToFit="1"/>
      <protection locked="0"/>
    </xf>
    <xf numFmtId="177" fontId="32" fillId="0" borderId="124" xfId="15" applyNumberFormat="1" applyFont="1" applyBorder="1" applyAlignment="1" applyProtection="1">
      <alignment horizontal="right" vertical="center" shrinkToFit="1"/>
      <protection locked="0"/>
    </xf>
    <xf numFmtId="0" fontId="32" fillId="0" borderId="124" xfId="15" applyFont="1" applyBorder="1" applyAlignment="1" applyProtection="1">
      <alignment horizontal="left" vertical="center" shrinkToFit="1"/>
      <protection locked="0"/>
    </xf>
    <xf numFmtId="0" fontId="32" fillId="0" borderId="127" xfId="15" applyFont="1" applyBorder="1" applyAlignment="1" applyProtection="1">
      <alignment horizontal="left" vertical="center" shrinkToFit="1"/>
      <protection locked="0"/>
    </xf>
    <xf numFmtId="177" fontId="32" fillId="0" borderId="120" xfId="15" applyNumberFormat="1" applyFont="1" applyBorder="1" applyAlignment="1" applyProtection="1">
      <alignment horizontal="right" vertical="center" shrinkToFit="1"/>
      <protection locked="0"/>
    </xf>
    <xf numFmtId="177" fontId="32" fillId="0" borderId="116" xfId="15" applyNumberFormat="1" applyFont="1" applyBorder="1" applyAlignment="1" applyProtection="1">
      <alignment horizontal="right" vertical="center" shrinkToFit="1"/>
      <protection locked="0"/>
    </xf>
    <xf numFmtId="0" fontId="32" fillId="0" borderId="116" xfId="15" applyFont="1" applyBorder="1" applyAlignment="1" applyProtection="1">
      <alignment horizontal="left" vertical="center" shrinkToFit="1"/>
      <protection locked="0"/>
    </xf>
    <xf numFmtId="0" fontId="32"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0" fillId="6" borderId="0" xfId="12" applyFont="1" applyFill="1">
      <alignment vertical="center"/>
    </xf>
    <xf numFmtId="0" fontId="31" fillId="6" borderId="1" xfId="12" applyFont="1" applyFill="1" applyBorder="1" applyAlignment="1">
      <alignment horizontal="center" vertical="center"/>
    </xf>
    <xf numFmtId="0" fontId="31" fillId="6" borderId="2" xfId="12" applyFont="1" applyFill="1" applyBorder="1" applyAlignment="1">
      <alignment horizontal="center" vertical="center"/>
    </xf>
    <xf numFmtId="0" fontId="31" fillId="6" borderId="3" xfId="12" applyFont="1" applyFill="1" applyBorder="1" applyAlignment="1">
      <alignment horizontal="center" vertical="center"/>
    </xf>
    <xf numFmtId="0" fontId="32" fillId="7" borderId="36" xfId="12" applyFont="1" applyFill="1" applyBorder="1" applyAlignment="1" applyProtection="1">
      <alignment horizontal="center" vertical="center" wrapText="1"/>
      <protection locked="0"/>
    </xf>
    <xf numFmtId="0" fontId="32" fillId="7" borderId="92" xfId="12" applyFont="1" applyFill="1" applyBorder="1" applyAlignment="1" applyProtection="1">
      <alignment horizontal="center" vertical="center" wrapText="1"/>
      <protection locked="0"/>
    </xf>
    <xf numFmtId="177" fontId="32" fillId="0" borderId="98" xfId="15" applyNumberFormat="1" applyFont="1" applyBorder="1" applyAlignment="1" applyProtection="1">
      <alignment horizontal="right" vertical="center" shrinkToFit="1"/>
      <protection locked="0"/>
    </xf>
    <xf numFmtId="177" fontId="32" fillId="0" borderId="99" xfId="15" applyNumberFormat="1" applyFont="1" applyBorder="1" applyAlignment="1" applyProtection="1">
      <alignment horizontal="right" vertical="center" shrinkToFit="1"/>
      <protection locked="0"/>
    </xf>
    <xf numFmtId="177" fontId="32" fillId="0" borderId="100" xfId="15" applyNumberFormat="1" applyFont="1" applyBorder="1" applyAlignment="1" applyProtection="1">
      <alignment horizontal="right" vertical="center" shrinkToFit="1"/>
      <protection locked="0"/>
    </xf>
    <xf numFmtId="0" fontId="32" fillId="0" borderId="98" xfId="15" applyFont="1" applyBorder="1" applyAlignment="1" applyProtection="1">
      <alignment horizontal="left" vertical="center" shrinkToFit="1"/>
      <protection locked="0"/>
    </xf>
    <xf numFmtId="0" fontId="32" fillId="0" borderId="99" xfId="15" applyFont="1" applyBorder="1" applyAlignment="1" applyProtection="1">
      <alignment horizontal="left" vertical="center" shrinkToFit="1"/>
      <protection locked="0"/>
    </xf>
    <xf numFmtId="0" fontId="32" fillId="0" borderId="110" xfId="15" applyFont="1" applyBorder="1" applyAlignment="1" applyProtection="1">
      <alignment horizontal="left" vertical="center" shrinkToFit="1"/>
      <protection locked="0"/>
    </xf>
    <xf numFmtId="177" fontId="32" fillId="0" borderId="101" xfId="14" applyNumberFormat="1" applyFont="1" applyBorder="1" applyAlignment="1" applyProtection="1">
      <alignment horizontal="right" vertical="center" shrinkToFit="1"/>
      <protection locked="0"/>
    </xf>
    <xf numFmtId="177" fontId="32" fillId="0" borderId="102" xfId="14" applyNumberFormat="1" applyFont="1" applyBorder="1" applyAlignment="1" applyProtection="1">
      <alignment horizontal="right" vertical="center" shrinkToFit="1"/>
      <protection locked="0"/>
    </xf>
    <xf numFmtId="177" fontId="32" fillId="0" borderId="103" xfId="14" applyNumberFormat="1" applyFont="1" applyBorder="1" applyAlignment="1" applyProtection="1">
      <alignment horizontal="right" vertical="center" shrinkToFit="1"/>
      <protection locked="0"/>
    </xf>
    <xf numFmtId="177" fontId="32" fillId="0" borderId="104" xfId="14" applyNumberFormat="1" applyFont="1" applyBorder="1" applyAlignment="1" applyProtection="1">
      <alignment horizontal="right" vertical="center" shrinkToFit="1"/>
      <protection locked="0"/>
    </xf>
    <xf numFmtId="177" fontId="32" fillId="0" borderId="105" xfId="14" applyNumberFormat="1" applyFont="1" applyBorder="1" applyAlignment="1" applyProtection="1">
      <alignment horizontal="right" vertical="center" shrinkToFit="1"/>
      <protection locked="0"/>
    </xf>
    <xf numFmtId="177" fontId="32" fillId="0" borderId="106" xfId="14" applyNumberFormat="1" applyFont="1" applyBorder="1" applyAlignment="1" applyProtection="1">
      <alignment horizontal="right" vertical="center" shrinkToFit="1"/>
      <protection locked="0"/>
    </xf>
    <xf numFmtId="177" fontId="32" fillId="0" borderId="107" xfId="15" applyNumberFormat="1" applyFont="1" applyBorder="1" applyAlignment="1" applyProtection="1">
      <alignment horizontal="right" vertical="center" shrinkToFit="1"/>
      <protection locked="0"/>
    </xf>
    <xf numFmtId="177" fontId="32" fillId="0" borderId="102" xfId="15" applyNumberFormat="1" applyFont="1" applyBorder="1" applyAlignment="1" applyProtection="1">
      <alignment horizontal="right" vertical="center" shrinkToFit="1"/>
      <protection locked="0"/>
    </xf>
    <xf numFmtId="0" fontId="32" fillId="0" borderId="102" xfId="15" applyFont="1" applyBorder="1" applyAlignment="1" applyProtection="1">
      <alignment horizontal="left" vertical="center" shrinkToFit="1"/>
      <protection locked="0"/>
    </xf>
    <xf numFmtId="0" fontId="32" fillId="0" borderId="108" xfId="15" applyFont="1" applyBorder="1" applyAlignment="1" applyProtection="1">
      <alignment horizontal="left" vertical="center" shrinkToFit="1"/>
      <protection locked="0"/>
    </xf>
    <xf numFmtId="0" fontId="32" fillId="0" borderId="100"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9" fillId="0" borderId="39" xfId="1" applyFont="1" applyFill="1" applyBorder="1" applyAlignment="1" applyProtection="1">
      <alignment horizontal="left" vertical="center" wrapText="1"/>
      <protection locked="0"/>
    </xf>
    <xf numFmtId="0" fontId="39" fillId="0" borderId="31" xfId="1" applyFont="1" applyFill="1" applyBorder="1" applyAlignment="1" applyProtection="1">
      <alignment horizontal="left" vertical="center" wrapText="1"/>
      <protection locked="0"/>
    </xf>
    <xf numFmtId="0" fontId="39" fillId="0" borderId="32" xfId="1" applyFont="1" applyFill="1" applyBorder="1" applyAlignment="1" applyProtection="1">
      <alignment horizontal="left" vertical="center" wrapText="1"/>
      <protection locked="0"/>
    </xf>
    <xf numFmtId="0" fontId="39" fillId="0" borderId="44" xfId="1" applyFont="1" applyFill="1" applyBorder="1" applyAlignment="1" applyProtection="1">
      <alignment horizontal="left" vertical="center" wrapText="1"/>
      <protection locked="0"/>
    </xf>
    <xf numFmtId="0" fontId="39" fillId="0" borderId="18" xfId="1" applyFont="1" applyFill="1" applyBorder="1" applyAlignment="1" applyProtection="1">
      <alignment horizontal="left" vertical="center" wrapText="1"/>
      <protection locked="0"/>
    </xf>
    <xf numFmtId="0" fontId="39" fillId="0" borderId="19" xfId="1" applyFont="1" applyFill="1" applyBorder="1" applyAlignment="1" applyProtection="1">
      <alignment horizontal="left" vertical="center" wrapText="1"/>
      <protection locked="0"/>
    </xf>
    <xf numFmtId="0" fontId="39" fillId="0" borderId="2" xfId="1" applyFont="1" applyFill="1" applyBorder="1" applyAlignment="1" applyProtection="1">
      <alignment horizontal="left" vertical="center"/>
    </xf>
    <xf numFmtId="0" fontId="39" fillId="0" borderId="3" xfId="1" applyFont="1" applyFill="1" applyBorder="1" applyAlignment="1" applyProtection="1">
      <alignment horizontal="left" vertical="center"/>
    </xf>
    <xf numFmtId="0" fontId="39" fillId="0" borderId="8" xfId="1" applyFont="1" applyFill="1" applyBorder="1" applyAlignment="1" applyProtection="1">
      <alignment horizontal="left" vertical="center" wrapText="1"/>
    </xf>
    <xf numFmtId="0" fontId="39" fillId="0" borderId="9" xfId="1" applyFont="1" applyFill="1" applyBorder="1" applyAlignment="1" applyProtection="1">
      <alignment horizontal="left" vertical="center" wrapText="1"/>
    </xf>
    <xf numFmtId="0" fontId="39" fillId="0" borderId="12" xfId="1" applyFont="1" applyFill="1" applyBorder="1" applyAlignment="1" applyProtection="1">
      <alignment horizontal="left" vertical="center"/>
    </xf>
    <xf numFmtId="0" fontId="39" fillId="0" borderId="13" xfId="1" applyFont="1" applyFill="1" applyBorder="1" applyAlignment="1" applyProtection="1">
      <alignment horizontal="left" vertical="center"/>
    </xf>
    <xf numFmtId="0" fontId="39" fillId="0" borderId="31" xfId="1" applyFont="1" applyFill="1" applyBorder="1" applyAlignment="1" applyProtection="1">
      <alignment horizontal="left" vertical="center"/>
    </xf>
    <xf numFmtId="0" fontId="39"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4"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xmlns:c16r2="http://schemas.microsoft.com/office/drawing/2015/06/chart">
            <c:ext xmlns:c16="http://schemas.microsoft.com/office/drawing/2014/chart" uri="{C3380CC4-5D6E-409C-BE32-E72D297353CC}">
              <c16:uniqueId val="{00000000-C683-48B4-92B2-496F1104EE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68717</c:v>
                </c:pt>
                <c:pt idx="1">
                  <c:v>175141</c:v>
                </c:pt>
                <c:pt idx="2">
                  <c:v>236541</c:v>
                </c:pt>
                <c:pt idx="3">
                  <c:v>131857</c:v>
                </c:pt>
                <c:pt idx="4">
                  <c:v>99489</c:v>
                </c:pt>
              </c:numCache>
            </c:numRef>
          </c:val>
          <c:smooth val="0"/>
          <c:extLst xmlns:c16r2="http://schemas.microsoft.com/office/drawing/2015/06/chart">
            <c:ext xmlns:c16="http://schemas.microsoft.com/office/drawing/2014/chart" uri="{C3380CC4-5D6E-409C-BE32-E72D297353CC}">
              <c16:uniqueId val="{00000001-C683-48B4-92B2-496F1104EE34}"/>
            </c:ext>
          </c:extLst>
        </c:ser>
        <c:dLbls>
          <c:showLegendKey val="0"/>
          <c:showVal val="0"/>
          <c:showCatName val="0"/>
          <c:showSerName val="0"/>
          <c:showPercent val="0"/>
          <c:showBubbleSize val="0"/>
        </c:dLbls>
        <c:marker val="1"/>
        <c:smooth val="0"/>
        <c:axId val="506026360"/>
        <c:axId val="506026744"/>
      </c:lineChart>
      <c:catAx>
        <c:axId val="506026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026744"/>
        <c:crosses val="autoZero"/>
        <c:auto val="1"/>
        <c:lblAlgn val="ctr"/>
        <c:lblOffset val="100"/>
        <c:tickLblSkip val="1"/>
        <c:tickMarkSkip val="1"/>
        <c:noMultiLvlLbl val="0"/>
      </c:catAx>
      <c:valAx>
        <c:axId val="5060267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026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17.23</c:v>
                </c:pt>
                <c:pt idx="1">
                  <c:v>11.58</c:v>
                </c:pt>
                <c:pt idx="2">
                  <c:v>9.2100000000000009</c:v>
                </c:pt>
                <c:pt idx="3">
                  <c:v>10.86</c:v>
                </c:pt>
                <c:pt idx="4">
                  <c:v>8.6999999999999993</c:v>
                </c:pt>
              </c:numCache>
            </c:numRef>
          </c:val>
          <c:extLst xmlns:c16r2="http://schemas.microsoft.com/office/drawing/2015/06/chart">
            <c:ext xmlns:c16="http://schemas.microsoft.com/office/drawing/2014/chart" uri="{C3380CC4-5D6E-409C-BE32-E72D297353CC}">
              <c16:uniqueId val="{00000000-778D-4ADA-B756-A61B5AE49F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30.65</c:v>
                </c:pt>
                <c:pt idx="1">
                  <c:v>30.87</c:v>
                </c:pt>
                <c:pt idx="2">
                  <c:v>30.2</c:v>
                </c:pt>
                <c:pt idx="3">
                  <c:v>29.99</c:v>
                </c:pt>
                <c:pt idx="4">
                  <c:v>30.84</c:v>
                </c:pt>
              </c:numCache>
            </c:numRef>
          </c:val>
          <c:extLst xmlns:c16r2="http://schemas.microsoft.com/office/drawing/2015/06/chart">
            <c:ext xmlns:c16="http://schemas.microsoft.com/office/drawing/2014/chart" uri="{C3380CC4-5D6E-409C-BE32-E72D297353CC}">
              <c16:uniqueId val="{00000001-778D-4ADA-B756-A61B5AE49FA3}"/>
            </c:ext>
          </c:extLst>
        </c:ser>
        <c:dLbls>
          <c:showLegendKey val="0"/>
          <c:showVal val="0"/>
          <c:showCatName val="0"/>
          <c:showSerName val="0"/>
          <c:showPercent val="0"/>
          <c:showBubbleSize val="0"/>
        </c:dLbls>
        <c:gapWidth val="250"/>
        <c:overlap val="100"/>
        <c:axId val="512526968"/>
        <c:axId val="517235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-4.7300000000000004</c:v>
                </c:pt>
                <c:pt idx="1">
                  <c:v>-5.5</c:v>
                </c:pt>
                <c:pt idx="2">
                  <c:v>-2.0699999999999998</c:v>
                </c:pt>
                <c:pt idx="3">
                  <c:v>4.1399999999999997</c:v>
                </c:pt>
                <c:pt idx="4">
                  <c:v>-2.4300000000000002</c:v>
                </c:pt>
              </c:numCache>
            </c:numRef>
          </c:val>
          <c:smooth val="0"/>
          <c:extLst xmlns:c16r2="http://schemas.microsoft.com/office/drawing/2015/06/chart">
            <c:ext xmlns:c16="http://schemas.microsoft.com/office/drawing/2014/chart" uri="{C3380CC4-5D6E-409C-BE32-E72D297353CC}">
              <c16:uniqueId val="{00000002-778D-4ADA-B756-A61B5AE49FA3}"/>
            </c:ext>
          </c:extLst>
        </c:ser>
        <c:dLbls>
          <c:showLegendKey val="0"/>
          <c:showVal val="0"/>
          <c:showCatName val="0"/>
          <c:showSerName val="0"/>
          <c:showPercent val="0"/>
          <c:showBubbleSize val="0"/>
        </c:dLbls>
        <c:marker val="1"/>
        <c:smooth val="0"/>
        <c:axId val="512526968"/>
        <c:axId val="517235832"/>
      </c:lineChart>
      <c:catAx>
        <c:axId val="512526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7235832"/>
        <c:crosses val="autoZero"/>
        <c:auto val="1"/>
        <c:lblAlgn val="ctr"/>
        <c:lblOffset val="100"/>
        <c:tickLblSkip val="1"/>
        <c:tickMarkSkip val="1"/>
        <c:noMultiLvlLbl val="0"/>
      </c:catAx>
      <c:valAx>
        <c:axId val="517235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526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B32-45FA-8831-32CD84F21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B32-45FA-8831-32CD84F215A2}"/>
            </c:ext>
          </c:extLst>
        </c:ser>
        <c:ser>
          <c:idx val="2"/>
          <c:order val="2"/>
          <c:tx>
            <c:strRef>
              <c:f>データシート!$A$29</c:f>
              <c:strCache>
                <c:ptCount val="1"/>
                <c:pt idx="0">
                  <c:v>椎田駅前周辺活性化促進事業特別会計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B32-45FA-8831-32CD84F215A2}"/>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2B32-45FA-8831-32CD84F215A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0.22</c:v>
                </c:pt>
                <c:pt idx="4">
                  <c:v>#N/A</c:v>
                </c:pt>
                <c:pt idx="5">
                  <c:v>0.19</c:v>
                </c:pt>
                <c:pt idx="6">
                  <c:v>#N/A</c:v>
                </c:pt>
                <c:pt idx="7">
                  <c:v>0.21</c:v>
                </c:pt>
                <c:pt idx="8">
                  <c:v>#N/A</c:v>
                </c:pt>
                <c:pt idx="9">
                  <c:v>0.18</c:v>
                </c:pt>
              </c:numCache>
            </c:numRef>
          </c:val>
          <c:extLst xmlns:c16r2="http://schemas.microsoft.com/office/drawing/2015/06/chart">
            <c:ext xmlns:c16="http://schemas.microsoft.com/office/drawing/2014/chart" uri="{C3380CC4-5D6E-409C-BE32-E72D297353CC}">
              <c16:uniqueId val="{00000004-2B32-45FA-8831-32CD84F215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3.28</c:v>
                </c:pt>
                <c:pt idx="2">
                  <c:v>#N/A</c:v>
                </c:pt>
                <c:pt idx="3">
                  <c:v>1.27</c:v>
                </c:pt>
                <c:pt idx="4">
                  <c:v>#N/A</c:v>
                </c:pt>
                <c:pt idx="5">
                  <c:v>1.24</c:v>
                </c:pt>
                <c:pt idx="6">
                  <c:v>#N/A</c:v>
                </c:pt>
                <c:pt idx="7">
                  <c:v>1.45</c:v>
                </c:pt>
                <c:pt idx="8">
                  <c:v>#N/A</c:v>
                </c:pt>
                <c:pt idx="9">
                  <c:v>0.86</c:v>
                </c:pt>
              </c:numCache>
            </c:numRef>
          </c:val>
          <c:extLst xmlns:c16r2="http://schemas.microsoft.com/office/drawing/2015/06/chart">
            <c:ext xmlns:c16="http://schemas.microsoft.com/office/drawing/2014/chart" uri="{C3380CC4-5D6E-409C-BE32-E72D297353CC}">
              <c16:uniqueId val="{00000005-2B32-45FA-8831-32CD84F215A2}"/>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4.04</c:v>
                </c:pt>
                <c:pt idx="2">
                  <c:v>#N/A</c:v>
                </c:pt>
                <c:pt idx="3">
                  <c:v>6.18</c:v>
                </c:pt>
                <c:pt idx="4">
                  <c:v>#N/A</c:v>
                </c:pt>
                <c:pt idx="5">
                  <c:v>7.93</c:v>
                </c:pt>
                <c:pt idx="6">
                  <c:v>#N/A</c:v>
                </c:pt>
                <c:pt idx="7">
                  <c:v>8.11</c:v>
                </c:pt>
                <c:pt idx="8">
                  <c:v>#N/A</c:v>
                </c:pt>
                <c:pt idx="9">
                  <c:v>9.5</c:v>
                </c:pt>
              </c:numCache>
            </c:numRef>
          </c:val>
          <c:extLst xmlns:c16r2="http://schemas.microsoft.com/office/drawing/2015/06/chart">
            <c:ext xmlns:c16="http://schemas.microsoft.com/office/drawing/2014/chart" uri="{C3380CC4-5D6E-409C-BE32-E72D297353CC}">
              <c16:uniqueId val="{00000006-2B32-45FA-8831-32CD84F215A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20.46</c:v>
                </c:pt>
                <c:pt idx="2">
                  <c:v>#N/A</c:v>
                </c:pt>
                <c:pt idx="3">
                  <c:v>14.26</c:v>
                </c:pt>
                <c:pt idx="4">
                  <c:v>#N/A</c:v>
                </c:pt>
                <c:pt idx="5">
                  <c:v>11.75</c:v>
                </c:pt>
                <c:pt idx="6">
                  <c:v>#N/A</c:v>
                </c:pt>
                <c:pt idx="7">
                  <c:v>12.97</c:v>
                </c:pt>
                <c:pt idx="8">
                  <c:v>#N/A</c:v>
                </c:pt>
                <c:pt idx="9">
                  <c:v>10.59</c:v>
                </c:pt>
              </c:numCache>
            </c:numRef>
          </c:val>
          <c:extLst xmlns:c16r2="http://schemas.microsoft.com/office/drawing/2015/06/chart">
            <c:ext xmlns:c16="http://schemas.microsoft.com/office/drawing/2014/chart" uri="{C3380CC4-5D6E-409C-BE32-E72D297353CC}">
              <c16:uniqueId val="{00000007-2B32-45FA-8831-32CD84F215A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7.93</c:v>
                </c:pt>
                <c:pt idx="2">
                  <c:v>#N/A</c:v>
                </c:pt>
                <c:pt idx="3">
                  <c:v>9.77</c:v>
                </c:pt>
                <c:pt idx="4">
                  <c:v>#N/A</c:v>
                </c:pt>
                <c:pt idx="5">
                  <c:v>11.22</c:v>
                </c:pt>
                <c:pt idx="6">
                  <c:v>#N/A</c:v>
                </c:pt>
                <c:pt idx="7">
                  <c:v>11.75</c:v>
                </c:pt>
                <c:pt idx="8">
                  <c:v>#N/A</c:v>
                </c:pt>
                <c:pt idx="9">
                  <c:v>14.08</c:v>
                </c:pt>
              </c:numCache>
            </c:numRef>
          </c:val>
          <c:extLst xmlns:c16r2="http://schemas.microsoft.com/office/drawing/2015/06/chart">
            <c:ext xmlns:c16="http://schemas.microsoft.com/office/drawing/2014/chart" uri="{C3380CC4-5D6E-409C-BE32-E72D297353CC}">
              <c16:uniqueId val="{00000008-2B32-45FA-8831-32CD84F215A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3.27</c:v>
                </c:pt>
                <c:pt idx="1">
                  <c:v>#N/A</c:v>
                </c:pt>
                <c:pt idx="2">
                  <c:v>2.72</c:v>
                </c:pt>
                <c:pt idx="3">
                  <c:v>#N/A</c:v>
                </c:pt>
                <c:pt idx="4">
                  <c:v>2.58</c:v>
                </c:pt>
                <c:pt idx="5">
                  <c:v>#N/A</c:v>
                </c:pt>
                <c:pt idx="6">
                  <c:v>2.11</c:v>
                </c:pt>
                <c:pt idx="7">
                  <c:v>#N/A</c:v>
                </c:pt>
                <c:pt idx="8">
                  <c:v>1.9</c:v>
                </c:pt>
                <c:pt idx="9">
                  <c:v>#N/A</c:v>
                </c:pt>
              </c:numCache>
            </c:numRef>
          </c:val>
          <c:extLst xmlns:c16r2="http://schemas.microsoft.com/office/drawing/2015/06/chart">
            <c:ext xmlns:c16="http://schemas.microsoft.com/office/drawing/2014/chart" uri="{C3380CC4-5D6E-409C-BE32-E72D297353CC}">
              <c16:uniqueId val="{00000009-2B32-45FA-8831-32CD84F215A2}"/>
            </c:ext>
          </c:extLst>
        </c:ser>
        <c:dLbls>
          <c:showLegendKey val="0"/>
          <c:showVal val="0"/>
          <c:showCatName val="0"/>
          <c:showSerName val="0"/>
          <c:showPercent val="0"/>
          <c:showBubbleSize val="0"/>
        </c:dLbls>
        <c:gapWidth val="150"/>
        <c:overlap val="100"/>
        <c:axId val="510069240"/>
        <c:axId val="518405160"/>
      </c:barChart>
      <c:catAx>
        <c:axId val="51006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8405160"/>
        <c:crosses val="autoZero"/>
        <c:auto val="1"/>
        <c:lblAlgn val="ctr"/>
        <c:lblOffset val="100"/>
        <c:tickLblSkip val="1"/>
        <c:tickMarkSkip val="1"/>
        <c:noMultiLvlLbl val="0"/>
      </c:catAx>
      <c:valAx>
        <c:axId val="518405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69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932</c:v>
                </c:pt>
                <c:pt idx="5">
                  <c:v>912</c:v>
                </c:pt>
                <c:pt idx="8">
                  <c:v>876</c:v>
                </c:pt>
                <c:pt idx="11">
                  <c:v>933</c:v>
                </c:pt>
                <c:pt idx="14">
                  <c:v>994</c:v>
                </c:pt>
              </c:numCache>
            </c:numRef>
          </c:val>
          <c:extLst xmlns:c16r2="http://schemas.microsoft.com/office/drawing/2015/06/chart">
            <c:ext xmlns:c16="http://schemas.microsoft.com/office/drawing/2014/chart" uri="{C3380CC4-5D6E-409C-BE32-E72D297353CC}">
              <c16:uniqueId val="{00000000-E82A-4009-854A-A883A42EA0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82A-4009-854A-A883A42EA0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18</c:v>
                </c:pt>
                <c:pt idx="6">
                  <c:v>18</c:v>
                </c:pt>
                <c:pt idx="9">
                  <c:v>17</c:v>
                </c:pt>
                <c:pt idx="12">
                  <c:v>16</c:v>
                </c:pt>
              </c:numCache>
            </c:numRef>
          </c:val>
          <c:extLst xmlns:c16r2="http://schemas.microsoft.com/office/drawing/2015/06/chart">
            <c:ext xmlns:c16="http://schemas.microsoft.com/office/drawing/2014/chart" uri="{C3380CC4-5D6E-409C-BE32-E72D297353CC}">
              <c16:uniqueId val="{00000002-E82A-4009-854A-A883A42EA0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3-E82A-4009-854A-A883A42EA0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219</c:v>
                </c:pt>
                <c:pt idx="3">
                  <c:v>255</c:v>
                </c:pt>
                <c:pt idx="6">
                  <c:v>257</c:v>
                </c:pt>
                <c:pt idx="9">
                  <c:v>276</c:v>
                </c:pt>
                <c:pt idx="12">
                  <c:v>275</c:v>
                </c:pt>
              </c:numCache>
            </c:numRef>
          </c:val>
          <c:extLst xmlns:c16r2="http://schemas.microsoft.com/office/drawing/2015/06/chart">
            <c:ext xmlns:c16="http://schemas.microsoft.com/office/drawing/2014/chart" uri="{C3380CC4-5D6E-409C-BE32-E72D297353CC}">
              <c16:uniqueId val="{00000004-E82A-4009-854A-A883A42EA0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82A-4009-854A-A883A42EA0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82A-4009-854A-A883A42EA0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1051</c:v>
                </c:pt>
                <c:pt idx="3">
                  <c:v>1067</c:v>
                </c:pt>
                <c:pt idx="6">
                  <c:v>1059</c:v>
                </c:pt>
                <c:pt idx="9">
                  <c:v>1159</c:v>
                </c:pt>
                <c:pt idx="12">
                  <c:v>1288</c:v>
                </c:pt>
              </c:numCache>
            </c:numRef>
          </c:val>
          <c:extLst xmlns:c16r2="http://schemas.microsoft.com/office/drawing/2015/06/chart">
            <c:ext xmlns:c16="http://schemas.microsoft.com/office/drawing/2014/chart" uri="{C3380CC4-5D6E-409C-BE32-E72D297353CC}">
              <c16:uniqueId val="{00000007-E82A-4009-854A-A883A42EA0F4}"/>
            </c:ext>
          </c:extLst>
        </c:ser>
        <c:dLbls>
          <c:showLegendKey val="0"/>
          <c:showVal val="0"/>
          <c:showCatName val="0"/>
          <c:showSerName val="0"/>
          <c:showPercent val="0"/>
          <c:showBubbleSize val="0"/>
        </c:dLbls>
        <c:gapWidth val="100"/>
        <c:overlap val="100"/>
        <c:axId val="417070936"/>
        <c:axId val="417071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355</c:v>
                </c:pt>
                <c:pt idx="2">
                  <c:v>#N/A</c:v>
                </c:pt>
                <c:pt idx="3">
                  <c:v>#N/A</c:v>
                </c:pt>
                <c:pt idx="4">
                  <c:v>428</c:v>
                </c:pt>
                <c:pt idx="5">
                  <c:v>#N/A</c:v>
                </c:pt>
                <c:pt idx="6">
                  <c:v>#N/A</c:v>
                </c:pt>
                <c:pt idx="7">
                  <c:v>459</c:v>
                </c:pt>
                <c:pt idx="8">
                  <c:v>#N/A</c:v>
                </c:pt>
                <c:pt idx="9">
                  <c:v>#N/A</c:v>
                </c:pt>
                <c:pt idx="10">
                  <c:v>519</c:v>
                </c:pt>
                <c:pt idx="11">
                  <c:v>#N/A</c:v>
                </c:pt>
                <c:pt idx="12">
                  <c:v>#N/A</c:v>
                </c:pt>
                <c:pt idx="13">
                  <c:v>585</c:v>
                </c:pt>
                <c:pt idx="14">
                  <c:v>#N/A</c:v>
                </c:pt>
              </c:numCache>
            </c:numRef>
          </c:val>
          <c:smooth val="0"/>
          <c:extLst xmlns:c16r2="http://schemas.microsoft.com/office/drawing/2015/06/chart">
            <c:ext xmlns:c16="http://schemas.microsoft.com/office/drawing/2014/chart" uri="{C3380CC4-5D6E-409C-BE32-E72D297353CC}">
              <c16:uniqueId val="{00000008-E82A-4009-854A-A883A42EA0F4}"/>
            </c:ext>
          </c:extLst>
        </c:ser>
        <c:dLbls>
          <c:showLegendKey val="0"/>
          <c:showVal val="0"/>
          <c:showCatName val="0"/>
          <c:showSerName val="0"/>
          <c:showPercent val="0"/>
          <c:showBubbleSize val="0"/>
        </c:dLbls>
        <c:marker val="1"/>
        <c:smooth val="0"/>
        <c:axId val="417070936"/>
        <c:axId val="417071328"/>
      </c:lineChart>
      <c:catAx>
        <c:axId val="41707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071328"/>
        <c:crosses val="autoZero"/>
        <c:auto val="1"/>
        <c:lblAlgn val="ctr"/>
        <c:lblOffset val="100"/>
        <c:tickLblSkip val="1"/>
        <c:tickMarkSkip val="1"/>
        <c:noMultiLvlLbl val="0"/>
      </c:catAx>
      <c:valAx>
        <c:axId val="417071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70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10134</c:v>
                </c:pt>
                <c:pt idx="5">
                  <c:v>10781</c:v>
                </c:pt>
                <c:pt idx="8">
                  <c:v>12016</c:v>
                </c:pt>
                <c:pt idx="11">
                  <c:v>11819</c:v>
                </c:pt>
                <c:pt idx="14">
                  <c:v>11387</c:v>
                </c:pt>
              </c:numCache>
            </c:numRef>
          </c:val>
          <c:extLst xmlns:c16r2="http://schemas.microsoft.com/office/drawing/2015/06/chart">
            <c:ext xmlns:c16="http://schemas.microsoft.com/office/drawing/2014/chart" uri="{C3380CC4-5D6E-409C-BE32-E72D297353CC}">
              <c16:uniqueId val="{00000000-9FE4-4C0C-853C-8A1BA07E1C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179</c:v>
                </c:pt>
                <c:pt idx="5">
                  <c:v>276</c:v>
                </c:pt>
                <c:pt idx="8">
                  <c:v>257</c:v>
                </c:pt>
                <c:pt idx="11">
                  <c:v>219</c:v>
                </c:pt>
                <c:pt idx="14">
                  <c:v>161</c:v>
                </c:pt>
              </c:numCache>
            </c:numRef>
          </c:val>
          <c:extLst xmlns:c16r2="http://schemas.microsoft.com/office/drawing/2015/06/chart">
            <c:ext xmlns:c16="http://schemas.microsoft.com/office/drawing/2014/chart" uri="{C3380CC4-5D6E-409C-BE32-E72D297353CC}">
              <c16:uniqueId val="{00000001-9FE4-4C0C-853C-8A1BA07E1C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4313</c:v>
                </c:pt>
                <c:pt idx="5">
                  <c:v>4338</c:v>
                </c:pt>
                <c:pt idx="8">
                  <c:v>4078</c:v>
                </c:pt>
                <c:pt idx="11">
                  <c:v>4312</c:v>
                </c:pt>
                <c:pt idx="14">
                  <c:v>4487</c:v>
                </c:pt>
              </c:numCache>
            </c:numRef>
          </c:val>
          <c:extLst xmlns:c16r2="http://schemas.microsoft.com/office/drawing/2015/06/chart">
            <c:ext xmlns:c16="http://schemas.microsoft.com/office/drawing/2014/chart" uri="{C3380CC4-5D6E-409C-BE32-E72D297353CC}">
              <c16:uniqueId val="{00000002-9FE4-4C0C-853C-8A1BA07E1C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E4-4C0C-853C-8A1BA07E1C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E4-4C0C-853C-8A1BA07E1C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E4-4C0C-853C-8A1BA07E1C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2216</c:v>
                </c:pt>
                <c:pt idx="3">
                  <c:v>2203</c:v>
                </c:pt>
                <c:pt idx="6">
                  <c:v>2149</c:v>
                </c:pt>
                <c:pt idx="9">
                  <c:v>2078</c:v>
                </c:pt>
                <c:pt idx="12">
                  <c:v>2084</c:v>
                </c:pt>
              </c:numCache>
            </c:numRef>
          </c:val>
          <c:extLst xmlns:c16r2="http://schemas.microsoft.com/office/drawing/2015/06/chart">
            <c:ext xmlns:c16="http://schemas.microsoft.com/office/drawing/2014/chart" uri="{C3380CC4-5D6E-409C-BE32-E72D297353CC}">
              <c16:uniqueId val="{00000006-9FE4-4C0C-853C-8A1BA07E1C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c:v>
                </c:pt>
                <c:pt idx="3">
                  <c:v>103</c:v>
                </c:pt>
                <c:pt idx="6">
                  <c:v>85</c:v>
                </c:pt>
                <c:pt idx="9">
                  <c:v>78</c:v>
                </c:pt>
                <c:pt idx="12">
                  <c:v>69</c:v>
                </c:pt>
              </c:numCache>
            </c:numRef>
          </c:val>
          <c:extLst xmlns:c16r2="http://schemas.microsoft.com/office/drawing/2015/06/chart">
            <c:ext xmlns:c16="http://schemas.microsoft.com/office/drawing/2014/chart" uri="{C3380CC4-5D6E-409C-BE32-E72D297353CC}">
              <c16:uniqueId val="{00000007-9FE4-4C0C-853C-8A1BA07E1C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3631</c:v>
                </c:pt>
                <c:pt idx="3">
                  <c:v>3365</c:v>
                </c:pt>
                <c:pt idx="6">
                  <c:v>3413</c:v>
                </c:pt>
                <c:pt idx="9">
                  <c:v>3577</c:v>
                </c:pt>
                <c:pt idx="12">
                  <c:v>3744</c:v>
                </c:pt>
              </c:numCache>
            </c:numRef>
          </c:val>
          <c:extLst xmlns:c16r2="http://schemas.microsoft.com/office/drawing/2015/06/chart">
            <c:ext xmlns:c16="http://schemas.microsoft.com/office/drawing/2014/chart" uri="{C3380CC4-5D6E-409C-BE32-E72D297353CC}">
              <c16:uniqueId val="{00000008-9FE4-4C0C-853C-8A1BA07E1C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FE4-4C0C-853C-8A1BA07E1C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10131</c:v>
                </c:pt>
                <c:pt idx="3">
                  <c:v>11190</c:v>
                </c:pt>
                <c:pt idx="6">
                  <c:v>12862</c:v>
                </c:pt>
                <c:pt idx="9">
                  <c:v>12733</c:v>
                </c:pt>
                <c:pt idx="12">
                  <c:v>12063</c:v>
                </c:pt>
              </c:numCache>
            </c:numRef>
          </c:val>
          <c:extLst xmlns:c16r2="http://schemas.microsoft.com/office/drawing/2015/06/chart">
            <c:ext xmlns:c16="http://schemas.microsoft.com/office/drawing/2014/chart" uri="{C3380CC4-5D6E-409C-BE32-E72D297353CC}">
              <c16:uniqueId val="{0000000A-9FE4-4C0C-853C-8A1BA07E1C15}"/>
            </c:ext>
          </c:extLst>
        </c:ser>
        <c:dLbls>
          <c:showLegendKey val="0"/>
          <c:showVal val="0"/>
          <c:showCatName val="0"/>
          <c:showSerName val="0"/>
          <c:showPercent val="0"/>
          <c:showBubbleSize val="0"/>
        </c:dLbls>
        <c:gapWidth val="100"/>
        <c:overlap val="100"/>
        <c:axId val="516906152"/>
        <c:axId val="516903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1468</c:v>
                </c:pt>
                <c:pt idx="2">
                  <c:v>#N/A</c:v>
                </c:pt>
                <c:pt idx="3">
                  <c:v>#N/A</c:v>
                </c:pt>
                <c:pt idx="4">
                  <c:v>1466</c:v>
                </c:pt>
                <c:pt idx="5">
                  <c:v>#N/A</c:v>
                </c:pt>
                <c:pt idx="6">
                  <c:v>#N/A</c:v>
                </c:pt>
                <c:pt idx="7">
                  <c:v>2160</c:v>
                </c:pt>
                <c:pt idx="8">
                  <c:v>#N/A</c:v>
                </c:pt>
                <c:pt idx="9">
                  <c:v>#N/A</c:v>
                </c:pt>
                <c:pt idx="10">
                  <c:v>2116</c:v>
                </c:pt>
                <c:pt idx="11">
                  <c:v>#N/A</c:v>
                </c:pt>
                <c:pt idx="12">
                  <c:v>#N/A</c:v>
                </c:pt>
                <c:pt idx="13">
                  <c:v>1924</c:v>
                </c:pt>
                <c:pt idx="14">
                  <c:v>#N/A</c:v>
                </c:pt>
              </c:numCache>
            </c:numRef>
          </c:val>
          <c:smooth val="0"/>
          <c:extLst xmlns:c16r2="http://schemas.microsoft.com/office/drawing/2015/06/chart">
            <c:ext xmlns:c16="http://schemas.microsoft.com/office/drawing/2014/chart" uri="{C3380CC4-5D6E-409C-BE32-E72D297353CC}">
              <c16:uniqueId val="{0000000B-9FE4-4C0C-853C-8A1BA07E1C15}"/>
            </c:ext>
          </c:extLst>
        </c:ser>
        <c:dLbls>
          <c:showLegendKey val="0"/>
          <c:showVal val="0"/>
          <c:showCatName val="0"/>
          <c:showSerName val="0"/>
          <c:showPercent val="0"/>
          <c:showBubbleSize val="0"/>
        </c:dLbls>
        <c:marker val="1"/>
        <c:smooth val="0"/>
        <c:axId val="516906152"/>
        <c:axId val="516903408"/>
      </c:lineChart>
      <c:catAx>
        <c:axId val="51690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903408"/>
        <c:crosses val="autoZero"/>
        <c:auto val="1"/>
        <c:lblAlgn val="ctr"/>
        <c:lblOffset val="100"/>
        <c:tickLblSkip val="1"/>
        <c:tickMarkSkip val="1"/>
        <c:noMultiLvlLbl val="0"/>
      </c:catAx>
      <c:valAx>
        <c:axId val="51690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906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1751</c:v>
                </c:pt>
                <c:pt idx="1">
                  <c:v>1867</c:v>
                </c:pt>
                <c:pt idx="2">
                  <c:v>1869</c:v>
                </c:pt>
              </c:numCache>
            </c:numRef>
          </c:val>
          <c:extLst xmlns:c16r2="http://schemas.microsoft.com/office/drawing/2015/06/chart">
            <c:ext xmlns:c16="http://schemas.microsoft.com/office/drawing/2014/chart" uri="{C3380CC4-5D6E-409C-BE32-E72D297353CC}">
              <c16:uniqueId val="{00000000-5280-4D47-9807-B490B6E55C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983</c:v>
                </c:pt>
                <c:pt idx="1">
                  <c:v>1055</c:v>
                </c:pt>
                <c:pt idx="2">
                  <c:v>1056</c:v>
                </c:pt>
              </c:numCache>
            </c:numRef>
          </c:val>
          <c:extLst xmlns:c16r2="http://schemas.microsoft.com/office/drawing/2015/06/chart">
            <c:ext xmlns:c16="http://schemas.microsoft.com/office/drawing/2014/chart" uri="{C3380CC4-5D6E-409C-BE32-E72D297353CC}">
              <c16:uniqueId val="{00000001-5280-4D47-9807-B490B6E55C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3547</c:v>
                </c:pt>
                <c:pt idx="1">
                  <c:v>3659</c:v>
                </c:pt>
                <c:pt idx="2">
                  <c:v>3712</c:v>
                </c:pt>
              </c:numCache>
            </c:numRef>
          </c:val>
          <c:extLst xmlns:c16r2="http://schemas.microsoft.com/office/drawing/2015/06/chart">
            <c:ext xmlns:c16="http://schemas.microsoft.com/office/drawing/2014/chart" uri="{C3380CC4-5D6E-409C-BE32-E72D297353CC}">
              <c16:uniqueId val="{00000002-5280-4D47-9807-B490B6E55CB4}"/>
            </c:ext>
          </c:extLst>
        </c:ser>
        <c:dLbls>
          <c:showLegendKey val="0"/>
          <c:showVal val="0"/>
          <c:showCatName val="0"/>
          <c:showSerName val="0"/>
          <c:showPercent val="0"/>
          <c:showBubbleSize val="0"/>
        </c:dLbls>
        <c:gapWidth val="120"/>
        <c:overlap val="100"/>
        <c:axId val="516910464"/>
        <c:axId val="516907720"/>
      </c:barChart>
      <c:catAx>
        <c:axId val="51691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907720"/>
        <c:crosses val="autoZero"/>
        <c:auto val="1"/>
        <c:lblAlgn val="ctr"/>
        <c:lblOffset val="100"/>
        <c:tickLblSkip val="1"/>
        <c:tickMarkSkip val="1"/>
        <c:noMultiLvlLbl val="0"/>
      </c:catAx>
      <c:valAx>
        <c:axId val="516907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91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4F8-4913-A1E2-E0C6C181C66E}"/>
                </c:ext>
                <c:ext xmlns:c15="http://schemas.microsoft.com/office/drawing/2012/chart" uri="{CE6537A1-D6FC-4f65-9D91-7224C49458BB}">
                  <c15:layout/>
                  <c15:dlblFieldTable>
                    <c15:dlblFTEntry>
                      <c15:txfldGUID>{14C605EC-94B4-4261-BF15-1C4E844E7A61}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4F8-4913-A1E2-E0C6C181C66E}"/>
                </c:ext>
                <c:ext xmlns:c15="http://schemas.microsoft.com/office/drawing/2012/chart" uri="{CE6537A1-D6FC-4f65-9D91-7224C49458BB}">
                  <c15:dlblFieldTable>
                    <c15:dlblFTEntry>
                      <c15:txfldGUID>{2745BB3D-FFFB-4FCE-BA1A-832A70D1443B}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4F8-4913-A1E2-E0C6C181C66E}"/>
                </c:ext>
                <c:ext xmlns:c15="http://schemas.microsoft.com/office/drawing/2012/chart" uri="{CE6537A1-D6FC-4f65-9D91-7224C49458BB}">
                  <c15:dlblFieldTable>
                    <c15:dlblFTEntry>
                      <c15:txfldGUID>{232CBB11-44F7-4E20-A721-495335966638}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4F8-4913-A1E2-E0C6C181C66E}"/>
                </c:ext>
                <c:ext xmlns:c15="http://schemas.microsoft.com/office/drawing/2012/chart" uri="{CE6537A1-D6FC-4f65-9D91-7224C49458BB}">
                  <c15:dlblFieldTable>
                    <c15:dlblFTEntry>
                      <c15:txfldGUID>{82F0162A-237C-441E-96A4-BD8689DEC913}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4F8-4913-A1E2-E0C6C181C66E}"/>
                </c:ext>
                <c:ext xmlns:c15="http://schemas.microsoft.com/office/drawing/2012/chart" uri="{CE6537A1-D6FC-4f65-9D91-7224C49458BB}">
                  <c15:dlblFieldTable>
                    <c15:dlblFTEntry>
                      <c15:txfldGUID>{806B6220-8CB9-46D3-B1EC-23BA1F6D53A6}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4F8-4913-A1E2-E0C6C181C66E}"/>
                </c:ext>
                <c:ext xmlns:c15="http://schemas.microsoft.com/office/drawing/2012/chart" uri="{CE6537A1-D6FC-4f65-9D91-7224C49458BB}">
                  <c15:layout/>
                  <c15:dlblFieldTable>
                    <c15:dlblFTEntry>
                      <c15:txfldGUID>{E722D496-0109-475F-BEDD-3361E8C2C1DB}</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4F8-4913-A1E2-E0C6C181C66E}"/>
                </c:ext>
                <c:ext xmlns:c15="http://schemas.microsoft.com/office/drawing/2012/chart" uri="{CE6537A1-D6FC-4f65-9D91-7224C49458BB}">
                  <c15:layout/>
                  <c15:dlblFieldTable>
                    <c15:dlblFTEntry>
                      <c15:txfldGUID>{A707671C-D232-4C9F-87E1-94C5D36900D4}</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4F8-4913-A1E2-E0C6C181C66E}"/>
                </c:ext>
                <c:ext xmlns:c15="http://schemas.microsoft.com/office/drawing/2012/chart" uri="{CE6537A1-D6FC-4f65-9D91-7224C49458BB}">
                  <c15:layout/>
                  <c15:dlblFieldTable>
                    <c15:dlblFTEntry>
                      <c15:txfldGUID>{B2BE05C3-C990-41D3-936C-116F4D4EBC90}</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4F8-4913-A1E2-E0C6C181C66E}"/>
                </c:ext>
                <c:ext xmlns:c15="http://schemas.microsoft.com/office/drawing/2012/chart" uri="{CE6537A1-D6FC-4f65-9D91-7224C49458BB}">
                  <c15:layout/>
                  <c15:dlblFieldTable>
                    <c15:dlblFTEntry>
                      <c15:txfldGUID>{3241BD57-69B3-4F99-8041-6BA99CFB5ED3}</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59.3</c:v>
                </c:pt>
                <c:pt idx="16">
                  <c:v>58</c:v>
                </c:pt>
                <c:pt idx="24">
                  <c:v>59.3</c:v>
                </c:pt>
                <c:pt idx="32">
                  <c:v>59.8</c:v>
                </c:pt>
              </c:numCache>
            </c:numRef>
          </c:xVal>
          <c:yVal>
            <c:numRef>
              <c:f>公会計指標分析・財政指標組合せ分析表!$BP$51:$DC$51</c:f>
              <c:numCache>
                <c:formatCode>#,##0.0;"▲ "#,##0.0</c:formatCode>
                <c:ptCount val="40"/>
                <c:pt idx="0">
                  <c:v>30.7</c:v>
                </c:pt>
                <c:pt idx="8">
                  <c:v>30.5</c:v>
                </c:pt>
                <c:pt idx="16">
                  <c:v>43.5</c:v>
                </c:pt>
                <c:pt idx="24">
                  <c:v>39.700000000000003</c:v>
                </c:pt>
                <c:pt idx="32">
                  <c:v>37.700000000000003</c:v>
                </c:pt>
              </c:numCache>
            </c:numRef>
          </c:yVal>
          <c:smooth val="0"/>
          <c:extLst xmlns:c16r2="http://schemas.microsoft.com/office/drawing/2015/06/chart">
            <c:ext xmlns:c16="http://schemas.microsoft.com/office/drawing/2014/chart" uri="{C3380CC4-5D6E-409C-BE32-E72D297353CC}">
              <c16:uniqueId val="{00000009-64F8-4913-A1E2-E0C6C181C6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6818641822397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F8-4913-A1E2-E0C6C181C66E}"/>
                </c:ext>
                <c:ext xmlns:c15="http://schemas.microsoft.com/office/drawing/2012/chart" uri="{CE6537A1-D6FC-4f65-9D91-7224C49458BB}">
                  <c15:layout/>
                  <c15:dlblFieldTable>
                    <c15:dlblFTEntry>
                      <c15:txfldGUID>{78762212-13D2-4195-A5E8-D7D82251FFE7}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4F8-4913-A1E2-E0C6C181C66E}"/>
                </c:ext>
                <c:ext xmlns:c15="http://schemas.microsoft.com/office/drawing/2012/chart" uri="{CE6537A1-D6FC-4f65-9D91-7224C49458BB}">
                  <c15:dlblFieldTable>
                    <c15:dlblFTEntry>
                      <c15:txfldGUID>{24A065AB-5892-4343-B1C7-924BF29897DA}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4F8-4913-A1E2-E0C6C181C66E}"/>
                </c:ext>
                <c:ext xmlns:c15="http://schemas.microsoft.com/office/drawing/2012/chart" uri="{CE6537A1-D6FC-4f65-9D91-7224C49458BB}">
                  <c15:dlblFieldTable>
                    <c15:dlblFTEntry>
                      <c15:txfldGUID>{29843870-C5F7-40BB-89BC-D99511F24584}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4F8-4913-A1E2-E0C6C181C66E}"/>
                </c:ext>
                <c:ext xmlns:c15="http://schemas.microsoft.com/office/drawing/2012/chart" uri="{CE6537A1-D6FC-4f65-9D91-7224C49458BB}">
                  <c15:dlblFieldTable>
                    <c15:dlblFTEntry>
                      <c15:txfldGUID>{BDDFE8E9-A01A-4986-9607-5DD65E9A3693}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4F8-4913-A1E2-E0C6C181C66E}"/>
                </c:ext>
                <c:ext xmlns:c15="http://schemas.microsoft.com/office/drawing/2012/chart" uri="{CE6537A1-D6FC-4f65-9D91-7224C49458BB}">
                  <c15:dlblFieldTable>
                    <c15:dlblFTEntry>
                      <c15:txfldGUID>{A56A4E15-91D3-4A97-A972-0D906166A0A9}</c15:txfldGUID>
                      <c15:f>#REF!</c15:f>
                      <c15:dlblFieldTableCache>
                        <c:ptCount val="1"/>
                        <c:pt idx="0">
                          <c:v>#REF!</c:v>
                        </c:pt>
                      </c15:dlblFieldTableCache>
                    </c15:dlblFTEntry>
                  </c15:dlblFieldTable>
                  <c15:showDataLabelsRange val="0"/>
                </c:ext>
              </c:extLst>
            </c:dLbl>
            <c:dLbl>
              <c:idx val="8"/>
              <c:layout>
                <c:manualLayout>
                  <c:x val="-3.347908693756674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F8-4913-A1E2-E0C6C181C66E}"/>
                </c:ext>
                <c:ext xmlns:c15="http://schemas.microsoft.com/office/drawing/2012/chart" uri="{CE6537A1-D6FC-4f65-9D91-7224C49458BB}">
                  <c15:layout/>
                  <c15:dlblFieldTable>
                    <c15:dlblFTEntry>
                      <c15:txfldGUID>{C7350ACD-BEEC-4606-B17E-BD7B0EC772BE}</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F8-4913-A1E2-E0C6C181C66E}"/>
                </c:ext>
                <c:ext xmlns:c15="http://schemas.microsoft.com/office/drawing/2012/chart" uri="{CE6537A1-D6FC-4f65-9D91-7224C49458BB}">
                  <c15:layout/>
                  <c15:dlblFieldTable>
                    <c15:dlblFTEntry>
                      <c15:txfldGUID>{68E6A69E-F3E6-4C42-991A-8110423708C5}</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4F8-4913-A1E2-E0C6C181C66E}"/>
                </c:ext>
                <c:ext xmlns:c15="http://schemas.microsoft.com/office/drawing/2012/chart" uri="{CE6537A1-D6FC-4f65-9D91-7224C49458BB}">
                  <c15:layout/>
                  <c15:dlblFieldTable>
                    <c15:dlblFTEntry>
                      <c15:txfldGUID>{25316F24-A98D-440E-B910-19A32CE7F8D2}</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4F8-4913-A1E2-E0C6C181C66E}"/>
                </c:ext>
                <c:ext xmlns:c15="http://schemas.microsoft.com/office/drawing/2012/chart" uri="{CE6537A1-D6FC-4f65-9D91-7224C49458BB}">
                  <c15:layout/>
                  <c15:dlblFieldTable>
                    <c15:dlblFTEntry>
                      <c15:txfldGUID>{4D68E5B4-6ADE-48C3-8856-D8174B451BCA}</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64F8-4913-A1E2-E0C6C181C66E}"/>
            </c:ext>
          </c:extLst>
        </c:ser>
        <c:dLbls>
          <c:showLegendKey val="0"/>
          <c:showVal val="1"/>
          <c:showCatName val="0"/>
          <c:showSerName val="0"/>
          <c:showPercent val="0"/>
          <c:showBubbleSize val="0"/>
        </c:dLbls>
        <c:axId val="516909680"/>
        <c:axId val="516905368"/>
      </c:scatterChart>
      <c:valAx>
        <c:axId val="51690968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905368"/>
        <c:crosses val="autoZero"/>
        <c:crossBetween val="midCat"/>
      </c:valAx>
      <c:valAx>
        <c:axId val="51690536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9096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F1-49BF-97B0-20FA9A05D022}"/>
                </c:ext>
                <c:ext xmlns:c15="http://schemas.microsoft.com/office/drawing/2012/chart" uri="{CE6537A1-D6FC-4f65-9D91-7224C49458BB}">
                  <c15:layout/>
                  <c15:dlblFieldTable>
                    <c15:dlblFTEntry>
                      <c15:txfldGUID>{50979CDD-5B46-459A-9F5C-F080CC412E27}</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F1-49BF-97B0-20FA9A05D022}"/>
                </c:ext>
                <c:ext xmlns:c15="http://schemas.microsoft.com/office/drawing/2012/chart" uri="{CE6537A1-D6FC-4f65-9D91-7224C49458BB}">
                  <c15:dlblFieldTable>
                    <c15:dlblFTEntry>
                      <c15:txfldGUID>{D9385E19-F366-4C5A-810D-ACC371569A94}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F1-49BF-97B0-20FA9A05D022}"/>
                </c:ext>
                <c:ext xmlns:c15="http://schemas.microsoft.com/office/drawing/2012/chart" uri="{CE6537A1-D6FC-4f65-9D91-7224C49458BB}">
                  <c15:dlblFieldTable>
                    <c15:dlblFTEntry>
                      <c15:txfldGUID>{7E0EB559-7C8A-4CBE-8228-29B0359F4EB5}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F1-49BF-97B0-20FA9A05D022}"/>
                </c:ext>
                <c:ext xmlns:c15="http://schemas.microsoft.com/office/drawing/2012/chart" uri="{CE6537A1-D6FC-4f65-9D91-7224C49458BB}">
                  <c15:dlblFieldTable>
                    <c15:dlblFTEntry>
                      <c15:txfldGUID>{92F87384-AA35-4C62-AD85-1B477EE723A7}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F1-49BF-97B0-20FA9A05D022}"/>
                </c:ext>
                <c:ext xmlns:c15="http://schemas.microsoft.com/office/drawing/2012/chart" uri="{CE6537A1-D6FC-4f65-9D91-7224C49458BB}">
                  <c15:dlblFieldTable>
                    <c15:dlblFTEntry>
                      <c15:txfldGUID>{97BE4129-432B-48E6-899A-C1820203DBE4}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F1-49BF-97B0-20FA9A05D022}"/>
                </c:ext>
                <c:ext xmlns:c15="http://schemas.microsoft.com/office/drawing/2012/chart" uri="{CE6537A1-D6FC-4f65-9D91-7224C49458BB}">
                  <c15:layout/>
                  <c15:dlblFieldTable>
                    <c15:dlblFTEntry>
                      <c15:txfldGUID>{5A80E6EC-E202-4935-AC39-9B9D2023EA44}</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F1-49BF-97B0-20FA9A05D022}"/>
                </c:ext>
                <c:ext xmlns:c15="http://schemas.microsoft.com/office/drawing/2012/chart" uri="{CE6537A1-D6FC-4f65-9D91-7224C49458BB}">
                  <c15:layout/>
                  <c15:dlblFieldTable>
                    <c15:dlblFTEntry>
                      <c15:txfldGUID>{7E826DED-F143-4F0F-B0A9-0EC9AA1DDCD0}</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F1-49BF-97B0-20FA9A05D022}"/>
                </c:ext>
                <c:ext xmlns:c15="http://schemas.microsoft.com/office/drawing/2012/chart" uri="{CE6537A1-D6FC-4f65-9D91-7224C49458BB}">
                  <c15:layout/>
                  <c15:dlblFieldTable>
                    <c15:dlblFTEntry>
                      <c15:txfldGUID>{CBEC1A5A-DA1F-404B-B5A0-8F238758218D}</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F1-49BF-97B0-20FA9A05D022}"/>
                </c:ext>
                <c:ext xmlns:c15="http://schemas.microsoft.com/office/drawing/2012/chart" uri="{CE6537A1-D6FC-4f65-9D91-7224C49458BB}">
                  <c15:layout/>
                  <c15:dlblFieldTable>
                    <c15:dlblFTEntry>
                      <c15:txfldGUID>{6EB14824-0BD7-425D-9F59-315AE6F371D3}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c:v>
                </c:pt>
                <c:pt idx="16">
                  <c:v>8.5</c:v>
                </c:pt>
                <c:pt idx="24">
                  <c:v>9.3000000000000007</c:v>
                </c:pt>
                <c:pt idx="32">
                  <c:v>10.1</c:v>
                </c:pt>
              </c:numCache>
            </c:numRef>
          </c:xVal>
          <c:yVal>
            <c:numRef>
              <c:f>公会計指標分析・財政指標組合せ分析表!$BP$73:$DC$73</c:f>
              <c:numCache>
                <c:formatCode>#,##0.0;"▲ "#,##0.0</c:formatCode>
                <c:ptCount val="40"/>
                <c:pt idx="0">
                  <c:v>30.7</c:v>
                </c:pt>
                <c:pt idx="8">
                  <c:v>30.5</c:v>
                </c:pt>
                <c:pt idx="16">
                  <c:v>43.5</c:v>
                </c:pt>
                <c:pt idx="24">
                  <c:v>39.700000000000003</c:v>
                </c:pt>
                <c:pt idx="32">
                  <c:v>37.700000000000003</c:v>
                </c:pt>
              </c:numCache>
            </c:numRef>
          </c:yVal>
          <c:smooth val="0"/>
          <c:extLst xmlns:c16r2="http://schemas.microsoft.com/office/drawing/2015/06/chart">
            <c:ext xmlns:c16="http://schemas.microsoft.com/office/drawing/2014/chart" uri="{C3380CC4-5D6E-409C-BE32-E72D297353CC}">
              <c16:uniqueId val="{00000009-02F1-49BF-97B0-20FA9A05D0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F1-49BF-97B0-20FA9A05D022}"/>
                </c:ext>
                <c:ext xmlns:c15="http://schemas.microsoft.com/office/drawing/2012/chart" uri="{CE6537A1-D6FC-4f65-9D91-7224C49458BB}">
                  <c15:layout/>
                  <c15:dlblFieldTable>
                    <c15:dlblFTEntry>
                      <c15:txfldGUID>{093705C4-5FE7-4B13-9215-0960E6381AF8}</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F1-49BF-97B0-20FA9A05D022}"/>
                </c:ext>
                <c:ext xmlns:c15="http://schemas.microsoft.com/office/drawing/2012/chart" uri="{CE6537A1-D6FC-4f65-9D91-7224C49458BB}">
                  <c15:dlblFieldTable>
                    <c15:dlblFTEntry>
                      <c15:txfldGUID>{B1CBE3A8-E909-4D2D-9008-95C2BE059940}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F1-49BF-97B0-20FA9A05D022}"/>
                </c:ext>
                <c:ext xmlns:c15="http://schemas.microsoft.com/office/drawing/2012/chart" uri="{CE6537A1-D6FC-4f65-9D91-7224C49458BB}">
                  <c15:dlblFieldTable>
                    <c15:dlblFTEntry>
                      <c15:txfldGUID>{72B14110-3F64-4B77-952F-85895092ADDE}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F1-49BF-97B0-20FA9A05D022}"/>
                </c:ext>
                <c:ext xmlns:c15="http://schemas.microsoft.com/office/drawing/2012/chart" uri="{CE6537A1-D6FC-4f65-9D91-7224C49458BB}">
                  <c15:dlblFieldTable>
                    <c15:dlblFTEntry>
                      <c15:txfldGUID>{33F4DE30-4D77-4C12-93A2-515544F9318E}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F1-49BF-97B0-20FA9A05D022}"/>
                </c:ext>
                <c:ext xmlns:c15="http://schemas.microsoft.com/office/drawing/2012/chart" uri="{CE6537A1-D6FC-4f65-9D91-7224C49458BB}">
                  <c15:dlblFieldTable>
                    <c15:dlblFTEntry>
                      <c15:txfldGUID>{9EDCFE49-F7CA-4DF4-AF22-387C2EE5CF0F}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F1-49BF-97B0-20FA9A05D022}"/>
                </c:ext>
                <c:ext xmlns:c15="http://schemas.microsoft.com/office/drawing/2012/chart" uri="{CE6537A1-D6FC-4f65-9D91-7224C49458BB}">
                  <c15:layout/>
                  <c15:dlblFieldTable>
                    <c15:dlblFTEntry>
                      <c15:txfldGUID>{8060786E-F2F5-49B3-8FAA-77ED04E76539}</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F1-49BF-97B0-20FA9A05D022}"/>
                </c:ext>
                <c:ext xmlns:c15="http://schemas.microsoft.com/office/drawing/2012/chart" uri="{CE6537A1-D6FC-4f65-9D91-7224C49458BB}">
                  <c15:layout/>
                  <c15:dlblFieldTable>
                    <c15:dlblFTEntry>
                      <c15:txfldGUID>{E582C798-677E-46B0-A75F-60DFC947178F}</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0"/>
                  <c:y val="-1.89207257722581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F1-49BF-97B0-20FA9A05D022}"/>
                </c:ext>
                <c:ext xmlns:c15="http://schemas.microsoft.com/office/drawing/2012/chart" uri="{CE6537A1-D6FC-4f65-9D91-7224C49458BB}">
                  <c15:layout/>
                  <c15:dlblFieldTable>
                    <c15:dlblFTEntry>
                      <c15:txfldGUID>{C2B8738B-0FC9-45B0-8EA0-4F70C34E6E08}</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0"/>
                  <c:y val="1.8920725772258076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F1-49BF-97B0-20FA9A05D022}"/>
                </c:ext>
                <c:ext xmlns:c15="http://schemas.microsoft.com/office/drawing/2012/chart" uri="{CE6537A1-D6FC-4f65-9D91-7224C49458BB}">
                  <c15:layout/>
                  <c15:dlblFieldTable>
                    <c15:dlblFTEntry>
                      <c15:txfldGUID>{A9CE7F73-A5D6-4611-AE8A-C73F20B6325D}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02F1-49BF-97B0-20FA9A05D022}"/>
            </c:ext>
          </c:extLst>
        </c:ser>
        <c:dLbls>
          <c:showLegendKey val="0"/>
          <c:showVal val="1"/>
          <c:showCatName val="0"/>
          <c:showSerName val="0"/>
          <c:showPercent val="0"/>
          <c:showBubbleSize val="0"/>
        </c:dLbls>
        <c:axId val="516904584"/>
        <c:axId val="516910072"/>
      </c:scatterChart>
      <c:valAx>
        <c:axId val="516904584"/>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910072"/>
        <c:crosses val="autoZero"/>
        <c:crossBetween val="midCat"/>
      </c:valAx>
      <c:valAx>
        <c:axId val="51691007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9045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地方債借入の際は、交付税算入措置のある地方債を活用し、実質公債費の抑制に努めている。昨年度と比べて元利償還金が</a:t>
          </a:r>
          <a:r>
            <a:rPr kumimoji="1" lang="en-US" altLang="ja-JP" sz="1300">
              <a:latin typeface="ＭＳ ゴシック" pitchFamily="49" charset="-128"/>
              <a:ea typeface="ＭＳ ゴシック" pitchFamily="49" charset="-128"/>
            </a:rPr>
            <a:t>129</a:t>
          </a:r>
          <a:r>
            <a:rPr kumimoji="1" lang="ja-JP" altLang="en-US" sz="1300">
              <a:latin typeface="ＭＳ ゴシック" pitchFamily="49" charset="-128"/>
              <a:ea typeface="ＭＳ ゴシック" pitchFamily="49" charset="-128"/>
            </a:rPr>
            <a:t>百万円増加している。これは新庁舎建設事業にかかる旧合併特例事業債の元金据置期間終了による元金償還開始に伴うものである。それに伴い、算入公債費等も増加しているため、実質公債費は</a:t>
          </a:r>
          <a:r>
            <a:rPr kumimoji="1" lang="en-US" altLang="ja-JP" sz="1300">
              <a:latin typeface="ＭＳ ゴシック" pitchFamily="49" charset="-128"/>
              <a:ea typeface="ＭＳ ゴシック" pitchFamily="49" charset="-128"/>
            </a:rPr>
            <a:t>66</a:t>
          </a:r>
          <a:r>
            <a:rPr kumimoji="1" lang="ja-JP" altLang="en-US" sz="1300">
              <a:latin typeface="ＭＳ ゴシック" pitchFamily="49" charset="-128"/>
              <a:ea typeface="ＭＳ ゴシック" pitchFamily="49" charset="-128"/>
            </a:rPr>
            <a:t>百万円の増加で納まっている。今後大型事業に係る元金据置期間中の公債費が控えていることや、老朽化施設の統廃合が控えているため、実質公債費の増加が見込まれる。大型事業の必要性や課税の平準化とのバランスを考慮し、急激な人口減少が予想されている中で過度な後年度負担にならないように抑制を図ら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将来負担額について、昨年度よりも一般会計等に係る地方債の現在高は</a:t>
          </a:r>
          <a:r>
            <a:rPr kumimoji="1" lang="en-US" altLang="ja-JP" sz="1300">
              <a:latin typeface="ＭＳ ゴシック" pitchFamily="49" charset="-128"/>
              <a:ea typeface="ＭＳ ゴシック" pitchFamily="49" charset="-128"/>
            </a:rPr>
            <a:t>670</a:t>
          </a:r>
          <a:r>
            <a:rPr kumimoji="1" lang="ja-JP" altLang="en-US" sz="1300">
              <a:latin typeface="ＭＳ ゴシック" pitchFamily="49" charset="-128"/>
              <a:ea typeface="ＭＳ ゴシック" pitchFamily="49" charset="-128"/>
            </a:rPr>
            <a:t>百万円減少している。主な要因は、臨時財政対策債の発行額</a:t>
          </a:r>
          <a:r>
            <a:rPr kumimoji="1" lang="en-US" altLang="ja-JP" sz="1300">
              <a:latin typeface="ＭＳ ゴシック" pitchFamily="49" charset="-128"/>
              <a:ea typeface="ＭＳ ゴシック" pitchFamily="49" charset="-128"/>
            </a:rPr>
            <a:t>69</a:t>
          </a:r>
          <a:r>
            <a:rPr kumimoji="1" lang="ja-JP" altLang="en-US" sz="1300">
              <a:latin typeface="ＭＳ ゴシック" pitchFamily="49" charset="-128"/>
              <a:ea typeface="ＭＳ ゴシック" pitchFamily="49" charset="-128"/>
            </a:rPr>
            <a:t>百万円に対し元金償還額</a:t>
          </a:r>
          <a:r>
            <a:rPr kumimoji="1" lang="en-US" altLang="ja-JP" sz="1300">
              <a:latin typeface="ＭＳ ゴシック" pitchFamily="49" charset="-128"/>
              <a:ea typeface="ＭＳ ゴシック" pitchFamily="49" charset="-128"/>
            </a:rPr>
            <a:t>441</a:t>
          </a:r>
          <a:r>
            <a:rPr kumimoji="1" lang="ja-JP" altLang="en-US" sz="1300">
              <a:latin typeface="ＭＳ ゴシック" pitchFamily="49" charset="-128"/>
              <a:ea typeface="ＭＳ ゴシック" pitchFamily="49" charset="-128"/>
            </a:rPr>
            <a:t>百万円であったため、</a:t>
          </a:r>
          <a:r>
            <a:rPr kumimoji="1" lang="en-US" altLang="ja-JP" sz="1300">
              <a:latin typeface="ＭＳ ゴシック" pitchFamily="49" charset="-128"/>
              <a:ea typeface="ＭＳ ゴシック" pitchFamily="49" charset="-128"/>
            </a:rPr>
            <a:t>371</a:t>
          </a:r>
          <a:r>
            <a:rPr kumimoji="1" lang="ja-JP" altLang="en-US" sz="1300">
              <a:latin typeface="ＭＳ ゴシック" pitchFamily="49" charset="-128"/>
              <a:ea typeface="ＭＳ ゴシック" pitchFamily="49" charset="-128"/>
            </a:rPr>
            <a:t>百万円地方債残高が減少したことや、新規発行のない公営住宅建設事業債や教育・福祉施設等整備事業債の償還が行われたことによるものである。</a:t>
          </a:r>
        </a:p>
        <a:p>
          <a:r>
            <a:rPr kumimoji="1" lang="ja-JP" altLang="en-US" sz="1300">
              <a:latin typeface="ＭＳ ゴシック" pitchFamily="49" charset="-128"/>
              <a:ea typeface="ＭＳ ゴシック" pitchFamily="49" charset="-128"/>
            </a:rPr>
            <a:t>充当可能財源等について、昨年度よりも充当可能基金額が</a:t>
          </a:r>
          <a:r>
            <a:rPr kumimoji="1" lang="en-US" altLang="ja-JP" sz="1300">
              <a:latin typeface="ＭＳ ゴシック" pitchFamily="49" charset="-128"/>
              <a:ea typeface="ＭＳ ゴシック" pitchFamily="49" charset="-128"/>
            </a:rPr>
            <a:t>175</a:t>
          </a:r>
          <a:r>
            <a:rPr kumimoji="1" lang="ja-JP" altLang="en-US" sz="1300">
              <a:latin typeface="ＭＳ ゴシック" pitchFamily="49" charset="-128"/>
              <a:ea typeface="ＭＳ ゴシック" pitchFamily="49" charset="-128"/>
            </a:rPr>
            <a:t>百万円増加している。主な要因は老朽化施設の更新・統廃合を見据え基金の積立を行ったことやふるさと納税による寄附金を基金に積立を行ったためである。</a:t>
          </a:r>
        </a:p>
        <a:p>
          <a:r>
            <a:rPr kumimoji="1" lang="ja-JP" altLang="en-US" sz="1300">
              <a:latin typeface="ＭＳ ゴシック" pitchFamily="49" charset="-128"/>
              <a:ea typeface="ＭＳ ゴシック" pitchFamily="49" charset="-128"/>
            </a:rPr>
            <a:t>今後も老朽化した施設の統廃合に伴う大型事業が予定されており、地方債残高の増加が見込まれるため、将来負担額や将来負担比率についても増加が懸念される。大型事業を含めた事業の見直しや、余剰財源を確保し基金への積立等を行い、将来負担額の改善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百万円の増、その他の特定目的基金は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・財政調整基金及び減債基金の積立については、利子運用のみ行った。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・公共施設整備基金やふるさと納税寄附金に係る基金及び防衛相交付金事業に係る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種類の基金の積立を行った。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・町内小中学校の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機器リース費の支払いや有機液肥製造施設運営のために基金の取崩を行った。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・老朽化施設の更新や統廃合により公債費の増加が見込まれているため、減債基金及び公共施設整備基金の積立を行う必要がある。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・防衛省と協議を行い、住民サービスの向上のために様々な事業が行えるように基金の増設や積み増しを行いたい。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：ふるさと納税を財源とした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つの寄附目的に沿った事業に充当できる。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　　　　：リサイクル施設やごみ処理施設の運営に充当できる。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・バス運行事業調整基金：コミュニティバスやデマンドタクシーの委託・運営費に充当できる。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・読書環境等整備基金　：町内小中学校や図書館の蔵書の購入費に充当できる。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・学校教育環境整備基金：町内小中学校の教育整備費に充当できる。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：老朽化した施設の更新・統廃合や庁舎内電算機器更新を見据え、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学校教育環境整備基金：町内小中学校の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機器リース料を見据え、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百万円の積立を行った。当該リース料に充当するため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・有機液肥製造施設基金：有機液肥製造施設運営のため、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・学校給食運営基金　　：町内小中学校の給食無償化事業のため、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・公共施設整備基金は庁内電算機器更新に備え、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・ふるさと納税の業務を職員が行っていたが、令和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年度より業務委託に変更した。それに伴い寄附額が例年以上になることが見込まれる。更なる寄附増加を目標に、委託業者や町内事業者と協議を行い、宣伝の方法や返礼品の見直しを行っている。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年度から、まち・ひと・しごと創生基金を新設した。財源は企業版ふるさと納税となるため、宣伝に力を入れ財源の確保に努めたい。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・運用利子による積立のみを行った。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・老朽化した施設の更新・集約化に伴い公債費の増加が見込まれていることや、不測の事態への対応を考慮し可能な限り残高を増やしたい。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・今後数年間は微増し、中長期的には多額の借入に係る償還が控えているため減少する見込みである。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・運用利子による積立のみを行った。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・老朽化した施設の更新・集約化に伴い公債費の増加が見込まれているため、積極的に積立を行いたい。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・今後数年間は微増し、中長期的には多額の借入に係る償還が控えているため減少する見込みである。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年度に保育園の統合（</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園）、令和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年度に新庁舎建設、令和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年度に小学校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校の建て替えを行ったことなど、大型施設の建設事業により有形固定資産減価償却率は類似団体内平均値よりも低い水準で推移している。公共施設等総合管理計画では平成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年間で施設保有量の</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ポイント削減（延床面積ベース）を目標に捧げている。合併後統廃合に着手できていない公共施設が点在しているため、施設の在り方についての指針を示し持続可能な自治体運営を行いたい。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1" name="楕円 80"/>
        <xdr:cNvSpPr/>
      </xdr:nvSpPr>
      <xdr:spPr>
        <a:xfrm>
          <a:off x="47117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2" name="有形固定資産減価償却率該当値テキスト"/>
        <xdr:cNvSpPr txBox="1"/>
      </xdr:nvSpPr>
      <xdr:spPr>
        <a:xfrm>
          <a:off x="4813300" y="50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3" name="楕円 82"/>
        <xdr:cNvSpPr/>
      </xdr:nvSpPr>
      <xdr:spPr>
        <a:xfrm>
          <a:off x="40005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92287</xdr:rowOff>
    </xdr:from>
    <xdr:to>
      <xdr:col>23</xdr:col>
      <xdr:colOff>85725</xdr:colOff>
      <xdr:row>30</xdr:row>
      <xdr:rowOff>110278</xdr:rowOff>
    </xdr:to>
    <xdr:cxnSp macro="">
      <xdr:nvCxnSpPr>
        <xdr:cNvPr id="84" name="直線コネクタ 83"/>
        <xdr:cNvCxnSpPr/>
      </xdr:nvCxnSpPr>
      <xdr:spPr>
        <a:xfrm>
          <a:off x="4051300" y="523578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xdr:cNvSpPr/>
      </xdr:nvSpPr>
      <xdr:spPr>
        <a:xfrm>
          <a:off x="3238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92287</xdr:rowOff>
    </xdr:to>
    <xdr:cxnSp macro="">
      <xdr:nvCxnSpPr>
        <xdr:cNvPr id="86" name="直線コネクタ 85"/>
        <xdr:cNvCxnSpPr/>
      </xdr:nvCxnSpPr>
      <xdr:spPr>
        <a:xfrm>
          <a:off x="3289300" y="518900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7" name="楕円 86"/>
        <xdr:cNvSpPr/>
      </xdr:nvSpPr>
      <xdr:spPr>
        <a:xfrm>
          <a:off x="24765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92287</xdr:rowOff>
    </xdr:to>
    <xdr:cxnSp macro="">
      <xdr:nvCxnSpPr>
        <xdr:cNvPr id="88" name="直線コネクタ 87"/>
        <xdr:cNvCxnSpPr/>
      </xdr:nvCxnSpPr>
      <xdr:spPr>
        <a:xfrm flipV="1">
          <a:off x="2527300" y="518900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9" name="楕円 88"/>
        <xdr:cNvSpPr/>
      </xdr:nvSpPr>
      <xdr:spPr>
        <a:xfrm>
          <a:off x="1714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92287</xdr:rowOff>
    </xdr:to>
    <xdr:cxnSp macro="">
      <xdr:nvCxnSpPr>
        <xdr:cNvPr id="90" name="直線コネクタ 89"/>
        <xdr:cNvCxnSpPr/>
      </xdr:nvCxnSpPr>
      <xdr:spPr>
        <a:xfrm>
          <a:off x="1765300" y="518541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1" name="n_1aveValue有形固定資産減価償却率"/>
        <xdr:cNvSpPr txBox="1"/>
      </xdr:nvSpPr>
      <xdr:spPr>
        <a:xfrm>
          <a:off x="38360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2" name="n_2aveValue有形固定資産減価償却率"/>
        <xdr:cNvSpPr txBox="1"/>
      </xdr:nvSpPr>
      <xdr:spPr>
        <a:xfrm>
          <a:off x="3086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4" name="n_4aveValue有形固定資産減価償却率"/>
        <xdr:cNvSpPr txBox="1"/>
      </xdr:nvSpPr>
      <xdr:spPr>
        <a:xfrm>
          <a:off x="1562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95" name="n_1mainValue有形固定資産減価償却率"/>
        <xdr:cNvSpPr txBox="1"/>
      </xdr:nvSpPr>
      <xdr:spPr>
        <a:xfrm>
          <a:off x="38360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6" name="n_2mainValue有形固定資産減価償却率"/>
        <xdr:cNvSpPr txBox="1"/>
      </xdr:nvSpPr>
      <xdr:spPr>
        <a:xfrm>
          <a:off x="30867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7" name="n_3mainValue有形固定資産減価償却率"/>
        <xdr:cNvSpPr txBox="1"/>
      </xdr:nvSpPr>
      <xdr:spPr>
        <a:xfrm>
          <a:off x="2324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8" name="n_4mainValue有形固定資産減価償却率"/>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49.7</a:t>
          </a:r>
          <a:r>
            <a:rPr kumimoji="1" lang="ja-JP" altLang="en-US" sz="1100">
              <a:latin typeface="ＭＳ Ｐゴシック" panose="020B0600070205080204" pitchFamily="50" charset="-128"/>
              <a:ea typeface="ＭＳ Ｐゴシック" panose="020B0600070205080204" pitchFamily="50" charset="-128"/>
            </a:rPr>
            <a:t>ポイント増加した。地方債の償還により将来負担額が減少したものの、普通交付税の減少による経常一般財源の減及び臨時財政対策債発行可能額の減が要因である。経常的に類似団体平均値よりも高い値にて推移しており、類似団体と比較して償還能力の低さが顕著化している。今後も施設の統廃合に伴う大型事業が控えいており、さらなる債務償還費率の上昇が懸念される。職員配置や補助金の見直しを行い債務償還費率の上昇を抑制したい。</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17893</xdr:rowOff>
    </xdr:to>
    <xdr:cxnSp macro="">
      <xdr:nvCxnSpPr>
        <xdr:cNvPr id="127" name="直線コネクタ 126"/>
        <xdr:cNvCxnSpPr/>
      </xdr:nvCxnSpPr>
      <xdr:spPr>
        <a:xfrm flipV="1">
          <a:off x="14793595" y="4541308"/>
          <a:ext cx="1269" cy="113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21720</xdr:rowOff>
    </xdr:from>
    <xdr:ext cx="469744" cy="259045"/>
    <xdr:sp macro="" textlink="">
      <xdr:nvSpPr>
        <xdr:cNvPr id="128" name="債務償還比率最小値テキスト"/>
        <xdr:cNvSpPr txBox="1"/>
      </xdr:nvSpPr>
      <xdr:spPr>
        <a:xfrm>
          <a:off x="14846300" y="567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17893</xdr:rowOff>
    </xdr:from>
    <xdr:to>
      <xdr:col>76</xdr:col>
      <xdr:colOff>111125</xdr:colOff>
      <xdr:row>33</xdr:row>
      <xdr:rowOff>17893</xdr:rowOff>
    </xdr:to>
    <xdr:cxnSp macro="">
      <xdr:nvCxnSpPr>
        <xdr:cNvPr id="129" name="直線コネクタ 128"/>
        <xdr:cNvCxnSpPr/>
      </xdr:nvCxnSpPr>
      <xdr:spPr>
        <a:xfrm>
          <a:off x="14706600" y="567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58176</xdr:rowOff>
    </xdr:from>
    <xdr:ext cx="469744" cy="259045"/>
    <xdr:sp macro="" textlink="">
      <xdr:nvSpPr>
        <xdr:cNvPr id="132" name="債務償還比率平均値テキスト"/>
        <xdr:cNvSpPr txBox="1"/>
      </xdr:nvSpPr>
      <xdr:spPr>
        <a:xfrm>
          <a:off x="14846300" y="485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35299</xdr:rowOff>
    </xdr:from>
    <xdr:to>
      <xdr:col>76</xdr:col>
      <xdr:colOff>73025</xdr:colOff>
      <xdr:row>29</xdr:row>
      <xdr:rowOff>136899</xdr:rowOff>
    </xdr:to>
    <xdr:sp macro="" textlink="">
      <xdr:nvSpPr>
        <xdr:cNvPr id="133" name="フローチャート: 判断 132"/>
        <xdr:cNvSpPr/>
      </xdr:nvSpPr>
      <xdr:spPr>
        <a:xfrm>
          <a:off x="14744700" y="500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10830</xdr:rowOff>
    </xdr:from>
    <xdr:to>
      <xdr:col>72</xdr:col>
      <xdr:colOff>123825</xdr:colOff>
      <xdr:row>29</xdr:row>
      <xdr:rowOff>112430</xdr:rowOff>
    </xdr:to>
    <xdr:sp macro="" textlink="">
      <xdr:nvSpPr>
        <xdr:cNvPr id="134" name="フローチャート: 判断 133"/>
        <xdr:cNvSpPr/>
      </xdr:nvSpPr>
      <xdr:spPr>
        <a:xfrm>
          <a:off x="14033500" y="49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15939</xdr:rowOff>
    </xdr:from>
    <xdr:to>
      <xdr:col>68</xdr:col>
      <xdr:colOff>123825</xdr:colOff>
      <xdr:row>30</xdr:row>
      <xdr:rowOff>117539</xdr:rowOff>
    </xdr:to>
    <xdr:sp macro="" textlink="">
      <xdr:nvSpPr>
        <xdr:cNvPr id="135" name="フローチャート: 判断 134"/>
        <xdr:cNvSpPr/>
      </xdr:nvSpPr>
      <xdr:spPr>
        <a:xfrm>
          <a:off x="13271500" y="51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53841</xdr:rowOff>
    </xdr:from>
    <xdr:to>
      <xdr:col>64</xdr:col>
      <xdr:colOff>123825</xdr:colOff>
      <xdr:row>30</xdr:row>
      <xdr:rowOff>155441</xdr:rowOff>
    </xdr:to>
    <xdr:sp macro="" textlink="">
      <xdr:nvSpPr>
        <xdr:cNvPr id="136" name="フローチャート: 判断 135"/>
        <xdr:cNvSpPr/>
      </xdr:nvSpPr>
      <xdr:spPr>
        <a:xfrm>
          <a:off x="12509500" y="51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26134</xdr:rowOff>
    </xdr:from>
    <xdr:to>
      <xdr:col>60</xdr:col>
      <xdr:colOff>123825</xdr:colOff>
      <xdr:row>30</xdr:row>
      <xdr:rowOff>127734</xdr:rowOff>
    </xdr:to>
    <xdr:sp macro="" textlink="">
      <xdr:nvSpPr>
        <xdr:cNvPr id="137" name="フローチャート: 判断 136"/>
        <xdr:cNvSpPr/>
      </xdr:nvSpPr>
      <xdr:spPr>
        <a:xfrm>
          <a:off x="11747500" y="516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60389</xdr:rowOff>
    </xdr:from>
    <xdr:to>
      <xdr:col>76</xdr:col>
      <xdr:colOff>73025</xdr:colOff>
      <xdr:row>31</xdr:row>
      <xdr:rowOff>161989</xdr:rowOff>
    </xdr:to>
    <xdr:sp macro="" textlink="">
      <xdr:nvSpPr>
        <xdr:cNvPr id="143" name="楕円 142"/>
        <xdr:cNvSpPr/>
      </xdr:nvSpPr>
      <xdr:spPr>
        <a:xfrm>
          <a:off x="14744700" y="53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38816</xdr:rowOff>
    </xdr:from>
    <xdr:ext cx="469744" cy="259045"/>
    <xdr:sp macro="" textlink="">
      <xdr:nvSpPr>
        <xdr:cNvPr id="144" name="債務償還比率該当値テキスト"/>
        <xdr:cNvSpPr txBox="1"/>
      </xdr:nvSpPr>
      <xdr:spPr>
        <a:xfrm>
          <a:off x="14846300" y="535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776</xdr:rowOff>
    </xdr:from>
    <xdr:to>
      <xdr:col>72</xdr:col>
      <xdr:colOff>123825</xdr:colOff>
      <xdr:row>31</xdr:row>
      <xdr:rowOff>102376</xdr:rowOff>
    </xdr:to>
    <xdr:sp macro="" textlink="">
      <xdr:nvSpPr>
        <xdr:cNvPr id="145" name="楕円 144"/>
        <xdr:cNvSpPr/>
      </xdr:nvSpPr>
      <xdr:spPr>
        <a:xfrm>
          <a:off x="14033500" y="53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51576</xdr:rowOff>
    </xdr:from>
    <xdr:to>
      <xdr:col>76</xdr:col>
      <xdr:colOff>22225</xdr:colOff>
      <xdr:row>31</xdr:row>
      <xdr:rowOff>111189</xdr:rowOff>
    </xdr:to>
    <xdr:cxnSp macro="">
      <xdr:nvCxnSpPr>
        <xdr:cNvPr id="146" name="直線コネクタ 145"/>
        <xdr:cNvCxnSpPr/>
      </xdr:nvCxnSpPr>
      <xdr:spPr>
        <a:xfrm>
          <a:off x="14084300" y="5366526"/>
          <a:ext cx="7112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69166</xdr:rowOff>
    </xdr:from>
    <xdr:to>
      <xdr:col>68</xdr:col>
      <xdr:colOff>123825</xdr:colOff>
      <xdr:row>33</xdr:row>
      <xdr:rowOff>170766</xdr:rowOff>
    </xdr:to>
    <xdr:sp macro="" textlink="">
      <xdr:nvSpPr>
        <xdr:cNvPr id="147" name="楕円 146"/>
        <xdr:cNvSpPr/>
      </xdr:nvSpPr>
      <xdr:spPr>
        <a:xfrm>
          <a:off x="13271500" y="5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51576</xdr:rowOff>
    </xdr:from>
    <xdr:to>
      <xdr:col>72</xdr:col>
      <xdr:colOff>73025</xdr:colOff>
      <xdr:row>33</xdr:row>
      <xdr:rowOff>119966</xdr:rowOff>
    </xdr:to>
    <xdr:cxnSp macro="">
      <xdr:nvCxnSpPr>
        <xdr:cNvPr id="148" name="直線コネクタ 147"/>
        <xdr:cNvCxnSpPr/>
      </xdr:nvCxnSpPr>
      <xdr:spPr>
        <a:xfrm flipV="1">
          <a:off x="13322300" y="5366526"/>
          <a:ext cx="762000" cy="4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98482</xdr:rowOff>
    </xdr:from>
    <xdr:to>
      <xdr:col>64</xdr:col>
      <xdr:colOff>123825</xdr:colOff>
      <xdr:row>33</xdr:row>
      <xdr:rowOff>28632</xdr:rowOff>
    </xdr:to>
    <xdr:sp macro="" textlink="">
      <xdr:nvSpPr>
        <xdr:cNvPr id="149" name="楕円 148"/>
        <xdr:cNvSpPr/>
      </xdr:nvSpPr>
      <xdr:spPr>
        <a:xfrm>
          <a:off x="12509500" y="55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149282</xdr:rowOff>
    </xdr:from>
    <xdr:to>
      <xdr:col>68</xdr:col>
      <xdr:colOff>73025</xdr:colOff>
      <xdr:row>33</xdr:row>
      <xdr:rowOff>119966</xdr:rowOff>
    </xdr:to>
    <xdr:cxnSp macro="">
      <xdr:nvCxnSpPr>
        <xdr:cNvPr id="150" name="直線コネクタ 149"/>
        <xdr:cNvCxnSpPr/>
      </xdr:nvCxnSpPr>
      <xdr:spPr>
        <a:xfrm>
          <a:off x="12560300" y="5635682"/>
          <a:ext cx="7620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21357</xdr:rowOff>
    </xdr:from>
    <xdr:to>
      <xdr:col>60</xdr:col>
      <xdr:colOff>123825</xdr:colOff>
      <xdr:row>32</xdr:row>
      <xdr:rowOff>122957</xdr:rowOff>
    </xdr:to>
    <xdr:sp macro="" textlink="">
      <xdr:nvSpPr>
        <xdr:cNvPr id="151" name="楕円 150"/>
        <xdr:cNvSpPr/>
      </xdr:nvSpPr>
      <xdr:spPr>
        <a:xfrm>
          <a:off x="11747500" y="55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72157</xdr:rowOff>
    </xdr:from>
    <xdr:to>
      <xdr:col>64</xdr:col>
      <xdr:colOff>73025</xdr:colOff>
      <xdr:row>32</xdr:row>
      <xdr:rowOff>149282</xdr:rowOff>
    </xdr:to>
    <xdr:cxnSp macro="">
      <xdr:nvCxnSpPr>
        <xdr:cNvPr id="152" name="直線コネクタ 151"/>
        <xdr:cNvCxnSpPr/>
      </xdr:nvCxnSpPr>
      <xdr:spPr>
        <a:xfrm>
          <a:off x="11798300" y="5558557"/>
          <a:ext cx="762000" cy="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128957</xdr:rowOff>
    </xdr:from>
    <xdr:ext cx="469744" cy="259045"/>
    <xdr:sp macro="" textlink="">
      <xdr:nvSpPr>
        <xdr:cNvPr id="153" name="n_1aveValue債務償還比率"/>
        <xdr:cNvSpPr txBox="1"/>
      </xdr:nvSpPr>
      <xdr:spPr>
        <a:xfrm>
          <a:off x="13836727" y="47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134066</xdr:rowOff>
    </xdr:from>
    <xdr:ext cx="469744" cy="259045"/>
    <xdr:sp macro="" textlink="">
      <xdr:nvSpPr>
        <xdr:cNvPr id="154" name="n_2aveValue債務償還比率"/>
        <xdr:cNvSpPr txBox="1"/>
      </xdr:nvSpPr>
      <xdr:spPr>
        <a:xfrm>
          <a:off x="13087427" y="493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518</xdr:rowOff>
    </xdr:from>
    <xdr:ext cx="469744" cy="259045"/>
    <xdr:sp macro="" textlink="">
      <xdr:nvSpPr>
        <xdr:cNvPr id="155" name="n_3aveValue債務償還比率"/>
        <xdr:cNvSpPr txBox="1"/>
      </xdr:nvSpPr>
      <xdr:spPr>
        <a:xfrm>
          <a:off x="12325427" y="49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144261</xdr:rowOff>
    </xdr:from>
    <xdr:ext cx="469744" cy="259045"/>
    <xdr:sp macro="" textlink="">
      <xdr:nvSpPr>
        <xdr:cNvPr id="156" name="n_4aveValue債務償還比率"/>
        <xdr:cNvSpPr txBox="1"/>
      </xdr:nvSpPr>
      <xdr:spPr>
        <a:xfrm>
          <a:off x="11563427" y="49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93503</xdr:rowOff>
    </xdr:from>
    <xdr:ext cx="469744" cy="259045"/>
    <xdr:sp macro="" textlink="">
      <xdr:nvSpPr>
        <xdr:cNvPr id="157" name="n_1mainValue債務償還比率"/>
        <xdr:cNvSpPr txBox="1"/>
      </xdr:nvSpPr>
      <xdr:spPr>
        <a:xfrm>
          <a:off x="13836727" y="54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161893</xdr:rowOff>
    </xdr:from>
    <xdr:ext cx="560923" cy="259045"/>
    <xdr:sp macro="" textlink="">
      <xdr:nvSpPr>
        <xdr:cNvPr id="158" name="n_2mainValue債務償還比率"/>
        <xdr:cNvSpPr txBox="1"/>
      </xdr:nvSpPr>
      <xdr:spPr>
        <a:xfrm>
          <a:off x="13041838" y="58197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19759</xdr:rowOff>
    </xdr:from>
    <xdr:ext cx="469744" cy="259045"/>
    <xdr:sp macro="" textlink="">
      <xdr:nvSpPr>
        <xdr:cNvPr id="159" name="n_3mainValue債務償還比率"/>
        <xdr:cNvSpPr txBox="1"/>
      </xdr:nvSpPr>
      <xdr:spPr>
        <a:xfrm>
          <a:off x="12325427" y="56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114084</xdr:rowOff>
    </xdr:from>
    <xdr:ext cx="469744" cy="259045"/>
    <xdr:sp macro="" textlink="">
      <xdr:nvSpPr>
        <xdr:cNvPr id="160" name="n_4mainValue債務償還比率"/>
        <xdr:cNvSpPr txBox="1"/>
      </xdr:nvSpPr>
      <xdr:spPr>
        <a:xfrm>
          <a:off x="11563427" y="56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道路】&#10;有形固定資産減価償却率該当値テキスト"/>
        <xdr:cNvSpPr txBox="1"/>
      </xdr:nvSpPr>
      <xdr:spPr>
        <a:xfrm>
          <a:off x="4673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5" name="楕円 74"/>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72390</xdr:rowOff>
    </xdr:from>
    <xdr:to>
      <xdr:col>24</xdr:col>
      <xdr:colOff>63500</xdr:colOff>
      <xdr:row>38</xdr:row>
      <xdr:rowOff>104775</xdr:rowOff>
    </xdr:to>
    <xdr:cxnSp macro="">
      <xdr:nvCxnSpPr>
        <xdr:cNvPr id="76" name="直線コネクタ 75"/>
        <xdr:cNvCxnSpPr/>
      </xdr:nvCxnSpPr>
      <xdr:spPr>
        <a:xfrm>
          <a:off x="3797300" y="6587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168275</xdr:rowOff>
    </xdr:from>
    <xdr:to>
      <xdr:col>15</xdr:col>
      <xdr:colOff>101600</xdr:colOff>
      <xdr:row>38</xdr:row>
      <xdr:rowOff>98425</xdr:rowOff>
    </xdr:to>
    <xdr:sp macro="" textlink="">
      <xdr:nvSpPr>
        <xdr:cNvPr id="77" name="楕円 76"/>
        <xdr:cNvSpPr/>
      </xdr:nvSpPr>
      <xdr:spPr>
        <a:xfrm>
          <a:off x="2857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72390</xdr:rowOff>
    </xdr:to>
    <xdr:cxnSp macro="">
      <xdr:nvCxnSpPr>
        <xdr:cNvPr id="78" name="直線コネクタ 77"/>
        <xdr:cNvCxnSpPr/>
      </xdr:nvCxnSpPr>
      <xdr:spPr>
        <a:xfrm>
          <a:off x="2908300" y="65627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147320</xdr:rowOff>
    </xdr:from>
    <xdr:to>
      <xdr:col>10</xdr:col>
      <xdr:colOff>165100</xdr:colOff>
      <xdr:row>38</xdr:row>
      <xdr:rowOff>77470</xdr:rowOff>
    </xdr:to>
    <xdr:sp macro="" textlink="">
      <xdr:nvSpPr>
        <xdr:cNvPr id="79" name="楕円 78"/>
        <xdr:cNvSpPr/>
      </xdr:nvSpPr>
      <xdr:spPr>
        <a:xfrm>
          <a:off x="1968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26670</xdr:rowOff>
    </xdr:from>
    <xdr:to>
      <xdr:col>15</xdr:col>
      <xdr:colOff>50800</xdr:colOff>
      <xdr:row>38</xdr:row>
      <xdr:rowOff>47625</xdr:rowOff>
    </xdr:to>
    <xdr:cxnSp macro="">
      <xdr:nvCxnSpPr>
        <xdr:cNvPr id="80" name="直線コネクタ 79"/>
        <xdr:cNvCxnSpPr/>
      </xdr:nvCxnSpPr>
      <xdr:spPr>
        <a:xfrm>
          <a:off x="2019300" y="654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122555</xdr:rowOff>
    </xdr:from>
    <xdr:to>
      <xdr:col>6</xdr:col>
      <xdr:colOff>38100</xdr:colOff>
      <xdr:row>38</xdr:row>
      <xdr:rowOff>52705</xdr:rowOff>
    </xdr:to>
    <xdr:sp macro="" textlink="">
      <xdr:nvSpPr>
        <xdr:cNvPr id="81" name="楕円 80"/>
        <xdr:cNvSpPr/>
      </xdr:nvSpPr>
      <xdr:spPr>
        <a:xfrm>
          <a:off x="1079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xdr:rowOff>
    </xdr:from>
    <xdr:to>
      <xdr:col>10</xdr:col>
      <xdr:colOff>114300</xdr:colOff>
      <xdr:row>38</xdr:row>
      <xdr:rowOff>26670</xdr:rowOff>
    </xdr:to>
    <xdr:cxnSp macro="">
      <xdr:nvCxnSpPr>
        <xdr:cNvPr id="82" name="直線コネクタ 81"/>
        <xdr:cNvCxnSpPr/>
      </xdr:nvCxnSpPr>
      <xdr:spPr>
        <a:xfrm>
          <a:off x="1130300" y="6517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139717</xdr:rowOff>
    </xdr:from>
    <xdr:ext cx="405111" cy="259045"/>
    <xdr:sp macro="" textlink="">
      <xdr:nvSpPr>
        <xdr:cNvPr id="87" name="n_1main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89552</xdr:rowOff>
    </xdr:from>
    <xdr:ext cx="405111" cy="259045"/>
    <xdr:sp macro="" textlink="">
      <xdr:nvSpPr>
        <xdr:cNvPr id="88" name="n_2mainValue【道路】&#10;有形固定資産減価償却率"/>
        <xdr:cNvSpPr txBox="1"/>
      </xdr:nvSpPr>
      <xdr:spPr>
        <a:xfrm>
          <a:off x="2705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9" name="n_3main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90" name="n_4main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49006</xdr:rowOff>
    </xdr:from>
    <xdr:to>
      <xdr:col>55</xdr:col>
      <xdr:colOff>50800</xdr:colOff>
      <xdr:row>41</xdr:row>
      <xdr:rowOff>150606</xdr:rowOff>
    </xdr:to>
    <xdr:sp macro="" textlink="">
      <xdr:nvSpPr>
        <xdr:cNvPr id="128" name="楕円 127"/>
        <xdr:cNvSpPr/>
      </xdr:nvSpPr>
      <xdr:spPr>
        <a:xfrm>
          <a:off x="10426700" y="70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534377" cy="259045"/>
    <xdr:sp macro="" textlink="">
      <xdr:nvSpPr>
        <xdr:cNvPr id="129" name="【道路】&#10;一人当たり延長該当値テキスト"/>
        <xdr:cNvSpPr txBox="1"/>
      </xdr:nvSpPr>
      <xdr:spPr>
        <a:xfrm>
          <a:off x="10515600" y="7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49345</xdr:rowOff>
    </xdr:from>
    <xdr:to>
      <xdr:col>50</xdr:col>
      <xdr:colOff>165100</xdr:colOff>
      <xdr:row>41</xdr:row>
      <xdr:rowOff>150945</xdr:rowOff>
    </xdr:to>
    <xdr:sp macro="" textlink="">
      <xdr:nvSpPr>
        <xdr:cNvPr id="130" name="楕円 129"/>
        <xdr:cNvSpPr/>
      </xdr:nvSpPr>
      <xdr:spPr>
        <a:xfrm>
          <a:off x="9588500" y="70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99806</xdr:rowOff>
    </xdr:from>
    <xdr:to>
      <xdr:col>55</xdr:col>
      <xdr:colOff>0</xdr:colOff>
      <xdr:row>41</xdr:row>
      <xdr:rowOff>100145</xdr:rowOff>
    </xdr:to>
    <xdr:cxnSp macro="">
      <xdr:nvCxnSpPr>
        <xdr:cNvPr id="131" name="直線コネクタ 130"/>
        <xdr:cNvCxnSpPr/>
      </xdr:nvCxnSpPr>
      <xdr:spPr>
        <a:xfrm flipV="1">
          <a:off x="9639300" y="7129256"/>
          <a:ext cx="8382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49903</xdr:rowOff>
    </xdr:from>
    <xdr:to>
      <xdr:col>46</xdr:col>
      <xdr:colOff>38100</xdr:colOff>
      <xdr:row>41</xdr:row>
      <xdr:rowOff>151503</xdr:rowOff>
    </xdr:to>
    <xdr:sp macro="" textlink="">
      <xdr:nvSpPr>
        <xdr:cNvPr id="132" name="楕円 131"/>
        <xdr:cNvSpPr/>
      </xdr:nvSpPr>
      <xdr:spPr>
        <a:xfrm>
          <a:off x="8699500" y="70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100145</xdr:rowOff>
    </xdr:from>
    <xdr:to>
      <xdr:col>50</xdr:col>
      <xdr:colOff>114300</xdr:colOff>
      <xdr:row>41</xdr:row>
      <xdr:rowOff>100703</xdr:rowOff>
    </xdr:to>
    <xdr:cxnSp macro="">
      <xdr:nvCxnSpPr>
        <xdr:cNvPr id="133" name="直線コネクタ 132"/>
        <xdr:cNvCxnSpPr/>
      </xdr:nvCxnSpPr>
      <xdr:spPr>
        <a:xfrm flipV="1">
          <a:off x="8750300" y="712959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50475</xdr:rowOff>
    </xdr:from>
    <xdr:to>
      <xdr:col>41</xdr:col>
      <xdr:colOff>101600</xdr:colOff>
      <xdr:row>41</xdr:row>
      <xdr:rowOff>152075</xdr:rowOff>
    </xdr:to>
    <xdr:sp macro="" textlink="">
      <xdr:nvSpPr>
        <xdr:cNvPr id="134" name="楕円 133"/>
        <xdr:cNvSpPr/>
      </xdr:nvSpPr>
      <xdr:spPr>
        <a:xfrm>
          <a:off x="7810500" y="70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100703</xdr:rowOff>
    </xdr:from>
    <xdr:to>
      <xdr:col>45</xdr:col>
      <xdr:colOff>177800</xdr:colOff>
      <xdr:row>41</xdr:row>
      <xdr:rowOff>101275</xdr:rowOff>
    </xdr:to>
    <xdr:cxnSp macro="">
      <xdr:nvCxnSpPr>
        <xdr:cNvPr id="135" name="直線コネクタ 134"/>
        <xdr:cNvCxnSpPr/>
      </xdr:nvCxnSpPr>
      <xdr:spPr>
        <a:xfrm flipV="1">
          <a:off x="7861300" y="713015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51170</xdr:rowOff>
    </xdr:from>
    <xdr:to>
      <xdr:col>36</xdr:col>
      <xdr:colOff>165100</xdr:colOff>
      <xdr:row>41</xdr:row>
      <xdr:rowOff>152770</xdr:rowOff>
    </xdr:to>
    <xdr:sp macro="" textlink="">
      <xdr:nvSpPr>
        <xdr:cNvPr id="136" name="楕円 135"/>
        <xdr:cNvSpPr/>
      </xdr:nvSpPr>
      <xdr:spPr>
        <a:xfrm>
          <a:off x="6921500" y="7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101275</xdr:rowOff>
    </xdr:from>
    <xdr:to>
      <xdr:col>41</xdr:col>
      <xdr:colOff>50800</xdr:colOff>
      <xdr:row>41</xdr:row>
      <xdr:rowOff>101970</xdr:rowOff>
    </xdr:to>
    <xdr:cxnSp macro="">
      <xdr:nvCxnSpPr>
        <xdr:cNvPr id="137" name="直線コネクタ 136"/>
        <xdr:cNvCxnSpPr/>
      </xdr:nvCxnSpPr>
      <xdr:spPr>
        <a:xfrm flipV="1">
          <a:off x="6972300" y="7130725"/>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142072</xdr:rowOff>
    </xdr:from>
    <xdr:ext cx="534377" cy="259045"/>
    <xdr:sp macro="" textlink="">
      <xdr:nvSpPr>
        <xdr:cNvPr id="142" name="n_1mainValue【道路】&#10;一人当たり延長"/>
        <xdr:cNvSpPr txBox="1"/>
      </xdr:nvSpPr>
      <xdr:spPr>
        <a:xfrm>
          <a:off x="9359411" y="717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142630</xdr:rowOff>
    </xdr:from>
    <xdr:ext cx="534377" cy="259045"/>
    <xdr:sp macro="" textlink="">
      <xdr:nvSpPr>
        <xdr:cNvPr id="143" name="n_2mainValue【道路】&#10;一人当たり延長"/>
        <xdr:cNvSpPr txBox="1"/>
      </xdr:nvSpPr>
      <xdr:spPr>
        <a:xfrm>
          <a:off x="8483111" y="71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143202</xdr:rowOff>
    </xdr:from>
    <xdr:ext cx="534377" cy="259045"/>
    <xdr:sp macro="" textlink="">
      <xdr:nvSpPr>
        <xdr:cNvPr id="144" name="n_3mainValue【道路】&#10;一人当たり延長"/>
        <xdr:cNvSpPr txBox="1"/>
      </xdr:nvSpPr>
      <xdr:spPr>
        <a:xfrm>
          <a:off x="7594111" y="71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143897</xdr:rowOff>
    </xdr:from>
    <xdr:ext cx="534377" cy="259045"/>
    <xdr:sp macro="" textlink="">
      <xdr:nvSpPr>
        <xdr:cNvPr id="145" name="n_4mainValue【道路】&#10;一人当たり延長"/>
        <xdr:cNvSpPr txBox="1"/>
      </xdr:nvSpPr>
      <xdr:spPr>
        <a:xfrm>
          <a:off x="6705111" y="71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86" name="楕円 185"/>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87" name="【橋りょう・トンネル】&#10;有形固定資産減価償却率該当値テキスト"/>
        <xdr:cNvSpPr txBox="1"/>
      </xdr:nvSpPr>
      <xdr:spPr>
        <a:xfrm>
          <a:off x="4673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59690</xdr:rowOff>
    </xdr:from>
    <xdr:to>
      <xdr:col>20</xdr:col>
      <xdr:colOff>38100</xdr:colOff>
      <xdr:row>58</xdr:row>
      <xdr:rowOff>161290</xdr:rowOff>
    </xdr:to>
    <xdr:sp macro="" textlink="">
      <xdr:nvSpPr>
        <xdr:cNvPr id="188" name="楕円 187"/>
        <xdr:cNvSpPr/>
      </xdr:nvSpPr>
      <xdr:spPr>
        <a:xfrm>
          <a:off x="3746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110490</xdr:rowOff>
    </xdr:from>
    <xdr:to>
      <xdr:col>24</xdr:col>
      <xdr:colOff>63500</xdr:colOff>
      <xdr:row>58</xdr:row>
      <xdr:rowOff>139065</xdr:rowOff>
    </xdr:to>
    <xdr:cxnSp macro="">
      <xdr:nvCxnSpPr>
        <xdr:cNvPr id="189" name="直線コネクタ 188"/>
        <xdr:cNvCxnSpPr/>
      </xdr:nvCxnSpPr>
      <xdr:spPr>
        <a:xfrm>
          <a:off x="3797300" y="100545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190" name="楕円 189"/>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87630</xdr:rowOff>
    </xdr:from>
    <xdr:to>
      <xdr:col>19</xdr:col>
      <xdr:colOff>177800</xdr:colOff>
      <xdr:row>58</xdr:row>
      <xdr:rowOff>110490</xdr:rowOff>
    </xdr:to>
    <xdr:cxnSp macro="">
      <xdr:nvCxnSpPr>
        <xdr:cNvPr id="191" name="直線コネクタ 190"/>
        <xdr:cNvCxnSpPr/>
      </xdr:nvCxnSpPr>
      <xdr:spPr>
        <a:xfrm>
          <a:off x="2908300" y="10031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92" name="楕円 191"/>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62865</xdr:rowOff>
    </xdr:from>
    <xdr:to>
      <xdr:col>15</xdr:col>
      <xdr:colOff>50800</xdr:colOff>
      <xdr:row>58</xdr:row>
      <xdr:rowOff>87630</xdr:rowOff>
    </xdr:to>
    <xdr:cxnSp macro="">
      <xdr:nvCxnSpPr>
        <xdr:cNvPr id="193" name="直線コネクタ 192"/>
        <xdr:cNvCxnSpPr/>
      </xdr:nvCxnSpPr>
      <xdr:spPr>
        <a:xfrm>
          <a:off x="2019300" y="100069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154940</xdr:rowOff>
    </xdr:from>
    <xdr:to>
      <xdr:col>6</xdr:col>
      <xdr:colOff>38100</xdr:colOff>
      <xdr:row>58</xdr:row>
      <xdr:rowOff>85090</xdr:rowOff>
    </xdr:to>
    <xdr:sp macro="" textlink="">
      <xdr:nvSpPr>
        <xdr:cNvPr id="194" name="楕円 193"/>
        <xdr:cNvSpPr/>
      </xdr:nvSpPr>
      <xdr:spPr>
        <a:xfrm>
          <a:off x="107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34290</xdr:rowOff>
    </xdr:from>
    <xdr:to>
      <xdr:col>10</xdr:col>
      <xdr:colOff>114300</xdr:colOff>
      <xdr:row>58</xdr:row>
      <xdr:rowOff>62865</xdr:rowOff>
    </xdr:to>
    <xdr:cxnSp macro="">
      <xdr:nvCxnSpPr>
        <xdr:cNvPr id="195" name="直線コネクタ 194"/>
        <xdr:cNvCxnSpPr/>
      </xdr:nvCxnSpPr>
      <xdr:spPr>
        <a:xfrm>
          <a:off x="1130300" y="99783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6367</xdr:rowOff>
    </xdr:from>
    <xdr:ext cx="405111" cy="259045"/>
    <xdr:sp macro="" textlink="">
      <xdr:nvSpPr>
        <xdr:cNvPr id="200" name="n_1mainValue【橋りょう・トンネル】&#10;有形固定資産減価償却率"/>
        <xdr:cNvSpPr txBox="1"/>
      </xdr:nvSpPr>
      <xdr:spPr>
        <a:xfrm>
          <a:off x="3582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154957</xdr:rowOff>
    </xdr:from>
    <xdr:ext cx="405111" cy="259045"/>
    <xdr:sp macro="" textlink="">
      <xdr:nvSpPr>
        <xdr:cNvPr id="201" name="n_2mainValue【橋りょう・トンネル】&#10;有形固定資産減価償却率"/>
        <xdr:cNvSpPr txBox="1"/>
      </xdr:nvSpPr>
      <xdr:spPr>
        <a:xfrm>
          <a:off x="2705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202" name="n_3mainValue【橋りょう・トンネル】&#10;有形固定資産減価償却率"/>
        <xdr:cNvSpPr txBox="1"/>
      </xdr:nvSpPr>
      <xdr:spPr>
        <a:xfrm>
          <a:off x="1816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101617</xdr:rowOff>
    </xdr:from>
    <xdr:ext cx="405111" cy="259045"/>
    <xdr:sp macro="" textlink="">
      <xdr:nvSpPr>
        <xdr:cNvPr id="203" name="n_4mainValue【橋りょう・トンネル】&#10;有形固定資産減価償却率"/>
        <xdr:cNvSpPr txBox="1"/>
      </xdr:nvSpPr>
      <xdr:spPr>
        <a:xfrm>
          <a:off x="927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153223</xdr:rowOff>
    </xdr:from>
    <xdr:ext cx="599010" cy="259045"/>
    <xdr:sp macro="" textlink="">
      <xdr:nvSpPr>
        <xdr:cNvPr id="230" name="【橋りょう・トンネル】&#10;一人当たり有形固定資産（償却資産）額平均値テキスト"/>
        <xdr:cNvSpPr txBox="1"/>
      </xdr:nvSpPr>
      <xdr:spPr>
        <a:xfrm>
          <a:off x="10515600" y="10783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101048</xdr:rowOff>
    </xdr:from>
    <xdr:to>
      <xdr:col>55</xdr:col>
      <xdr:colOff>50800</xdr:colOff>
      <xdr:row>63</xdr:row>
      <xdr:rowOff>31198</xdr:rowOff>
    </xdr:to>
    <xdr:sp macro="" textlink="">
      <xdr:nvSpPr>
        <xdr:cNvPr id="241" name="楕円 240"/>
        <xdr:cNvSpPr/>
      </xdr:nvSpPr>
      <xdr:spPr>
        <a:xfrm>
          <a:off x="10426700" y="107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123925</xdr:rowOff>
    </xdr:from>
    <xdr:ext cx="599010" cy="259045"/>
    <xdr:sp macro="" textlink="">
      <xdr:nvSpPr>
        <xdr:cNvPr id="242" name="【橋りょう・トンネル】&#10;一人当たり有形固定資産（償却資産）額該当値テキスト"/>
        <xdr:cNvSpPr txBox="1"/>
      </xdr:nvSpPr>
      <xdr:spPr>
        <a:xfrm>
          <a:off x="10515600" y="1058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103015</xdr:rowOff>
    </xdr:from>
    <xdr:to>
      <xdr:col>50</xdr:col>
      <xdr:colOff>165100</xdr:colOff>
      <xdr:row>63</xdr:row>
      <xdr:rowOff>33165</xdr:rowOff>
    </xdr:to>
    <xdr:sp macro="" textlink="">
      <xdr:nvSpPr>
        <xdr:cNvPr id="243" name="楕円 242"/>
        <xdr:cNvSpPr/>
      </xdr:nvSpPr>
      <xdr:spPr>
        <a:xfrm>
          <a:off x="9588500" y="107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151848</xdr:rowOff>
    </xdr:from>
    <xdr:to>
      <xdr:col>55</xdr:col>
      <xdr:colOff>0</xdr:colOff>
      <xdr:row>62</xdr:row>
      <xdr:rowOff>153815</xdr:rowOff>
    </xdr:to>
    <xdr:cxnSp macro="">
      <xdr:nvCxnSpPr>
        <xdr:cNvPr id="244" name="直線コネクタ 243"/>
        <xdr:cNvCxnSpPr/>
      </xdr:nvCxnSpPr>
      <xdr:spPr>
        <a:xfrm flipV="1">
          <a:off x="9639300" y="10781748"/>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107474</xdr:rowOff>
    </xdr:from>
    <xdr:to>
      <xdr:col>46</xdr:col>
      <xdr:colOff>38100</xdr:colOff>
      <xdr:row>63</xdr:row>
      <xdr:rowOff>37624</xdr:rowOff>
    </xdr:to>
    <xdr:sp macro="" textlink="">
      <xdr:nvSpPr>
        <xdr:cNvPr id="245" name="楕円 244"/>
        <xdr:cNvSpPr/>
      </xdr:nvSpPr>
      <xdr:spPr>
        <a:xfrm>
          <a:off x="8699500" y="10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153815</xdr:rowOff>
    </xdr:from>
    <xdr:to>
      <xdr:col>50</xdr:col>
      <xdr:colOff>114300</xdr:colOff>
      <xdr:row>62</xdr:row>
      <xdr:rowOff>158274</xdr:rowOff>
    </xdr:to>
    <xdr:cxnSp macro="">
      <xdr:nvCxnSpPr>
        <xdr:cNvPr id="246" name="直線コネクタ 245"/>
        <xdr:cNvCxnSpPr/>
      </xdr:nvCxnSpPr>
      <xdr:spPr>
        <a:xfrm flipV="1">
          <a:off x="8750300" y="10783715"/>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110906</xdr:rowOff>
    </xdr:from>
    <xdr:to>
      <xdr:col>41</xdr:col>
      <xdr:colOff>101600</xdr:colOff>
      <xdr:row>63</xdr:row>
      <xdr:rowOff>41056</xdr:rowOff>
    </xdr:to>
    <xdr:sp macro="" textlink="">
      <xdr:nvSpPr>
        <xdr:cNvPr id="247" name="楕円 246"/>
        <xdr:cNvSpPr/>
      </xdr:nvSpPr>
      <xdr:spPr>
        <a:xfrm>
          <a:off x="7810500" y="107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158274</xdr:rowOff>
    </xdr:from>
    <xdr:to>
      <xdr:col>45</xdr:col>
      <xdr:colOff>177800</xdr:colOff>
      <xdr:row>62</xdr:row>
      <xdr:rowOff>161706</xdr:rowOff>
    </xdr:to>
    <xdr:cxnSp macro="">
      <xdr:nvCxnSpPr>
        <xdr:cNvPr id="248" name="直線コネクタ 247"/>
        <xdr:cNvCxnSpPr/>
      </xdr:nvCxnSpPr>
      <xdr:spPr>
        <a:xfrm flipV="1">
          <a:off x="7861300" y="10788174"/>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114749</xdr:rowOff>
    </xdr:from>
    <xdr:to>
      <xdr:col>36</xdr:col>
      <xdr:colOff>165100</xdr:colOff>
      <xdr:row>63</xdr:row>
      <xdr:rowOff>44899</xdr:rowOff>
    </xdr:to>
    <xdr:sp macro="" textlink="">
      <xdr:nvSpPr>
        <xdr:cNvPr id="249" name="楕円 248"/>
        <xdr:cNvSpPr/>
      </xdr:nvSpPr>
      <xdr:spPr>
        <a:xfrm>
          <a:off x="6921500" y="107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161706</xdr:rowOff>
    </xdr:from>
    <xdr:to>
      <xdr:col>41</xdr:col>
      <xdr:colOff>50800</xdr:colOff>
      <xdr:row>62</xdr:row>
      <xdr:rowOff>165549</xdr:rowOff>
    </xdr:to>
    <xdr:cxnSp macro="">
      <xdr:nvCxnSpPr>
        <xdr:cNvPr id="250" name="直線コネクタ 249"/>
        <xdr:cNvCxnSpPr/>
      </xdr:nvCxnSpPr>
      <xdr:spPr>
        <a:xfrm flipV="1">
          <a:off x="6972300" y="10791606"/>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98838</xdr:rowOff>
    </xdr:from>
    <xdr:ext cx="599010" cy="259045"/>
    <xdr:sp macro="" textlink="">
      <xdr:nvSpPr>
        <xdr:cNvPr id="251" name="n_1aveValue【橋りょう・トンネル】&#10;一人当たり有形固定資産（償却資産）額"/>
        <xdr:cNvSpPr txBox="1"/>
      </xdr:nvSpPr>
      <xdr:spPr>
        <a:xfrm>
          <a:off x="9327095" y="1090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95033</xdr:rowOff>
    </xdr:from>
    <xdr:ext cx="599010" cy="259045"/>
    <xdr:sp macro="" textlink="">
      <xdr:nvSpPr>
        <xdr:cNvPr id="252" name="n_2aveValue【橋りょう・トンネル】&#10;一人当たり有形固定資産（償却資産）額"/>
        <xdr:cNvSpPr txBox="1"/>
      </xdr:nvSpPr>
      <xdr:spPr>
        <a:xfrm>
          <a:off x="8450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117947</xdr:rowOff>
    </xdr:from>
    <xdr:ext cx="599010" cy="259045"/>
    <xdr:sp macro="" textlink="">
      <xdr:nvSpPr>
        <xdr:cNvPr id="253" name="n_3aveValue【橋りょう・トンネル】&#10;一人当たり有形固定資産（償却資産）額"/>
        <xdr:cNvSpPr txBox="1"/>
      </xdr:nvSpPr>
      <xdr:spPr>
        <a:xfrm>
          <a:off x="7561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121186</xdr:rowOff>
    </xdr:from>
    <xdr:ext cx="599010" cy="259045"/>
    <xdr:sp macro="" textlink="">
      <xdr:nvSpPr>
        <xdr:cNvPr id="254" name="n_4aveValue【橋りょう・トンネル】&#10;一人当たり有形固定資産（償却資産）額"/>
        <xdr:cNvSpPr txBox="1"/>
      </xdr:nvSpPr>
      <xdr:spPr>
        <a:xfrm>
          <a:off x="6672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49692</xdr:rowOff>
    </xdr:from>
    <xdr:ext cx="599010" cy="259045"/>
    <xdr:sp macro="" textlink="">
      <xdr:nvSpPr>
        <xdr:cNvPr id="255" name="n_1mainValue【橋りょう・トンネル】&#10;一人当たり有形固定資産（償却資産）額"/>
        <xdr:cNvSpPr txBox="1"/>
      </xdr:nvSpPr>
      <xdr:spPr>
        <a:xfrm>
          <a:off x="9327095" y="1050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54151</xdr:rowOff>
    </xdr:from>
    <xdr:ext cx="599010" cy="259045"/>
    <xdr:sp macro="" textlink="">
      <xdr:nvSpPr>
        <xdr:cNvPr id="256" name="n_2mainValue【橋りょう・トンネル】&#10;一人当たり有形固定資産（償却資産）額"/>
        <xdr:cNvSpPr txBox="1"/>
      </xdr:nvSpPr>
      <xdr:spPr>
        <a:xfrm>
          <a:off x="8450795" y="105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57583</xdr:rowOff>
    </xdr:from>
    <xdr:ext cx="599010" cy="259045"/>
    <xdr:sp macro="" textlink="">
      <xdr:nvSpPr>
        <xdr:cNvPr id="257" name="n_3mainValue【橋りょう・トンネル】&#10;一人当たり有形固定資産（償却資産）額"/>
        <xdr:cNvSpPr txBox="1"/>
      </xdr:nvSpPr>
      <xdr:spPr>
        <a:xfrm>
          <a:off x="7561795" y="105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61426</xdr:rowOff>
    </xdr:from>
    <xdr:ext cx="599010" cy="259045"/>
    <xdr:sp macro="" textlink="">
      <xdr:nvSpPr>
        <xdr:cNvPr id="258" name="n_4mainValue【橋りょう・トンネル】&#10;一人当たり有形固定資産（償却資産）額"/>
        <xdr:cNvSpPr txBox="1"/>
      </xdr:nvSpPr>
      <xdr:spPr>
        <a:xfrm>
          <a:off x="6672795" y="105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299" name="楕円 298"/>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88282</xdr:rowOff>
    </xdr:from>
    <xdr:ext cx="405111" cy="259045"/>
    <xdr:sp macro="" textlink="">
      <xdr:nvSpPr>
        <xdr:cNvPr id="300" name="【公営住宅】&#10;有形固定資産減価償却率該当値テキスト"/>
        <xdr:cNvSpPr txBox="1"/>
      </xdr:nvSpPr>
      <xdr:spPr>
        <a:xfrm>
          <a:off x="4673600" y="1414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301" name="楕円 300"/>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116205</xdr:rowOff>
    </xdr:to>
    <xdr:cxnSp macro="">
      <xdr:nvCxnSpPr>
        <xdr:cNvPr id="302" name="直線コネクタ 301"/>
        <xdr:cNvCxnSpPr/>
      </xdr:nvCxnSpPr>
      <xdr:spPr>
        <a:xfrm>
          <a:off x="3797300" y="143294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03" name="楕円 302"/>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99061</xdr:rowOff>
    </xdr:to>
    <xdr:cxnSp macro="">
      <xdr:nvCxnSpPr>
        <xdr:cNvPr id="304" name="直線コネクタ 303"/>
        <xdr:cNvCxnSpPr/>
      </xdr:nvCxnSpPr>
      <xdr:spPr>
        <a:xfrm>
          <a:off x="2908300" y="14298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162561</xdr:rowOff>
    </xdr:from>
    <xdr:to>
      <xdr:col>10</xdr:col>
      <xdr:colOff>165100</xdr:colOff>
      <xdr:row>83</xdr:row>
      <xdr:rowOff>92711</xdr:rowOff>
    </xdr:to>
    <xdr:sp macro="" textlink="">
      <xdr:nvSpPr>
        <xdr:cNvPr id="305" name="楕円 304"/>
        <xdr:cNvSpPr/>
      </xdr:nvSpPr>
      <xdr:spPr>
        <a:xfrm>
          <a:off x="1968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41911</xdr:rowOff>
    </xdr:from>
    <xdr:to>
      <xdr:col>15</xdr:col>
      <xdr:colOff>50800</xdr:colOff>
      <xdr:row>83</xdr:row>
      <xdr:rowOff>68580</xdr:rowOff>
    </xdr:to>
    <xdr:cxnSp macro="">
      <xdr:nvCxnSpPr>
        <xdr:cNvPr id="306" name="直線コネクタ 305"/>
        <xdr:cNvCxnSpPr/>
      </xdr:nvCxnSpPr>
      <xdr:spPr>
        <a:xfrm>
          <a:off x="2019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137795</xdr:rowOff>
    </xdr:from>
    <xdr:to>
      <xdr:col>6</xdr:col>
      <xdr:colOff>38100</xdr:colOff>
      <xdr:row>83</xdr:row>
      <xdr:rowOff>67945</xdr:rowOff>
    </xdr:to>
    <xdr:sp macro="" textlink="">
      <xdr:nvSpPr>
        <xdr:cNvPr id="307" name="楕円 306"/>
        <xdr:cNvSpPr/>
      </xdr:nvSpPr>
      <xdr:spPr>
        <a:xfrm>
          <a:off x="1079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17145</xdr:rowOff>
    </xdr:from>
    <xdr:to>
      <xdr:col>10</xdr:col>
      <xdr:colOff>114300</xdr:colOff>
      <xdr:row>83</xdr:row>
      <xdr:rowOff>41911</xdr:rowOff>
    </xdr:to>
    <xdr:cxnSp macro="">
      <xdr:nvCxnSpPr>
        <xdr:cNvPr id="308" name="直線コネクタ 307"/>
        <xdr:cNvCxnSpPr/>
      </xdr:nvCxnSpPr>
      <xdr:spPr>
        <a:xfrm>
          <a:off x="1130300" y="142474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166388</xdr:rowOff>
    </xdr:from>
    <xdr:ext cx="405111" cy="259045"/>
    <xdr:sp macro="" textlink="">
      <xdr:nvSpPr>
        <xdr:cNvPr id="313" name="n_1main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main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83838</xdr:rowOff>
    </xdr:from>
    <xdr:ext cx="405111" cy="259045"/>
    <xdr:sp macro="" textlink="">
      <xdr:nvSpPr>
        <xdr:cNvPr id="315" name="n_3mainValue【公営住宅】&#10;有形固定資産減価償却率"/>
        <xdr:cNvSpPr txBox="1"/>
      </xdr:nvSpPr>
      <xdr:spPr>
        <a:xfrm>
          <a:off x="1816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59072</xdr:rowOff>
    </xdr:from>
    <xdr:ext cx="405111" cy="259045"/>
    <xdr:sp macro="" textlink="">
      <xdr:nvSpPr>
        <xdr:cNvPr id="316" name="n_4mainValue【公営住宅】&#10;有形固定資産減価償却率"/>
        <xdr:cNvSpPr txBox="1"/>
      </xdr:nvSpPr>
      <xdr:spPr>
        <a:xfrm>
          <a:off x="927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21099</xdr:rowOff>
    </xdr:from>
    <xdr:to>
      <xdr:col>55</xdr:col>
      <xdr:colOff>50800</xdr:colOff>
      <xdr:row>84</xdr:row>
      <xdr:rowOff>122699</xdr:rowOff>
    </xdr:to>
    <xdr:sp macro="" textlink="">
      <xdr:nvSpPr>
        <xdr:cNvPr id="358" name="楕円 357"/>
        <xdr:cNvSpPr/>
      </xdr:nvSpPr>
      <xdr:spPr>
        <a:xfrm>
          <a:off x="10426700" y="144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43976</xdr:rowOff>
    </xdr:from>
    <xdr:ext cx="469744" cy="259045"/>
    <xdr:sp macro="" textlink="">
      <xdr:nvSpPr>
        <xdr:cNvPr id="359" name="【公営住宅】&#10;一人当たり面積該当値テキスト"/>
        <xdr:cNvSpPr txBox="1"/>
      </xdr:nvSpPr>
      <xdr:spPr>
        <a:xfrm>
          <a:off x="10515600" y="142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24529</xdr:rowOff>
    </xdr:from>
    <xdr:to>
      <xdr:col>50</xdr:col>
      <xdr:colOff>165100</xdr:colOff>
      <xdr:row>84</xdr:row>
      <xdr:rowOff>126129</xdr:rowOff>
    </xdr:to>
    <xdr:sp macro="" textlink="">
      <xdr:nvSpPr>
        <xdr:cNvPr id="360" name="楕円 359"/>
        <xdr:cNvSpPr/>
      </xdr:nvSpPr>
      <xdr:spPr>
        <a:xfrm>
          <a:off x="9588500" y="144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71899</xdr:rowOff>
    </xdr:from>
    <xdr:to>
      <xdr:col>55</xdr:col>
      <xdr:colOff>0</xdr:colOff>
      <xdr:row>84</xdr:row>
      <xdr:rowOff>75329</xdr:rowOff>
    </xdr:to>
    <xdr:cxnSp macro="">
      <xdr:nvCxnSpPr>
        <xdr:cNvPr id="361" name="直線コネクタ 360"/>
        <xdr:cNvCxnSpPr/>
      </xdr:nvCxnSpPr>
      <xdr:spPr>
        <a:xfrm flipV="1">
          <a:off x="9639300" y="14473699"/>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32367</xdr:rowOff>
    </xdr:from>
    <xdr:to>
      <xdr:col>46</xdr:col>
      <xdr:colOff>38100</xdr:colOff>
      <xdr:row>84</xdr:row>
      <xdr:rowOff>133967</xdr:rowOff>
    </xdr:to>
    <xdr:sp macro="" textlink="">
      <xdr:nvSpPr>
        <xdr:cNvPr id="362" name="楕円 361"/>
        <xdr:cNvSpPr/>
      </xdr:nvSpPr>
      <xdr:spPr>
        <a:xfrm>
          <a:off x="8699500" y="144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75329</xdr:rowOff>
    </xdr:from>
    <xdr:to>
      <xdr:col>50</xdr:col>
      <xdr:colOff>114300</xdr:colOff>
      <xdr:row>84</xdr:row>
      <xdr:rowOff>83167</xdr:rowOff>
    </xdr:to>
    <xdr:cxnSp macro="">
      <xdr:nvCxnSpPr>
        <xdr:cNvPr id="363" name="直線コネクタ 362"/>
        <xdr:cNvCxnSpPr/>
      </xdr:nvCxnSpPr>
      <xdr:spPr>
        <a:xfrm flipV="1">
          <a:off x="8750300" y="1447712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39715</xdr:rowOff>
    </xdr:from>
    <xdr:to>
      <xdr:col>41</xdr:col>
      <xdr:colOff>101600</xdr:colOff>
      <xdr:row>84</xdr:row>
      <xdr:rowOff>141315</xdr:rowOff>
    </xdr:to>
    <xdr:sp macro="" textlink="">
      <xdr:nvSpPr>
        <xdr:cNvPr id="364" name="楕円 363"/>
        <xdr:cNvSpPr/>
      </xdr:nvSpPr>
      <xdr:spPr>
        <a:xfrm>
          <a:off x="7810500" y="144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83167</xdr:rowOff>
    </xdr:from>
    <xdr:to>
      <xdr:col>45</xdr:col>
      <xdr:colOff>177800</xdr:colOff>
      <xdr:row>84</xdr:row>
      <xdr:rowOff>90515</xdr:rowOff>
    </xdr:to>
    <xdr:cxnSp macro="">
      <xdr:nvCxnSpPr>
        <xdr:cNvPr id="365" name="直線コネクタ 364"/>
        <xdr:cNvCxnSpPr/>
      </xdr:nvCxnSpPr>
      <xdr:spPr>
        <a:xfrm flipV="1">
          <a:off x="7861300" y="14484967"/>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47552</xdr:rowOff>
    </xdr:from>
    <xdr:to>
      <xdr:col>36</xdr:col>
      <xdr:colOff>165100</xdr:colOff>
      <xdr:row>84</xdr:row>
      <xdr:rowOff>149152</xdr:rowOff>
    </xdr:to>
    <xdr:sp macro="" textlink="">
      <xdr:nvSpPr>
        <xdr:cNvPr id="366" name="楕円 365"/>
        <xdr:cNvSpPr/>
      </xdr:nvSpPr>
      <xdr:spPr>
        <a:xfrm>
          <a:off x="6921500" y="14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90515</xdr:rowOff>
    </xdr:from>
    <xdr:to>
      <xdr:col>41</xdr:col>
      <xdr:colOff>50800</xdr:colOff>
      <xdr:row>84</xdr:row>
      <xdr:rowOff>98352</xdr:rowOff>
    </xdr:to>
    <xdr:cxnSp macro="">
      <xdr:nvCxnSpPr>
        <xdr:cNvPr id="367" name="直線コネクタ 366"/>
        <xdr:cNvCxnSpPr/>
      </xdr:nvCxnSpPr>
      <xdr:spPr>
        <a:xfrm flipV="1">
          <a:off x="6972300" y="1449231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142656</xdr:rowOff>
    </xdr:from>
    <xdr:ext cx="469744" cy="259045"/>
    <xdr:sp macro="" textlink="">
      <xdr:nvSpPr>
        <xdr:cNvPr id="372" name="n_1mainValue【公営住宅】&#10;一人当たり面積"/>
        <xdr:cNvSpPr txBox="1"/>
      </xdr:nvSpPr>
      <xdr:spPr>
        <a:xfrm>
          <a:off x="93917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150494</xdr:rowOff>
    </xdr:from>
    <xdr:ext cx="469744" cy="259045"/>
    <xdr:sp macro="" textlink="">
      <xdr:nvSpPr>
        <xdr:cNvPr id="373" name="n_2mainValue【公営住宅】&#10;一人当たり面積"/>
        <xdr:cNvSpPr txBox="1"/>
      </xdr:nvSpPr>
      <xdr:spPr>
        <a:xfrm>
          <a:off x="8515427" y="1420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157842</xdr:rowOff>
    </xdr:from>
    <xdr:ext cx="469744" cy="259045"/>
    <xdr:sp macro="" textlink="">
      <xdr:nvSpPr>
        <xdr:cNvPr id="374" name="n_3mainValue【公営住宅】&#10;一人当たり面積"/>
        <xdr:cNvSpPr txBox="1"/>
      </xdr:nvSpPr>
      <xdr:spPr>
        <a:xfrm>
          <a:off x="7626427" y="1421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165679</xdr:rowOff>
    </xdr:from>
    <xdr:ext cx="469744" cy="259045"/>
    <xdr:sp macro="" textlink="">
      <xdr:nvSpPr>
        <xdr:cNvPr id="375" name="n_4mainValue【公営住宅】&#10;一人当たり面積"/>
        <xdr:cNvSpPr txBox="1"/>
      </xdr:nvSpPr>
      <xdr:spPr>
        <a:xfrm>
          <a:off x="6737427" y="1422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106697</xdr:rowOff>
    </xdr:from>
    <xdr:ext cx="405111" cy="259045"/>
    <xdr:sp macro="" textlink="">
      <xdr:nvSpPr>
        <xdr:cNvPr id="406" name="【港湾・漁港】&#10;有形固定資産減価償却率平均値テキスト"/>
        <xdr:cNvSpPr txBox="1"/>
      </xdr:nvSpPr>
      <xdr:spPr>
        <a:xfrm>
          <a:off x="4673600" y="1828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407" name="フローチャート: 判断 406"/>
        <xdr:cNvSpPr/>
      </xdr:nvSpPr>
      <xdr:spPr>
        <a:xfrm>
          <a:off x="4584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8" name="フローチャート: 判断 407"/>
        <xdr:cNvSpPr/>
      </xdr:nvSpPr>
      <xdr:spPr>
        <a:xfrm>
          <a:off x="3746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84182</xdr:rowOff>
    </xdr:from>
    <xdr:to>
      <xdr:col>15</xdr:col>
      <xdr:colOff>101600</xdr:colOff>
      <xdr:row>107</xdr:row>
      <xdr:rowOff>14332</xdr:rowOff>
    </xdr:to>
    <xdr:sp macro="" textlink="">
      <xdr:nvSpPr>
        <xdr:cNvPr id="409" name="フローチャート: 判断 408"/>
        <xdr:cNvSpPr/>
      </xdr:nvSpPr>
      <xdr:spPr>
        <a:xfrm>
          <a:off x="2857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10" name="フローチャート: 判断 409"/>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11" name="フローチャート: 判断 410"/>
        <xdr:cNvSpPr/>
      </xdr:nvSpPr>
      <xdr:spPr>
        <a:xfrm>
          <a:off x="1079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417" name="楕円 416"/>
        <xdr:cNvSpPr/>
      </xdr:nvSpPr>
      <xdr:spPr>
        <a:xfrm>
          <a:off x="4584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95629</xdr:rowOff>
    </xdr:from>
    <xdr:ext cx="405111" cy="259045"/>
    <xdr:sp macro="" textlink="">
      <xdr:nvSpPr>
        <xdr:cNvPr id="418" name="【港湾・漁港】&#10;有形固定資産減価償却率該当値テキスト"/>
        <xdr:cNvSpPr txBox="1"/>
      </xdr:nvSpPr>
      <xdr:spPr>
        <a:xfrm>
          <a:off x="4673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41729</xdr:rowOff>
    </xdr:from>
    <xdr:to>
      <xdr:col>20</xdr:col>
      <xdr:colOff>38100</xdr:colOff>
      <xdr:row>103</xdr:row>
      <xdr:rowOff>143329</xdr:rowOff>
    </xdr:to>
    <xdr:sp macro="" textlink="">
      <xdr:nvSpPr>
        <xdr:cNvPr id="419" name="楕円 418"/>
        <xdr:cNvSpPr/>
      </xdr:nvSpPr>
      <xdr:spPr>
        <a:xfrm>
          <a:off x="3746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123552</xdr:rowOff>
    </xdr:to>
    <xdr:cxnSp macro="">
      <xdr:nvCxnSpPr>
        <xdr:cNvPr id="420" name="直線コネクタ 419"/>
        <xdr:cNvCxnSpPr/>
      </xdr:nvCxnSpPr>
      <xdr:spPr>
        <a:xfrm>
          <a:off x="3797300" y="177518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9071</xdr:rowOff>
    </xdr:from>
    <xdr:to>
      <xdr:col>15</xdr:col>
      <xdr:colOff>101600</xdr:colOff>
      <xdr:row>103</xdr:row>
      <xdr:rowOff>110671</xdr:rowOff>
    </xdr:to>
    <xdr:sp macro="" textlink="">
      <xdr:nvSpPr>
        <xdr:cNvPr id="421" name="楕円 420"/>
        <xdr:cNvSpPr/>
      </xdr:nvSpPr>
      <xdr:spPr>
        <a:xfrm>
          <a:off x="2857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59871</xdr:rowOff>
    </xdr:from>
    <xdr:to>
      <xdr:col>19</xdr:col>
      <xdr:colOff>177800</xdr:colOff>
      <xdr:row>103</xdr:row>
      <xdr:rowOff>92529</xdr:rowOff>
    </xdr:to>
    <xdr:cxnSp macro="">
      <xdr:nvCxnSpPr>
        <xdr:cNvPr id="422" name="直線コネクタ 421"/>
        <xdr:cNvCxnSpPr/>
      </xdr:nvCxnSpPr>
      <xdr:spPr>
        <a:xfrm>
          <a:off x="2908300" y="177192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xdr:rowOff>
    </xdr:from>
    <xdr:to>
      <xdr:col>10</xdr:col>
      <xdr:colOff>165100</xdr:colOff>
      <xdr:row>103</xdr:row>
      <xdr:rowOff>110671</xdr:rowOff>
    </xdr:to>
    <xdr:sp macro="" textlink="">
      <xdr:nvSpPr>
        <xdr:cNvPr id="423" name="楕円 422"/>
        <xdr:cNvSpPr/>
      </xdr:nvSpPr>
      <xdr:spPr>
        <a:xfrm>
          <a:off x="1968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59871</xdr:rowOff>
    </xdr:from>
    <xdr:to>
      <xdr:col>15</xdr:col>
      <xdr:colOff>50800</xdr:colOff>
      <xdr:row>103</xdr:row>
      <xdr:rowOff>59871</xdr:rowOff>
    </xdr:to>
    <xdr:cxnSp macro="">
      <xdr:nvCxnSpPr>
        <xdr:cNvPr id="424" name="直線コネクタ 423"/>
        <xdr:cNvCxnSpPr/>
      </xdr:nvCxnSpPr>
      <xdr:spPr>
        <a:xfrm>
          <a:off x="2019300" y="17719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149498</xdr:rowOff>
    </xdr:from>
    <xdr:to>
      <xdr:col>6</xdr:col>
      <xdr:colOff>38100</xdr:colOff>
      <xdr:row>103</xdr:row>
      <xdr:rowOff>79648</xdr:rowOff>
    </xdr:to>
    <xdr:sp macro="" textlink="">
      <xdr:nvSpPr>
        <xdr:cNvPr id="425" name="楕円 424"/>
        <xdr:cNvSpPr/>
      </xdr:nvSpPr>
      <xdr:spPr>
        <a:xfrm>
          <a:off x="1079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28848</xdr:rowOff>
    </xdr:from>
    <xdr:to>
      <xdr:col>10</xdr:col>
      <xdr:colOff>114300</xdr:colOff>
      <xdr:row>103</xdr:row>
      <xdr:rowOff>59871</xdr:rowOff>
    </xdr:to>
    <xdr:cxnSp macro="">
      <xdr:nvCxnSpPr>
        <xdr:cNvPr id="426" name="直線コネクタ 425"/>
        <xdr:cNvCxnSpPr/>
      </xdr:nvCxnSpPr>
      <xdr:spPr>
        <a:xfrm>
          <a:off x="1130300" y="176881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7" name="n_1aveValue【港湾・漁港】&#10;有形固定資産減価償却率"/>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5459</xdr:rowOff>
    </xdr:from>
    <xdr:ext cx="405111" cy="259045"/>
    <xdr:sp macro="" textlink="">
      <xdr:nvSpPr>
        <xdr:cNvPr id="428" name="n_2aveValue【港湾・漁港】&#10;有形固定資産減価償却率"/>
        <xdr:cNvSpPr txBox="1"/>
      </xdr:nvSpPr>
      <xdr:spPr>
        <a:xfrm>
          <a:off x="2705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429" name="n_3aveValue【港湾・漁港】&#10;有形固定資産減価償却率"/>
        <xdr:cNvSpPr txBox="1"/>
      </xdr:nvSpPr>
      <xdr:spPr>
        <a:xfrm>
          <a:off x="1816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430" name="n_4aveValue【港湾・漁港】&#10;有形固定資産減価償却率"/>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159856</xdr:rowOff>
    </xdr:from>
    <xdr:ext cx="405111" cy="259045"/>
    <xdr:sp macro="" textlink="">
      <xdr:nvSpPr>
        <xdr:cNvPr id="431" name="n_1mainValue【港湾・漁港】&#10;有形固定資産減価償却率"/>
        <xdr:cNvSpPr txBox="1"/>
      </xdr:nvSpPr>
      <xdr:spPr>
        <a:xfrm>
          <a:off x="3582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127198</xdr:rowOff>
    </xdr:from>
    <xdr:ext cx="405111" cy="259045"/>
    <xdr:sp macro="" textlink="">
      <xdr:nvSpPr>
        <xdr:cNvPr id="432" name="n_2mainValue【港湾・漁港】&#10;有形固定資産減価償却率"/>
        <xdr:cNvSpPr txBox="1"/>
      </xdr:nvSpPr>
      <xdr:spPr>
        <a:xfrm>
          <a:off x="2705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127198</xdr:rowOff>
    </xdr:from>
    <xdr:ext cx="405111" cy="259045"/>
    <xdr:sp macro="" textlink="">
      <xdr:nvSpPr>
        <xdr:cNvPr id="433" name="n_3mainValue【港湾・漁港】&#10;有形固定資産減価償却率"/>
        <xdr:cNvSpPr txBox="1"/>
      </xdr:nvSpPr>
      <xdr:spPr>
        <a:xfrm>
          <a:off x="1816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96175</xdr:rowOff>
    </xdr:from>
    <xdr:ext cx="405111" cy="259045"/>
    <xdr:sp macro="" textlink="">
      <xdr:nvSpPr>
        <xdr:cNvPr id="434" name="n_4mainValue【港湾・漁港】&#10;有形固定資産減価償却率"/>
        <xdr:cNvSpPr txBox="1"/>
      </xdr:nvSpPr>
      <xdr:spPr>
        <a:xfrm>
          <a:off x="927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92588</xdr:rowOff>
    </xdr:from>
    <xdr:to>
      <xdr:col>54</xdr:col>
      <xdr:colOff>189865</xdr:colOff>
      <xdr:row>108</xdr:row>
      <xdr:rowOff>75278</xdr:rowOff>
    </xdr:to>
    <xdr:cxnSp macro="">
      <xdr:nvCxnSpPr>
        <xdr:cNvPr id="456" name="直線コネクタ 455"/>
        <xdr:cNvCxnSpPr/>
      </xdr:nvCxnSpPr>
      <xdr:spPr>
        <a:xfrm flipV="1">
          <a:off x="10476865" y="17409038"/>
          <a:ext cx="0" cy="118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79105</xdr:rowOff>
    </xdr:from>
    <xdr:ext cx="469744" cy="259045"/>
    <xdr:sp macro="" textlink="">
      <xdr:nvSpPr>
        <xdr:cNvPr id="457" name="【港湾・漁港】&#10;一人当たり有形固定資産（償却資産）額最小値テキスト"/>
        <xdr:cNvSpPr txBox="1"/>
      </xdr:nvSpPr>
      <xdr:spPr>
        <a:xfrm>
          <a:off x="10515600" y="185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75278</xdr:rowOff>
    </xdr:from>
    <xdr:to>
      <xdr:col>55</xdr:col>
      <xdr:colOff>88900</xdr:colOff>
      <xdr:row>108</xdr:row>
      <xdr:rowOff>75278</xdr:rowOff>
    </xdr:to>
    <xdr:cxnSp macro="">
      <xdr:nvCxnSpPr>
        <xdr:cNvPr id="458" name="直線コネクタ 457"/>
        <xdr:cNvCxnSpPr/>
      </xdr:nvCxnSpPr>
      <xdr:spPr>
        <a:xfrm>
          <a:off x="10388600" y="185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39265</xdr:rowOff>
    </xdr:from>
    <xdr:ext cx="690189" cy="259045"/>
    <xdr:sp macro="" textlink="">
      <xdr:nvSpPr>
        <xdr:cNvPr id="459" name="【港湾・漁港】&#10;一人当たり有形固定資産（償却資産）額最大値テキスト"/>
        <xdr:cNvSpPr txBox="1"/>
      </xdr:nvSpPr>
      <xdr:spPr>
        <a:xfrm>
          <a:off x="10515600" y="1718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92588</xdr:rowOff>
    </xdr:from>
    <xdr:to>
      <xdr:col>55</xdr:col>
      <xdr:colOff>88900</xdr:colOff>
      <xdr:row>101</xdr:row>
      <xdr:rowOff>92588</xdr:rowOff>
    </xdr:to>
    <xdr:cxnSp macro="">
      <xdr:nvCxnSpPr>
        <xdr:cNvPr id="460" name="直線コネクタ 459"/>
        <xdr:cNvCxnSpPr/>
      </xdr:nvCxnSpPr>
      <xdr:spPr>
        <a:xfrm>
          <a:off x="10388600" y="1740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33022</xdr:rowOff>
    </xdr:from>
    <xdr:ext cx="599010" cy="259045"/>
    <xdr:sp macro="" textlink="">
      <xdr:nvSpPr>
        <xdr:cNvPr id="461" name="【港湾・漁港】&#10;一人当たり有形固定資産（償却資産）額平均値テキスト"/>
        <xdr:cNvSpPr txBox="1"/>
      </xdr:nvSpPr>
      <xdr:spPr>
        <a:xfrm>
          <a:off x="10515600" y="1820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10145</xdr:rowOff>
    </xdr:from>
    <xdr:to>
      <xdr:col>55</xdr:col>
      <xdr:colOff>50800</xdr:colOff>
      <xdr:row>107</xdr:row>
      <xdr:rowOff>111745</xdr:rowOff>
    </xdr:to>
    <xdr:sp macro="" textlink="">
      <xdr:nvSpPr>
        <xdr:cNvPr id="462" name="フローチャート: 判断 461"/>
        <xdr:cNvSpPr/>
      </xdr:nvSpPr>
      <xdr:spPr>
        <a:xfrm>
          <a:off x="104267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162733</xdr:rowOff>
    </xdr:from>
    <xdr:to>
      <xdr:col>50</xdr:col>
      <xdr:colOff>165100</xdr:colOff>
      <xdr:row>107</xdr:row>
      <xdr:rowOff>92883</xdr:rowOff>
    </xdr:to>
    <xdr:sp macro="" textlink="">
      <xdr:nvSpPr>
        <xdr:cNvPr id="463" name="フローチャート: 判断 462"/>
        <xdr:cNvSpPr/>
      </xdr:nvSpPr>
      <xdr:spPr>
        <a:xfrm>
          <a:off x="9588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136976</xdr:rowOff>
    </xdr:from>
    <xdr:to>
      <xdr:col>46</xdr:col>
      <xdr:colOff>38100</xdr:colOff>
      <xdr:row>107</xdr:row>
      <xdr:rowOff>67126</xdr:rowOff>
    </xdr:to>
    <xdr:sp macro="" textlink="">
      <xdr:nvSpPr>
        <xdr:cNvPr id="464" name="フローチャート: 判断 463"/>
        <xdr:cNvSpPr/>
      </xdr:nvSpPr>
      <xdr:spPr>
        <a:xfrm>
          <a:off x="8699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5" name="フローチャート: 判断 464"/>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6" name="フローチャート: 判断 465"/>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152778</xdr:rowOff>
    </xdr:from>
    <xdr:to>
      <xdr:col>55</xdr:col>
      <xdr:colOff>50800</xdr:colOff>
      <xdr:row>108</xdr:row>
      <xdr:rowOff>82928</xdr:rowOff>
    </xdr:to>
    <xdr:sp macro="" textlink="">
      <xdr:nvSpPr>
        <xdr:cNvPr id="472" name="楕円 471"/>
        <xdr:cNvSpPr/>
      </xdr:nvSpPr>
      <xdr:spPr>
        <a:xfrm>
          <a:off x="10426700" y="184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67705</xdr:rowOff>
    </xdr:from>
    <xdr:ext cx="534377" cy="259045"/>
    <xdr:sp macro="" textlink="">
      <xdr:nvSpPr>
        <xdr:cNvPr id="473" name="【港湾・漁港】&#10;一人当たり有形固定資産（償却資産）額該当値テキスト"/>
        <xdr:cNvSpPr txBox="1"/>
      </xdr:nvSpPr>
      <xdr:spPr>
        <a:xfrm>
          <a:off x="10515600" y="184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153233</xdr:rowOff>
    </xdr:from>
    <xdr:to>
      <xdr:col>50</xdr:col>
      <xdr:colOff>165100</xdr:colOff>
      <xdr:row>108</xdr:row>
      <xdr:rowOff>83383</xdr:rowOff>
    </xdr:to>
    <xdr:sp macro="" textlink="">
      <xdr:nvSpPr>
        <xdr:cNvPr id="474" name="楕円 473"/>
        <xdr:cNvSpPr/>
      </xdr:nvSpPr>
      <xdr:spPr>
        <a:xfrm>
          <a:off x="9588500" y="184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32128</xdr:rowOff>
    </xdr:from>
    <xdr:to>
      <xdr:col>55</xdr:col>
      <xdr:colOff>0</xdr:colOff>
      <xdr:row>108</xdr:row>
      <xdr:rowOff>32583</xdr:rowOff>
    </xdr:to>
    <xdr:cxnSp macro="">
      <xdr:nvCxnSpPr>
        <xdr:cNvPr id="475" name="直線コネクタ 474"/>
        <xdr:cNvCxnSpPr/>
      </xdr:nvCxnSpPr>
      <xdr:spPr>
        <a:xfrm flipV="1">
          <a:off x="9639300" y="18548728"/>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154009</xdr:rowOff>
    </xdr:from>
    <xdr:to>
      <xdr:col>46</xdr:col>
      <xdr:colOff>38100</xdr:colOff>
      <xdr:row>108</xdr:row>
      <xdr:rowOff>84159</xdr:rowOff>
    </xdr:to>
    <xdr:sp macro="" textlink="">
      <xdr:nvSpPr>
        <xdr:cNvPr id="476" name="楕円 475"/>
        <xdr:cNvSpPr/>
      </xdr:nvSpPr>
      <xdr:spPr>
        <a:xfrm>
          <a:off x="8699500" y="184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32583</xdr:rowOff>
    </xdr:from>
    <xdr:to>
      <xdr:col>50</xdr:col>
      <xdr:colOff>114300</xdr:colOff>
      <xdr:row>108</xdr:row>
      <xdr:rowOff>33359</xdr:rowOff>
    </xdr:to>
    <xdr:cxnSp macro="">
      <xdr:nvCxnSpPr>
        <xdr:cNvPr id="477" name="直線コネクタ 476"/>
        <xdr:cNvCxnSpPr/>
      </xdr:nvCxnSpPr>
      <xdr:spPr>
        <a:xfrm flipV="1">
          <a:off x="8750300" y="18549183"/>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156778</xdr:rowOff>
    </xdr:from>
    <xdr:to>
      <xdr:col>41</xdr:col>
      <xdr:colOff>101600</xdr:colOff>
      <xdr:row>108</xdr:row>
      <xdr:rowOff>86928</xdr:rowOff>
    </xdr:to>
    <xdr:sp macro="" textlink="">
      <xdr:nvSpPr>
        <xdr:cNvPr id="478" name="楕円 477"/>
        <xdr:cNvSpPr/>
      </xdr:nvSpPr>
      <xdr:spPr>
        <a:xfrm>
          <a:off x="7810500" y="18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33359</xdr:rowOff>
    </xdr:from>
    <xdr:to>
      <xdr:col>45</xdr:col>
      <xdr:colOff>177800</xdr:colOff>
      <xdr:row>108</xdr:row>
      <xdr:rowOff>36128</xdr:rowOff>
    </xdr:to>
    <xdr:cxnSp macro="">
      <xdr:nvCxnSpPr>
        <xdr:cNvPr id="479" name="直線コネクタ 478"/>
        <xdr:cNvCxnSpPr/>
      </xdr:nvCxnSpPr>
      <xdr:spPr>
        <a:xfrm flipV="1">
          <a:off x="7861300" y="18549959"/>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157597</xdr:rowOff>
    </xdr:from>
    <xdr:to>
      <xdr:col>36</xdr:col>
      <xdr:colOff>165100</xdr:colOff>
      <xdr:row>108</xdr:row>
      <xdr:rowOff>87747</xdr:rowOff>
    </xdr:to>
    <xdr:sp macro="" textlink="">
      <xdr:nvSpPr>
        <xdr:cNvPr id="480" name="楕円 479"/>
        <xdr:cNvSpPr/>
      </xdr:nvSpPr>
      <xdr:spPr>
        <a:xfrm>
          <a:off x="6921500" y="18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36128</xdr:rowOff>
    </xdr:from>
    <xdr:to>
      <xdr:col>41</xdr:col>
      <xdr:colOff>50800</xdr:colOff>
      <xdr:row>108</xdr:row>
      <xdr:rowOff>36947</xdr:rowOff>
    </xdr:to>
    <xdr:cxnSp macro="">
      <xdr:nvCxnSpPr>
        <xdr:cNvPr id="481" name="直線コネクタ 480"/>
        <xdr:cNvCxnSpPr/>
      </xdr:nvCxnSpPr>
      <xdr:spPr>
        <a:xfrm flipV="1">
          <a:off x="6972300" y="18552728"/>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109410</xdr:rowOff>
    </xdr:from>
    <xdr:ext cx="599010" cy="259045"/>
    <xdr:sp macro="" textlink="">
      <xdr:nvSpPr>
        <xdr:cNvPr id="482" name="n_1aveValue【港湾・漁港】&#10;一人当たり有形固定資産（償却資産）額"/>
        <xdr:cNvSpPr txBox="1"/>
      </xdr:nvSpPr>
      <xdr:spPr>
        <a:xfrm>
          <a:off x="93270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83653</xdr:rowOff>
    </xdr:from>
    <xdr:ext cx="599010" cy="259045"/>
    <xdr:sp macro="" textlink="">
      <xdr:nvSpPr>
        <xdr:cNvPr id="483" name="n_2aveValue【港湾・漁港】&#10;一人当たり有形固定資産（償却資産）額"/>
        <xdr:cNvSpPr txBox="1"/>
      </xdr:nvSpPr>
      <xdr:spPr>
        <a:xfrm>
          <a:off x="8450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122629</xdr:rowOff>
    </xdr:from>
    <xdr:ext cx="599010" cy="259045"/>
    <xdr:sp macro="" textlink="">
      <xdr:nvSpPr>
        <xdr:cNvPr id="484" name="n_3aveValue【港湾・漁港】&#10;一人当たり有形固定資産（償却資産）額"/>
        <xdr:cNvSpPr txBox="1"/>
      </xdr:nvSpPr>
      <xdr:spPr>
        <a:xfrm>
          <a:off x="7561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169166</xdr:rowOff>
    </xdr:from>
    <xdr:ext cx="599010" cy="259045"/>
    <xdr:sp macro="" textlink="">
      <xdr:nvSpPr>
        <xdr:cNvPr id="485" name="n_4aveValue【港湾・漁港】&#10;一人当たり有形固定資産（償却資産）額"/>
        <xdr:cNvSpPr txBox="1"/>
      </xdr:nvSpPr>
      <xdr:spPr>
        <a:xfrm>
          <a:off x="6672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74510</xdr:rowOff>
    </xdr:from>
    <xdr:ext cx="534377" cy="259045"/>
    <xdr:sp macro="" textlink="">
      <xdr:nvSpPr>
        <xdr:cNvPr id="486" name="n_1mainValue【港湾・漁港】&#10;一人当たり有形固定資産（償却資産）額"/>
        <xdr:cNvSpPr txBox="1"/>
      </xdr:nvSpPr>
      <xdr:spPr>
        <a:xfrm>
          <a:off x="9359411" y="185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75286</xdr:rowOff>
    </xdr:from>
    <xdr:ext cx="534377" cy="259045"/>
    <xdr:sp macro="" textlink="">
      <xdr:nvSpPr>
        <xdr:cNvPr id="487" name="n_2mainValue【港湾・漁港】&#10;一人当たり有形固定資産（償却資産）額"/>
        <xdr:cNvSpPr txBox="1"/>
      </xdr:nvSpPr>
      <xdr:spPr>
        <a:xfrm>
          <a:off x="8483111" y="1859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78055</xdr:rowOff>
    </xdr:from>
    <xdr:ext cx="534377" cy="259045"/>
    <xdr:sp macro="" textlink="">
      <xdr:nvSpPr>
        <xdr:cNvPr id="488" name="n_3mainValue【港湾・漁港】&#10;一人当たり有形固定資産（償却資産）額"/>
        <xdr:cNvSpPr txBox="1"/>
      </xdr:nvSpPr>
      <xdr:spPr>
        <a:xfrm>
          <a:off x="7594111" y="185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78874</xdr:rowOff>
    </xdr:from>
    <xdr:ext cx="534377" cy="259045"/>
    <xdr:sp macro="" textlink="">
      <xdr:nvSpPr>
        <xdr:cNvPr id="489" name="n_4mainValue【港湾・漁港】&#10;一人当たり有形固定資産（償却資産）額"/>
        <xdr:cNvSpPr txBox="1"/>
      </xdr:nvSpPr>
      <xdr:spPr>
        <a:xfrm>
          <a:off x="6705111" y="185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515" name="直線コネクタ 514"/>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518" name="【認定こども園・幼稚園・保育所】&#10;有形固定資産減価償却率最大値テキスト"/>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519" name="直線コネクタ 518"/>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520" name="【認定こども園・幼稚園・保育所】&#10;有形固定資産減価償却率平均値テキスト"/>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21" name="フローチャート: 判断 520"/>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522" name="フローチャート: 判断 521"/>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23" name="フローチャート: 判断 522"/>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4" name="フローチャート: 判断 523"/>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5" name="フローチャート: 判断 524"/>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126637</xdr:rowOff>
    </xdr:from>
    <xdr:to>
      <xdr:col>85</xdr:col>
      <xdr:colOff>177800</xdr:colOff>
      <xdr:row>36</xdr:row>
      <xdr:rowOff>56787</xdr:rowOff>
    </xdr:to>
    <xdr:sp macro="" textlink="">
      <xdr:nvSpPr>
        <xdr:cNvPr id="531" name="楕円 530"/>
        <xdr:cNvSpPr/>
      </xdr:nvSpPr>
      <xdr:spPr>
        <a:xfrm>
          <a:off x="16268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149514</xdr:rowOff>
    </xdr:from>
    <xdr:ext cx="405111" cy="259045"/>
    <xdr:sp macro="" textlink="">
      <xdr:nvSpPr>
        <xdr:cNvPr id="532" name="【認定こども園・幼稚園・保育所】&#10;有形固定資産減価償却率該当値テキスト"/>
        <xdr:cNvSpPr txBox="1"/>
      </xdr:nvSpPr>
      <xdr:spPr>
        <a:xfrm>
          <a:off x="16357600"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72753</xdr:rowOff>
    </xdr:from>
    <xdr:to>
      <xdr:col>81</xdr:col>
      <xdr:colOff>101600</xdr:colOff>
      <xdr:row>36</xdr:row>
      <xdr:rowOff>2903</xdr:rowOff>
    </xdr:to>
    <xdr:sp macro="" textlink="">
      <xdr:nvSpPr>
        <xdr:cNvPr id="533" name="楕円 532"/>
        <xdr:cNvSpPr/>
      </xdr:nvSpPr>
      <xdr:spPr>
        <a:xfrm>
          <a:off x="15430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123553</xdr:rowOff>
    </xdr:from>
    <xdr:to>
      <xdr:col>85</xdr:col>
      <xdr:colOff>127000</xdr:colOff>
      <xdr:row>36</xdr:row>
      <xdr:rowOff>5987</xdr:rowOff>
    </xdr:to>
    <xdr:cxnSp macro="">
      <xdr:nvCxnSpPr>
        <xdr:cNvPr id="534" name="直線コネクタ 533"/>
        <xdr:cNvCxnSpPr/>
      </xdr:nvCxnSpPr>
      <xdr:spPr>
        <a:xfrm>
          <a:off x="15481300" y="612430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20501</xdr:rowOff>
    </xdr:from>
    <xdr:to>
      <xdr:col>76</xdr:col>
      <xdr:colOff>165100</xdr:colOff>
      <xdr:row>35</xdr:row>
      <xdr:rowOff>122101</xdr:rowOff>
    </xdr:to>
    <xdr:sp macro="" textlink="">
      <xdr:nvSpPr>
        <xdr:cNvPr id="535" name="楕円 534"/>
        <xdr:cNvSpPr/>
      </xdr:nvSpPr>
      <xdr:spPr>
        <a:xfrm>
          <a:off x="14541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71301</xdr:rowOff>
    </xdr:from>
    <xdr:to>
      <xdr:col>81</xdr:col>
      <xdr:colOff>50800</xdr:colOff>
      <xdr:row>35</xdr:row>
      <xdr:rowOff>123553</xdr:rowOff>
    </xdr:to>
    <xdr:cxnSp macro="">
      <xdr:nvCxnSpPr>
        <xdr:cNvPr id="536" name="直線コネクタ 535"/>
        <xdr:cNvCxnSpPr/>
      </xdr:nvCxnSpPr>
      <xdr:spPr>
        <a:xfrm>
          <a:off x="14592300" y="60720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146231</xdr:rowOff>
    </xdr:from>
    <xdr:to>
      <xdr:col>72</xdr:col>
      <xdr:colOff>38100</xdr:colOff>
      <xdr:row>35</xdr:row>
      <xdr:rowOff>76381</xdr:rowOff>
    </xdr:to>
    <xdr:sp macro="" textlink="">
      <xdr:nvSpPr>
        <xdr:cNvPr id="537" name="楕円 536"/>
        <xdr:cNvSpPr/>
      </xdr:nvSpPr>
      <xdr:spPr>
        <a:xfrm>
          <a:off x="13652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25581</xdr:rowOff>
    </xdr:from>
    <xdr:to>
      <xdr:col>76</xdr:col>
      <xdr:colOff>114300</xdr:colOff>
      <xdr:row>35</xdr:row>
      <xdr:rowOff>71301</xdr:rowOff>
    </xdr:to>
    <xdr:cxnSp macro="">
      <xdr:nvCxnSpPr>
        <xdr:cNvPr id="538" name="直線コネクタ 537"/>
        <xdr:cNvCxnSpPr/>
      </xdr:nvCxnSpPr>
      <xdr:spPr>
        <a:xfrm>
          <a:off x="13703300" y="60263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95613</xdr:rowOff>
    </xdr:from>
    <xdr:to>
      <xdr:col>67</xdr:col>
      <xdr:colOff>101600</xdr:colOff>
      <xdr:row>35</xdr:row>
      <xdr:rowOff>25763</xdr:rowOff>
    </xdr:to>
    <xdr:sp macro="" textlink="">
      <xdr:nvSpPr>
        <xdr:cNvPr id="539" name="楕円 538"/>
        <xdr:cNvSpPr/>
      </xdr:nvSpPr>
      <xdr:spPr>
        <a:xfrm>
          <a:off x="12763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146413</xdr:rowOff>
    </xdr:from>
    <xdr:to>
      <xdr:col>71</xdr:col>
      <xdr:colOff>177800</xdr:colOff>
      <xdr:row>35</xdr:row>
      <xdr:rowOff>25581</xdr:rowOff>
    </xdr:to>
    <xdr:cxnSp macro="">
      <xdr:nvCxnSpPr>
        <xdr:cNvPr id="540" name="直線コネクタ 539"/>
        <xdr:cNvCxnSpPr/>
      </xdr:nvCxnSpPr>
      <xdr:spPr>
        <a:xfrm>
          <a:off x="12814300" y="597571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541" name="n_1aveValue【認定こども園・幼稚園・保育所】&#10;有形固定資産減価償却率"/>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542" name="n_2aveValue【認定こども園・幼稚園・保育所】&#10;有形固定資産減価償却率"/>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543" name="n_3aveValue【認定こども園・幼稚園・保育所】&#10;有形固定資産減価償却率"/>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544" name="n_4aveValue【認定こども園・幼稚園・保育所】&#10;有形固定資産減価償却率"/>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19430</xdr:rowOff>
    </xdr:from>
    <xdr:ext cx="405111" cy="259045"/>
    <xdr:sp macro="" textlink="">
      <xdr:nvSpPr>
        <xdr:cNvPr id="545" name="n_1mainValue【認定こども園・幼稚園・保育所】&#10;有形固定資産減価償却率"/>
        <xdr:cNvSpPr txBox="1"/>
      </xdr:nvSpPr>
      <xdr:spPr>
        <a:xfrm>
          <a:off x="15266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138628</xdr:rowOff>
    </xdr:from>
    <xdr:ext cx="405111" cy="259045"/>
    <xdr:sp macro="" textlink="">
      <xdr:nvSpPr>
        <xdr:cNvPr id="546" name="n_2mainValue【認定こども園・幼稚園・保育所】&#10;有形固定資産減価償却率"/>
        <xdr:cNvSpPr txBox="1"/>
      </xdr:nvSpPr>
      <xdr:spPr>
        <a:xfrm>
          <a:off x="14389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92908</xdr:rowOff>
    </xdr:from>
    <xdr:ext cx="405111" cy="259045"/>
    <xdr:sp macro="" textlink="">
      <xdr:nvSpPr>
        <xdr:cNvPr id="547" name="n_3mainValue【認定こども園・幼稚園・保育所】&#10;有形固定資産減価償却率"/>
        <xdr:cNvSpPr txBox="1"/>
      </xdr:nvSpPr>
      <xdr:spPr>
        <a:xfrm>
          <a:off x="13500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42290</xdr:rowOff>
    </xdr:from>
    <xdr:ext cx="405111" cy="259045"/>
    <xdr:sp macro="" textlink="">
      <xdr:nvSpPr>
        <xdr:cNvPr id="548" name="n_4mainValue【認定こども園・幼稚園・保育所】&#10;有形固定資産減価償却率"/>
        <xdr:cNvSpPr txBox="1"/>
      </xdr:nvSpPr>
      <xdr:spPr>
        <a:xfrm>
          <a:off x="12611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574" name="直線コネクタ 573"/>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5" name="【認定こども園・幼稚園・保育所】&#10;一人当たり面積最小値テキスト"/>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6" name="直線コネクタ 575"/>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577" name="【認定こども園・幼稚園・保育所】&#10;一人当たり面積最大値テキスト"/>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578" name="直線コネクタ 577"/>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579" name="【認定こども園・幼稚園・保育所】&#10;一人当たり面積平均値テキスト"/>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580" name="フローチャート: 判断 579"/>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581" name="フローチャート: 判断 580"/>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582" name="フローチャート: 判断 581"/>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83" name="フローチャート: 判断 582"/>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84" name="フローチャート: 判断 58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85816</xdr:rowOff>
    </xdr:from>
    <xdr:to>
      <xdr:col>116</xdr:col>
      <xdr:colOff>114300</xdr:colOff>
      <xdr:row>40</xdr:row>
      <xdr:rowOff>15966</xdr:rowOff>
    </xdr:to>
    <xdr:sp macro="" textlink="">
      <xdr:nvSpPr>
        <xdr:cNvPr id="590" name="楕円 589"/>
        <xdr:cNvSpPr/>
      </xdr:nvSpPr>
      <xdr:spPr>
        <a:xfrm>
          <a:off x="22110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64243</xdr:rowOff>
    </xdr:from>
    <xdr:ext cx="469744" cy="259045"/>
    <xdr:sp macro="" textlink="">
      <xdr:nvSpPr>
        <xdr:cNvPr id="591" name="【認定こども園・幼稚園・保育所】&#10;一人当たり面積該当値テキスト"/>
        <xdr:cNvSpPr txBox="1"/>
      </xdr:nvSpPr>
      <xdr:spPr>
        <a:xfrm>
          <a:off x="22199600"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89081</xdr:rowOff>
    </xdr:from>
    <xdr:to>
      <xdr:col>112</xdr:col>
      <xdr:colOff>38100</xdr:colOff>
      <xdr:row>40</xdr:row>
      <xdr:rowOff>19231</xdr:rowOff>
    </xdr:to>
    <xdr:sp macro="" textlink="">
      <xdr:nvSpPr>
        <xdr:cNvPr id="592" name="楕円 591"/>
        <xdr:cNvSpPr/>
      </xdr:nvSpPr>
      <xdr:spPr>
        <a:xfrm>
          <a:off x="2127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136616</xdr:rowOff>
    </xdr:from>
    <xdr:to>
      <xdr:col>116</xdr:col>
      <xdr:colOff>63500</xdr:colOff>
      <xdr:row>39</xdr:row>
      <xdr:rowOff>139881</xdr:rowOff>
    </xdr:to>
    <xdr:cxnSp macro="">
      <xdr:nvCxnSpPr>
        <xdr:cNvPr id="593" name="直線コネクタ 592"/>
        <xdr:cNvCxnSpPr/>
      </xdr:nvCxnSpPr>
      <xdr:spPr>
        <a:xfrm flipV="1">
          <a:off x="21323300" y="68231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98878</xdr:rowOff>
    </xdr:from>
    <xdr:to>
      <xdr:col>107</xdr:col>
      <xdr:colOff>101600</xdr:colOff>
      <xdr:row>40</xdr:row>
      <xdr:rowOff>29028</xdr:rowOff>
    </xdr:to>
    <xdr:sp macro="" textlink="">
      <xdr:nvSpPr>
        <xdr:cNvPr id="594" name="楕円 593"/>
        <xdr:cNvSpPr/>
      </xdr:nvSpPr>
      <xdr:spPr>
        <a:xfrm>
          <a:off x="20383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139881</xdr:rowOff>
    </xdr:from>
    <xdr:to>
      <xdr:col>111</xdr:col>
      <xdr:colOff>177800</xdr:colOff>
      <xdr:row>39</xdr:row>
      <xdr:rowOff>149678</xdr:rowOff>
    </xdr:to>
    <xdr:cxnSp macro="">
      <xdr:nvCxnSpPr>
        <xdr:cNvPr id="595" name="直線コネクタ 594"/>
        <xdr:cNvCxnSpPr/>
      </xdr:nvCxnSpPr>
      <xdr:spPr>
        <a:xfrm flipV="1">
          <a:off x="20434300" y="68264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96" name="楕円 595"/>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149678</xdr:rowOff>
    </xdr:from>
    <xdr:to>
      <xdr:col>107</xdr:col>
      <xdr:colOff>50800</xdr:colOff>
      <xdr:row>39</xdr:row>
      <xdr:rowOff>156210</xdr:rowOff>
    </xdr:to>
    <xdr:cxnSp macro="">
      <xdr:nvCxnSpPr>
        <xdr:cNvPr id="597" name="直線コネクタ 596"/>
        <xdr:cNvCxnSpPr/>
      </xdr:nvCxnSpPr>
      <xdr:spPr>
        <a:xfrm flipV="1">
          <a:off x="19545300" y="68362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115207</xdr:rowOff>
    </xdr:from>
    <xdr:to>
      <xdr:col>98</xdr:col>
      <xdr:colOff>38100</xdr:colOff>
      <xdr:row>40</xdr:row>
      <xdr:rowOff>45357</xdr:rowOff>
    </xdr:to>
    <xdr:sp macro="" textlink="">
      <xdr:nvSpPr>
        <xdr:cNvPr id="598" name="楕円 597"/>
        <xdr:cNvSpPr/>
      </xdr:nvSpPr>
      <xdr:spPr>
        <a:xfrm>
          <a:off x="18605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166007</xdr:rowOff>
    </xdr:to>
    <xdr:cxnSp macro="">
      <xdr:nvCxnSpPr>
        <xdr:cNvPr id="599" name="直線コネクタ 598"/>
        <xdr:cNvCxnSpPr/>
      </xdr:nvCxnSpPr>
      <xdr:spPr>
        <a:xfrm flipV="1">
          <a:off x="18656300" y="68427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600" name="n_1aveValue【認定こども園・幼稚園・保育所】&#10;一人当たり面積"/>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601" name="n_2aveValue【認定こども園・幼稚園・保育所】&#10;一人当たり面積"/>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602" name="n_3aveValue【認定こども園・幼稚園・保育所】&#10;一人当たり面積"/>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603" name="n_4aveValue【認定こども園・幼稚園・保育所】&#10;一人当たり面積"/>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10358</xdr:rowOff>
    </xdr:from>
    <xdr:ext cx="469744" cy="259045"/>
    <xdr:sp macro="" textlink="">
      <xdr:nvSpPr>
        <xdr:cNvPr id="604" name="n_1mainValue【認定こども園・幼稚園・保育所】&#10;一人当たり面積"/>
        <xdr:cNvSpPr txBox="1"/>
      </xdr:nvSpPr>
      <xdr:spPr>
        <a:xfrm>
          <a:off x="210757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20155</xdr:rowOff>
    </xdr:from>
    <xdr:ext cx="469744" cy="259045"/>
    <xdr:sp macro="" textlink="">
      <xdr:nvSpPr>
        <xdr:cNvPr id="605" name="n_2mainValue【認定こども園・幼稚園・保育所】&#10;一人当たり面積"/>
        <xdr:cNvSpPr txBox="1"/>
      </xdr:nvSpPr>
      <xdr:spPr>
        <a:xfrm>
          <a:off x="20199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606" name="n_3mainValue【認定こども園・幼稚園・保育所】&#10;一人当たり面積"/>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36484</xdr:rowOff>
    </xdr:from>
    <xdr:ext cx="469744" cy="259045"/>
    <xdr:sp macro="" textlink="">
      <xdr:nvSpPr>
        <xdr:cNvPr id="607" name="n_4mainValue【認定こども園・幼稚園・保育所】&#10;一人当たり面積"/>
        <xdr:cNvSpPr txBox="1"/>
      </xdr:nvSpPr>
      <xdr:spPr>
        <a:xfrm>
          <a:off x="18421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630" name="直線コネクタ 629"/>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31" name="【学校施設】&#10;有形固定資産減価償却率最小値テキスト"/>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32" name="直線コネクタ 631"/>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3"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4" name="直線コネクタ 633"/>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635" name="【学校施設】&#10;有形固定資産減価償却率平均値テキスト"/>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36" name="フローチャート: 判断 635"/>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637" name="フローチャート: 判断 636"/>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38" name="フローチャート: 判断 637"/>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639" name="フローチャート: 判断 638"/>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640" name="フローチャート: 判断 639"/>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646" name="楕円 645"/>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647" name="【学校施設】&#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164084</xdr:rowOff>
    </xdr:from>
    <xdr:to>
      <xdr:col>81</xdr:col>
      <xdr:colOff>101600</xdr:colOff>
      <xdr:row>60</xdr:row>
      <xdr:rowOff>94234</xdr:rowOff>
    </xdr:to>
    <xdr:sp macro="" textlink="">
      <xdr:nvSpPr>
        <xdr:cNvPr id="648" name="楕円 647"/>
        <xdr:cNvSpPr/>
      </xdr:nvSpPr>
      <xdr:spPr>
        <a:xfrm>
          <a:off x="15430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60</xdr:row>
      <xdr:rowOff>43434</xdr:rowOff>
    </xdr:to>
    <xdr:cxnSp macro="">
      <xdr:nvCxnSpPr>
        <xdr:cNvPr id="649" name="直線コネクタ 648"/>
        <xdr:cNvCxnSpPr/>
      </xdr:nvCxnSpPr>
      <xdr:spPr>
        <a:xfrm flipV="1">
          <a:off x="15481300" y="1009269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164084</xdr:rowOff>
    </xdr:from>
    <xdr:to>
      <xdr:col>76</xdr:col>
      <xdr:colOff>165100</xdr:colOff>
      <xdr:row>60</xdr:row>
      <xdr:rowOff>94234</xdr:rowOff>
    </xdr:to>
    <xdr:sp macro="" textlink="">
      <xdr:nvSpPr>
        <xdr:cNvPr id="650" name="楕円 649"/>
        <xdr:cNvSpPr/>
      </xdr:nvSpPr>
      <xdr:spPr>
        <a:xfrm>
          <a:off x="14541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43434</xdr:rowOff>
    </xdr:from>
    <xdr:to>
      <xdr:col>81</xdr:col>
      <xdr:colOff>50800</xdr:colOff>
      <xdr:row>60</xdr:row>
      <xdr:rowOff>43434</xdr:rowOff>
    </xdr:to>
    <xdr:cxnSp macro="">
      <xdr:nvCxnSpPr>
        <xdr:cNvPr id="651" name="直線コネクタ 650"/>
        <xdr:cNvCxnSpPr/>
      </xdr:nvCxnSpPr>
      <xdr:spPr>
        <a:xfrm>
          <a:off x="14592300" y="10330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152654</xdr:rowOff>
    </xdr:from>
    <xdr:to>
      <xdr:col>72</xdr:col>
      <xdr:colOff>38100</xdr:colOff>
      <xdr:row>60</xdr:row>
      <xdr:rowOff>82804</xdr:rowOff>
    </xdr:to>
    <xdr:sp macro="" textlink="">
      <xdr:nvSpPr>
        <xdr:cNvPr id="652" name="楕円 651"/>
        <xdr:cNvSpPr/>
      </xdr:nvSpPr>
      <xdr:spPr>
        <a:xfrm>
          <a:off x="1365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32004</xdr:rowOff>
    </xdr:from>
    <xdr:to>
      <xdr:col>76</xdr:col>
      <xdr:colOff>114300</xdr:colOff>
      <xdr:row>60</xdr:row>
      <xdr:rowOff>43434</xdr:rowOff>
    </xdr:to>
    <xdr:cxnSp macro="">
      <xdr:nvCxnSpPr>
        <xdr:cNvPr id="653" name="直線コネクタ 652"/>
        <xdr:cNvCxnSpPr/>
      </xdr:nvCxnSpPr>
      <xdr:spPr>
        <a:xfrm>
          <a:off x="13703300" y="10319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129794</xdr:rowOff>
    </xdr:from>
    <xdr:to>
      <xdr:col>67</xdr:col>
      <xdr:colOff>101600</xdr:colOff>
      <xdr:row>60</xdr:row>
      <xdr:rowOff>59944</xdr:rowOff>
    </xdr:to>
    <xdr:sp macro="" textlink="">
      <xdr:nvSpPr>
        <xdr:cNvPr id="654" name="楕円 653"/>
        <xdr:cNvSpPr/>
      </xdr:nvSpPr>
      <xdr:spPr>
        <a:xfrm>
          <a:off x="12763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xdr:rowOff>
    </xdr:from>
    <xdr:to>
      <xdr:col>71</xdr:col>
      <xdr:colOff>177800</xdr:colOff>
      <xdr:row>60</xdr:row>
      <xdr:rowOff>32004</xdr:rowOff>
    </xdr:to>
    <xdr:cxnSp macro="">
      <xdr:nvCxnSpPr>
        <xdr:cNvPr id="655" name="直線コネクタ 654"/>
        <xdr:cNvCxnSpPr/>
      </xdr:nvCxnSpPr>
      <xdr:spPr>
        <a:xfrm>
          <a:off x="12814300" y="10296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656" name="n_1aveValue【学校施設】&#10;有形固定資産減価償却率"/>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657" name="n_2aveValue【学校施設】&#10;有形固定資産減価償却率"/>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658" name="n_3aveValue【学校施設】&#10;有形固定資産減価償却率"/>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659" name="n_4aveValue【学校施設】&#10;有形固定資産減価償却率"/>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85361</xdr:rowOff>
    </xdr:from>
    <xdr:ext cx="405111" cy="259045"/>
    <xdr:sp macro="" textlink="">
      <xdr:nvSpPr>
        <xdr:cNvPr id="660" name="n_1mainValue【学校施設】&#10;有形固定資産減価償却率"/>
        <xdr:cNvSpPr txBox="1"/>
      </xdr:nvSpPr>
      <xdr:spPr>
        <a:xfrm>
          <a:off x="15266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85361</xdr:rowOff>
    </xdr:from>
    <xdr:ext cx="405111" cy="259045"/>
    <xdr:sp macro="" textlink="">
      <xdr:nvSpPr>
        <xdr:cNvPr id="661" name="n_2mainValue【学校施設】&#10;有形固定資産減価償却率"/>
        <xdr:cNvSpPr txBox="1"/>
      </xdr:nvSpPr>
      <xdr:spPr>
        <a:xfrm>
          <a:off x="14389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73931</xdr:rowOff>
    </xdr:from>
    <xdr:ext cx="405111" cy="259045"/>
    <xdr:sp macro="" textlink="">
      <xdr:nvSpPr>
        <xdr:cNvPr id="662" name="n_3mainValue【学校施設】&#10;有形固定資産減価償却率"/>
        <xdr:cNvSpPr txBox="1"/>
      </xdr:nvSpPr>
      <xdr:spPr>
        <a:xfrm>
          <a:off x="13500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51071</xdr:rowOff>
    </xdr:from>
    <xdr:ext cx="405111" cy="259045"/>
    <xdr:sp macro="" textlink="">
      <xdr:nvSpPr>
        <xdr:cNvPr id="663" name="n_4mainValue【学校施設】&#10;有形固定資産減価償却率"/>
        <xdr:cNvSpPr txBox="1"/>
      </xdr:nvSpPr>
      <xdr:spPr>
        <a:xfrm>
          <a:off x="12611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686" name="直線コネクタ 685"/>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87" name="【学校施設】&#10;一人当たり面積最小値テキスト"/>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88" name="直線コネクタ 687"/>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689" name="【学校施設】&#10;一人当たり面積最大値テキスト"/>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690" name="直線コネクタ 689"/>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691" name="【学校施設】&#10;一人当たり面積平均値テキスト"/>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692" name="フローチャート: 判断 691"/>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3" name="フローチャート: 判断 69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694" name="フローチャート: 判断 693"/>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95" name="フローチャート: 判断 694"/>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96" name="フローチャート: 判断 695"/>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73558</xdr:rowOff>
    </xdr:from>
    <xdr:to>
      <xdr:col>116</xdr:col>
      <xdr:colOff>114300</xdr:colOff>
      <xdr:row>62</xdr:row>
      <xdr:rowOff>3708</xdr:rowOff>
    </xdr:to>
    <xdr:sp macro="" textlink="">
      <xdr:nvSpPr>
        <xdr:cNvPr id="702" name="楕円 701"/>
        <xdr:cNvSpPr/>
      </xdr:nvSpPr>
      <xdr:spPr>
        <a:xfrm>
          <a:off x="221107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51985</xdr:rowOff>
    </xdr:from>
    <xdr:ext cx="469744" cy="259045"/>
    <xdr:sp macro="" textlink="">
      <xdr:nvSpPr>
        <xdr:cNvPr id="703" name="【学校施設】&#10;一人当たり面積該当値テキスト"/>
        <xdr:cNvSpPr txBox="1"/>
      </xdr:nvSpPr>
      <xdr:spPr>
        <a:xfrm>
          <a:off x="22199600" y="10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159969</xdr:rowOff>
    </xdr:from>
    <xdr:to>
      <xdr:col>112</xdr:col>
      <xdr:colOff>38100</xdr:colOff>
      <xdr:row>61</xdr:row>
      <xdr:rowOff>90119</xdr:rowOff>
    </xdr:to>
    <xdr:sp macro="" textlink="">
      <xdr:nvSpPr>
        <xdr:cNvPr id="704" name="楕円 703"/>
        <xdr:cNvSpPr/>
      </xdr:nvSpPr>
      <xdr:spPr>
        <a:xfrm>
          <a:off x="21272500" y="104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39319</xdr:rowOff>
    </xdr:from>
    <xdr:to>
      <xdr:col>116</xdr:col>
      <xdr:colOff>63500</xdr:colOff>
      <xdr:row>61</xdr:row>
      <xdr:rowOff>124358</xdr:rowOff>
    </xdr:to>
    <xdr:cxnSp macro="">
      <xdr:nvCxnSpPr>
        <xdr:cNvPr id="705" name="直線コネクタ 704"/>
        <xdr:cNvCxnSpPr/>
      </xdr:nvCxnSpPr>
      <xdr:spPr>
        <a:xfrm>
          <a:off x="21323300" y="10497769"/>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xdr:rowOff>
    </xdr:from>
    <xdr:to>
      <xdr:col>107</xdr:col>
      <xdr:colOff>101600</xdr:colOff>
      <xdr:row>61</xdr:row>
      <xdr:rowOff>107035</xdr:rowOff>
    </xdr:to>
    <xdr:sp macro="" textlink="">
      <xdr:nvSpPr>
        <xdr:cNvPr id="706" name="楕円 705"/>
        <xdr:cNvSpPr/>
      </xdr:nvSpPr>
      <xdr:spPr>
        <a:xfrm>
          <a:off x="20383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39319</xdr:rowOff>
    </xdr:from>
    <xdr:to>
      <xdr:col>111</xdr:col>
      <xdr:colOff>177800</xdr:colOff>
      <xdr:row>61</xdr:row>
      <xdr:rowOff>56235</xdr:rowOff>
    </xdr:to>
    <xdr:cxnSp macro="">
      <xdr:nvCxnSpPr>
        <xdr:cNvPr id="707" name="直線コネクタ 706"/>
        <xdr:cNvCxnSpPr/>
      </xdr:nvCxnSpPr>
      <xdr:spPr>
        <a:xfrm flipV="1">
          <a:off x="20434300" y="10497769"/>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20980</xdr:rowOff>
    </xdr:from>
    <xdr:to>
      <xdr:col>102</xdr:col>
      <xdr:colOff>165100</xdr:colOff>
      <xdr:row>61</xdr:row>
      <xdr:rowOff>122580</xdr:rowOff>
    </xdr:to>
    <xdr:sp macro="" textlink="">
      <xdr:nvSpPr>
        <xdr:cNvPr id="708" name="楕円 707"/>
        <xdr:cNvSpPr/>
      </xdr:nvSpPr>
      <xdr:spPr>
        <a:xfrm>
          <a:off x="19494500" y="104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56235</xdr:rowOff>
    </xdr:from>
    <xdr:to>
      <xdr:col>107</xdr:col>
      <xdr:colOff>50800</xdr:colOff>
      <xdr:row>61</xdr:row>
      <xdr:rowOff>71780</xdr:rowOff>
    </xdr:to>
    <xdr:cxnSp macro="">
      <xdr:nvCxnSpPr>
        <xdr:cNvPr id="709" name="直線コネクタ 708"/>
        <xdr:cNvCxnSpPr/>
      </xdr:nvCxnSpPr>
      <xdr:spPr>
        <a:xfrm flipV="1">
          <a:off x="19545300" y="1051468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39725</xdr:rowOff>
    </xdr:from>
    <xdr:to>
      <xdr:col>98</xdr:col>
      <xdr:colOff>38100</xdr:colOff>
      <xdr:row>61</xdr:row>
      <xdr:rowOff>141325</xdr:rowOff>
    </xdr:to>
    <xdr:sp macro="" textlink="">
      <xdr:nvSpPr>
        <xdr:cNvPr id="710" name="楕円 709"/>
        <xdr:cNvSpPr/>
      </xdr:nvSpPr>
      <xdr:spPr>
        <a:xfrm>
          <a:off x="18605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71780</xdr:rowOff>
    </xdr:from>
    <xdr:to>
      <xdr:col>102</xdr:col>
      <xdr:colOff>114300</xdr:colOff>
      <xdr:row>61</xdr:row>
      <xdr:rowOff>90525</xdr:rowOff>
    </xdr:to>
    <xdr:cxnSp macro="">
      <xdr:nvCxnSpPr>
        <xdr:cNvPr id="711" name="直線コネクタ 710"/>
        <xdr:cNvCxnSpPr/>
      </xdr:nvCxnSpPr>
      <xdr:spPr>
        <a:xfrm flipV="1">
          <a:off x="18656300" y="1053023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12" name="n_1aveValue【学校施設】&#10;一人当たり面積"/>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713" name="n_2aveValue【学校施設】&#10;一人当たり面積"/>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714" name="n_3aveValue【学校施設】&#10;一人当たり面積"/>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715" name="n_4aveValue【学校施設】&#10;一人当たり面積"/>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106646</xdr:rowOff>
    </xdr:from>
    <xdr:ext cx="469744" cy="259045"/>
    <xdr:sp macro="" textlink="">
      <xdr:nvSpPr>
        <xdr:cNvPr id="716" name="n_1mainValue【学校施設】&#10;一人当たり面積"/>
        <xdr:cNvSpPr txBox="1"/>
      </xdr:nvSpPr>
      <xdr:spPr>
        <a:xfrm>
          <a:off x="21075727" y="102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123562</xdr:rowOff>
    </xdr:from>
    <xdr:ext cx="469744" cy="259045"/>
    <xdr:sp macro="" textlink="">
      <xdr:nvSpPr>
        <xdr:cNvPr id="717" name="n_2mainValue【学校施設】&#10;一人当たり面積"/>
        <xdr:cNvSpPr txBox="1"/>
      </xdr:nvSpPr>
      <xdr:spPr>
        <a:xfrm>
          <a:off x="201994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139107</xdr:rowOff>
    </xdr:from>
    <xdr:ext cx="469744" cy="259045"/>
    <xdr:sp macro="" textlink="">
      <xdr:nvSpPr>
        <xdr:cNvPr id="718" name="n_3mainValue【学校施設】&#10;一人当たり面積"/>
        <xdr:cNvSpPr txBox="1"/>
      </xdr:nvSpPr>
      <xdr:spPr>
        <a:xfrm>
          <a:off x="19310427" y="102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132452</xdr:rowOff>
    </xdr:from>
    <xdr:ext cx="469744" cy="259045"/>
    <xdr:sp macro="" textlink="">
      <xdr:nvSpPr>
        <xdr:cNvPr id="719" name="n_4mainValue【学校施設】&#10;一人当たり面積"/>
        <xdr:cNvSpPr txBox="1"/>
      </xdr:nvSpPr>
      <xdr:spPr>
        <a:xfrm>
          <a:off x="18421427" y="105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744" name="直線コネクタ 743"/>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7" name="【児童館】&#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48" name="直線コネクタ 747"/>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108602</xdr:rowOff>
    </xdr:from>
    <xdr:ext cx="405111" cy="259045"/>
    <xdr:sp macro="" textlink="">
      <xdr:nvSpPr>
        <xdr:cNvPr id="749" name="【児童館】&#10;有形固定資産減価償却率平均値テキスト"/>
        <xdr:cNvSpPr txBox="1"/>
      </xdr:nvSpPr>
      <xdr:spPr>
        <a:xfrm>
          <a:off x="16357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50" name="フローチャート: 判断 749"/>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1" name="フローチャート: 判断 750"/>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752" name="フローチャート: 判断 751"/>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753" name="フローチャート: 判断 752"/>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754" name="フローチャート: 判断 753"/>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760" name="楕円 759"/>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761" name="【児童館】&#10;有形固定資産減価償却率該当値テキスト"/>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762" name="楕円 761"/>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118111</xdr:rowOff>
    </xdr:to>
    <xdr:cxnSp macro="">
      <xdr:nvCxnSpPr>
        <xdr:cNvPr id="763" name="直線コネクタ 762"/>
        <xdr:cNvCxnSpPr/>
      </xdr:nvCxnSpPr>
      <xdr:spPr>
        <a:xfrm>
          <a:off x="15481300" y="137922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154939</xdr:rowOff>
    </xdr:from>
    <xdr:to>
      <xdr:col>76</xdr:col>
      <xdr:colOff>165100</xdr:colOff>
      <xdr:row>80</xdr:row>
      <xdr:rowOff>85089</xdr:rowOff>
    </xdr:to>
    <xdr:sp macro="" textlink="">
      <xdr:nvSpPr>
        <xdr:cNvPr id="764" name="楕円 763"/>
        <xdr:cNvSpPr/>
      </xdr:nvSpPr>
      <xdr:spPr>
        <a:xfrm>
          <a:off x="14541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34289</xdr:rowOff>
    </xdr:from>
    <xdr:to>
      <xdr:col>81</xdr:col>
      <xdr:colOff>50800</xdr:colOff>
      <xdr:row>80</xdr:row>
      <xdr:rowOff>76200</xdr:rowOff>
    </xdr:to>
    <xdr:cxnSp macro="">
      <xdr:nvCxnSpPr>
        <xdr:cNvPr id="765" name="直線コネクタ 764"/>
        <xdr:cNvCxnSpPr/>
      </xdr:nvCxnSpPr>
      <xdr:spPr>
        <a:xfrm>
          <a:off x="14592300" y="137502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113030</xdr:rowOff>
    </xdr:from>
    <xdr:to>
      <xdr:col>72</xdr:col>
      <xdr:colOff>38100</xdr:colOff>
      <xdr:row>80</xdr:row>
      <xdr:rowOff>43180</xdr:rowOff>
    </xdr:to>
    <xdr:sp macro="" textlink="">
      <xdr:nvSpPr>
        <xdr:cNvPr id="766" name="楕円 765"/>
        <xdr:cNvSpPr/>
      </xdr:nvSpPr>
      <xdr:spPr>
        <a:xfrm>
          <a:off x="13652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163830</xdr:rowOff>
    </xdr:from>
    <xdr:to>
      <xdr:col>76</xdr:col>
      <xdr:colOff>114300</xdr:colOff>
      <xdr:row>80</xdr:row>
      <xdr:rowOff>34289</xdr:rowOff>
    </xdr:to>
    <xdr:cxnSp macro="">
      <xdr:nvCxnSpPr>
        <xdr:cNvPr id="767" name="直線コネクタ 766"/>
        <xdr:cNvCxnSpPr/>
      </xdr:nvCxnSpPr>
      <xdr:spPr>
        <a:xfrm>
          <a:off x="13703300" y="13708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71120</xdr:rowOff>
    </xdr:from>
    <xdr:to>
      <xdr:col>67</xdr:col>
      <xdr:colOff>101600</xdr:colOff>
      <xdr:row>80</xdr:row>
      <xdr:rowOff>1270</xdr:rowOff>
    </xdr:to>
    <xdr:sp macro="" textlink="">
      <xdr:nvSpPr>
        <xdr:cNvPr id="768" name="楕円 767"/>
        <xdr:cNvSpPr/>
      </xdr:nvSpPr>
      <xdr:spPr>
        <a:xfrm>
          <a:off x="12763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121920</xdr:rowOff>
    </xdr:from>
    <xdr:to>
      <xdr:col>71</xdr:col>
      <xdr:colOff>177800</xdr:colOff>
      <xdr:row>79</xdr:row>
      <xdr:rowOff>163830</xdr:rowOff>
    </xdr:to>
    <xdr:cxnSp macro="">
      <xdr:nvCxnSpPr>
        <xdr:cNvPr id="769" name="直線コネクタ 768"/>
        <xdr:cNvCxnSpPr/>
      </xdr:nvCxnSpPr>
      <xdr:spPr>
        <a:xfrm>
          <a:off x="12814300" y="1366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770" name="n_1aveValue【児童館】&#10;有形固定資産減価償却率"/>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9541</xdr:rowOff>
    </xdr:from>
    <xdr:ext cx="405111" cy="259045"/>
    <xdr:sp macro="" textlink="">
      <xdr:nvSpPr>
        <xdr:cNvPr id="771" name="n_2aveValue【児童館】&#10;有形固定資産減価償却率"/>
        <xdr:cNvSpPr txBox="1"/>
      </xdr:nvSpPr>
      <xdr:spPr>
        <a:xfrm>
          <a:off x="14389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20972</xdr:rowOff>
    </xdr:from>
    <xdr:ext cx="405111" cy="259045"/>
    <xdr:sp macro="" textlink="">
      <xdr:nvSpPr>
        <xdr:cNvPr id="772" name="n_3aveValue【児童館】&#10;有形固定資産減価償却率"/>
        <xdr:cNvSpPr txBox="1"/>
      </xdr:nvSpPr>
      <xdr:spPr>
        <a:xfrm>
          <a:off x="135007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104791</xdr:rowOff>
    </xdr:from>
    <xdr:ext cx="405111" cy="259045"/>
    <xdr:sp macro="" textlink="">
      <xdr:nvSpPr>
        <xdr:cNvPr id="773" name="n_4aveValue【児童館】&#10;有形固定資産減価償却率"/>
        <xdr:cNvSpPr txBox="1"/>
      </xdr:nvSpPr>
      <xdr:spPr>
        <a:xfrm>
          <a:off x="12611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macro="" textlink="">
      <xdr:nvSpPr>
        <xdr:cNvPr id="774" name="n_1mainValue【児童館】&#10;有形固定資産減価償却率"/>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101616</xdr:rowOff>
    </xdr:from>
    <xdr:ext cx="405111" cy="259045"/>
    <xdr:sp macro="" textlink="">
      <xdr:nvSpPr>
        <xdr:cNvPr id="775" name="n_2mainValue【児童館】&#10;有形固定資産減価償却率"/>
        <xdr:cNvSpPr txBox="1"/>
      </xdr:nvSpPr>
      <xdr:spPr>
        <a:xfrm>
          <a:off x="14389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776" name="n_3mainValue【児童館】&#10;有形固定資産減価償却率"/>
        <xdr:cNvSpPr txBox="1"/>
      </xdr:nvSpPr>
      <xdr:spPr>
        <a:xfrm>
          <a:off x="13500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777" name="n_4main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8" name="直線コネクタ 7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9" name="テキスト ボックス 7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0" name="直線コネクタ 7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1" name="テキスト ボックス 7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2" name="直線コネクタ 7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3" name="テキスト ボックス 7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4" name="直線コネクタ 7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5" name="テキスト ボックス 7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99" name="直線コネクタ 798"/>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0"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1" name="直線コネクタ 80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02" name="【児童館】&#10;一人当たり面積最大値テキスト"/>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03" name="直線コネクタ 802"/>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52595</xdr:rowOff>
    </xdr:from>
    <xdr:ext cx="469744" cy="259045"/>
    <xdr:sp macro="" textlink="">
      <xdr:nvSpPr>
        <xdr:cNvPr id="804" name="【児童館】&#10;一人当たり面積平均値テキスト"/>
        <xdr:cNvSpPr txBox="1"/>
      </xdr:nvSpPr>
      <xdr:spPr>
        <a:xfrm>
          <a:off x="22199600" y="1445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805" name="フローチャート: 判断 804"/>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806" name="フローチャート: 判断 80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807" name="フローチャート: 判断 806"/>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808" name="フローチャート: 判断 807"/>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9" name="フローチャート: 判断 808"/>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5" name="楕円 814"/>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37609</xdr:rowOff>
    </xdr:from>
    <xdr:ext cx="469744" cy="259045"/>
    <xdr:sp macro="" textlink="">
      <xdr:nvSpPr>
        <xdr:cNvPr id="816" name="【児童館】&#10;一人当たり面積該当値テキスト"/>
        <xdr:cNvSpPr txBox="1"/>
      </xdr:nvSpPr>
      <xdr:spPr>
        <a:xfrm>
          <a:off x="22199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817" name="楕円 816"/>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70104</xdr:rowOff>
    </xdr:to>
    <xdr:cxnSp macro="">
      <xdr:nvCxnSpPr>
        <xdr:cNvPr id="818" name="直線コネクタ 817"/>
        <xdr:cNvCxnSpPr/>
      </xdr:nvCxnSpPr>
      <xdr:spPr>
        <a:xfrm flipV="1">
          <a:off x="21323300" y="1446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19" name="楕円 818"/>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74676</xdr:rowOff>
    </xdr:to>
    <xdr:cxnSp macro="">
      <xdr:nvCxnSpPr>
        <xdr:cNvPr id="820" name="直線コネクタ 819"/>
        <xdr:cNvCxnSpPr/>
      </xdr:nvCxnSpPr>
      <xdr:spPr>
        <a:xfrm flipV="1">
          <a:off x="20434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21" name="楕円 820"/>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79248</xdr:rowOff>
    </xdr:to>
    <xdr:cxnSp macro="">
      <xdr:nvCxnSpPr>
        <xdr:cNvPr id="822" name="直線コネクタ 821"/>
        <xdr:cNvCxnSpPr/>
      </xdr:nvCxnSpPr>
      <xdr:spPr>
        <a:xfrm flipV="1">
          <a:off x="19545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23" name="楕円 822"/>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83820</xdr:rowOff>
    </xdr:to>
    <xdr:cxnSp macro="">
      <xdr:nvCxnSpPr>
        <xdr:cNvPr id="824" name="直線コネクタ 823"/>
        <xdr:cNvCxnSpPr/>
      </xdr:nvCxnSpPr>
      <xdr:spPr>
        <a:xfrm flipV="1">
          <a:off x="18656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825" name="n_1aveValue【児童館】&#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26" name="n_2ave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827" name="n_3aveValue【児童館】&#10;一人当たり面積"/>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28" name="n_4aveValue【児童館】&#10;一人当たり面積"/>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137431</xdr:rowOff>
    </xdr:from>
    <xdr:ext cx="469744" cy="259045"/>
    <xdr:sp macro="" textlink="">
      <xdr:nvSpPr>
        <xdr:cNvPr id="829" name="n_1mainValue【児童館】&#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30" name="n_2mainValue【児童館】&#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31" name="n_3mainValue【児童館】&#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2" name="n_4mainValue【児童館】&#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855" name="直線コネクタ 854"/>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6"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7" name="直線コネクタ 85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858" name="【公民館】&#10;有形固定資産減価償却率最大値テキスト"/>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859" name="直線コネクタ 858"/>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860" name="【公民館】&#10;有形固定資産減価償却率平均値テキスト"/>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861" name="フローチャート: 判断 860"/>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2" name="フローチャート: 判断 861"/>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63" name="フローチャート: 判断 862"/>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864" name="フローチャート: 判断 863"/>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865" name="フローチャート: 判断 864"/>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119126</xdr:rowOff>
    </xdr:from>
    <xdr:to>
      <xdr:col>85</xdr:col>
      <xdr:colOff>177800</xdr:colOff>
      <xdr:row>108</xdr:row>
      <xdr:rowOff>49276</xdr:rowOff>
    </xdr:to>
    <xdr:sp macro="" textlink="">
      <xdr:nvSpPr>
        <xdr:cNvPr id="871" name="楕円 870"/>
        <xdr:cNvSpPr/>
      </xdr:nvSpPr>
      <xdr:spPr>
        <a:xfrm>
          <a:off x="162687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34053</xdr:rowOff>
    </xdr:from>
    <xdr:ext cx="405111" cy="259045"/>
    <xdr:sp macro="" textlink="">
      <xdr:nvSpPr>
        <xdr:cNvPr id="872" name="【公民館】&#10;有形固定資産減価償却率該当値テキスト"/>
        <xdr:cNvSpPr txBox="1"/>
      </xdr:nvSpPr>
      <xdr:spPr>
        <a:xfrm>
          <a:off x="16357600" y="183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107696</xdr:rowOff>
    </xdr:from>
    <xdr:to>
      <xdr:col>81</xdr:col>
      <xdr:colOff>101600</xdr:colOff>
      <xdr:row>108</xdr:row>
      <xdr:rowOff>37846</xdr:rowOff>
    </xdr:to>
    <xdr:sp macro="" textlink="">
      <xdr:nvSpPr>
        <xdr:cNvPr id="873" name="楕円 872"/>
        <xdr:cNvSpPr/>
      </xdr:nvSpPr>
      <xdr:spPr>
        <a:xfrm>
          <a:off x="15430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158496</xdr:rowOff>
    </xdr:from>
    <xdr:to>
      <xdr:col>85</xdr:col>
      <xdr:colOff>127000</xdr:colOff>
      <xdr:row>107</xdr:row>
      <xdr:rowOff>169926</xdr:rowOff>
    </xdr:to>
    <xdr:cxnSp macro="">
      <xdr:nvCxnSpPr>
        <xdr:cNvPr id="874" name="直線コネクタ 873"/>
        <xdr:cNvCxnSpPr/>
      </xdr:nvCxnSpPr>
      <xdr:spPr>
        <a:xfrm>
          <a:off x="15481300" y="185036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875" name="楕円 874"/>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107</xdr:row>
      <xdr:rowOff>158496</xdr:rowOff>
    </xdr:to>
    <xdr:cxnSp macro="">
      <xdr:nvCxnSpPr>
        <xdr:cNvPr id="876" name="直線コネクタ 875"/>
        <xdr:cNvCxnSpPr/>
      </xdr:nvCxnSpPr>
      <xdr:spPr>
        <a:xfrm>
          <a:off x="14592300" y="1847850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39115</xdr:rowOff>
    </xdr:from>
    <xdr:to>
      <xdr:col>72</xdr:col>
      <xdr:colOff>38100</xdr:colOff>
      <xdr:row>107</xdr:row>
      <xdr:rowOff>140715</xdr:rowOff>
    </xdr:to>
    <xdr:sp macro="" textlink="">
      <xdr:nvSpPr>
        <xdr:cNvPr id="877" name="楕円 876"/>
        <xdr:cNvSpPr/>
      </xdr:nvSpPr>
      <xdr:spPr>
        <a:xfrm>
          <a:off x="1365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89915</xdr:rowOff>
    </xdr:from>
    <xdr:to>
      <xdr:col>76</xdr:col>
      <xdr:colOff>114300</xdr:colOff>
      <xdr:row>107</xdr:row>
      <xdr:rowOff>133350</xdr:rowOff>
    </xdr:to>
    <xdr:cxnSp macro="">
      <xdr:nvCxnSpPr>
        <xdr:cNvPr id="878" name="直線コネクタ 877"/>
        <xdr:cNvCxnSpPr/>
      </xdr:nvCxnSpPr>
      <xdr:spPr>
        <a:xfrm>
          <a:off x="13703300" y="184350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164846</xdr:rowOff>
    </xdr:from>
    <xdr:to>
      <xdr:col>67</xdr:col>
      <xdr:colOff>101600</xdr:colOff>
      <xdr:row>107</xdr:row>
      <xdr:rowOff>94996</xdr:rowOff>
    </xdr:to>
    <xdr:sp macro="" textlink="">
      <xdr:nvSpPr>
        <xdr:cNvPr id="879" name="楕円 878"/>
        <xdr:cNvSpPr/>
      </xdr:nvSpPr>
      <xdr:spPr>
        <a:xfrm>
          <a:off x="12763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44196</xdr:rowOff>
    </xdr:from>
    <xdr:to>
      <xdr:col>71</xdr:col>
      <xdr:colOff>177800</xdr:colOff>
      <xdr:row>107</xdr:row>
      <xdr:rowOff>89915</xdr:rowOff>
    </xdr:to>
    <xdr:cxnSp macro="">
      <xdr:nvCxnSpPr>
        <xdr:cNvPr id="880" name="直線コネクタ 879"/>
        <xdr:cNvCxnSpPr/>
      </xdr:nvCxnSpPr>
      <xdr:spPr>
        <a:xfrm>
          <a:off x="12814300" y="183893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1" name="n_1aveValue【公民館】&#10;有形固定資産減価償却率"/>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882"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883" name="n_3aveValue【公民館】&#10;有形固定資産減価償却率"/>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884" name="n_4aveValue【公民館】&#10;有形固定資産減価償却率"/>
        <xdr:cNvSpPr txBox="1"/>
      </xdr:nvSpPr>
      <xdr:spPr>
        <a:xfrm>
          <a:off x="12611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28973</xdr:rowOff>
    </xdr:from>
    <xdr:ext cx="405111" cy="259045"/>
    <xdr:sp macro="" textlink="">
      <xdr:nvSpPr>
        <xdr:cNvPr id="885" name="n_1mainValue【公民館】&#10;有形固定資産減価償却率"/>
        <xdr:cNvSpPr txBox="1"/>
      </xdr:nvSpPr>
      <xdr:spPr>
        <a:xfrm>
          <a:off x="15266044" y="185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886" name="n_2mainValue【公民館】&#10;有形固定資産減価償却率"/>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131842</xdr:rowOff>
    </xdr:from>
    <xdr:ext cx="405111" cy="259045"/>
    <xdr:sp macro="" textlink="">
      <xdr:nvSpPr>
        <xdr:cNvPr id="887" name="n_3mainValue【公民館】&#10;有形固定資産減価償却率"/>
        <xdr:cNvSpPr txBox="1"/>
      </xdr:nvSpPr>
      <xdr:spPr>
        <a:xfrm>
          <a:off x="13500744" y="184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86123</xdr:rowOff>
    </xdr:from>
    <xdr:ext cx="405111" cy="259045"/>
    <xdr:sp macro="" textlink="">
      <xdr:nvSpPr>
        <xdr:cNvPr id="888" name="n_4mainValue【公民館】&#10;有形固定資産減価償却率"/>
        <xdr:cNvSpPr txBox="1"/>
      </xdr:nvSpPr>
      <xdr:spPr>
        <a:xfrm>
          <a:off x="12611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914" name="直線コネクタ 913"/>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5"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6" name="直線コネクタ 915"/>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917" name="【公民館】&#10;一人当たり面積最大値テキスト"/>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918" name="直線コネクタ 917"/>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919" name="【公民館】&#10;一人当たり面積平均値テキスト"/>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920" name="フローチャート: 判断 919"/>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21" name="フローチャート: 判断 920"/>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2" name="フローチャート: 判断 921"/>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23" name="フローチャート: 判断 922"/>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24" name="フローチャート: 判断 923"/>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53158</xdr:rowOff>
    </xdr:from>
    <xdr:to>
      <xdr:col>116</xdr:col>
      <xdr:colOff>114300</xdr:colOff>
      <xdr:row>107</xdr:row>
      <xdr:rowOff>154758</xdr:rowOff>
    </xdr:to>
    <xdr:sp macro="" textlink="">
      <xdr:nvSpPr>
        <xdr:cNvPr id="930" name="楕円 929"/>
        <xdr:cNvSpPr/>
      </xdr:nvSpPr>
      <xdr:spPr>
        <a:xfrm>
          <a:off x="22110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31585</xdr:rowOff>
    </xdr:from>
    <xdr:ext cx="469744" cy="259045"/>
    <xdr:sp macro="" textlink="">
      <xdr:nvSpPr>
        <xdr:cNvPr id="931" name="【公民館】&#10;一人当たり面積該当値テキスト"/>
        <xdr:cNvSpPr txBox="1"/>
      </xdr:nvSpPr>
      <xdr:spPr>
        <a:xfrm>
          <a:off x="22199600"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54792</xdr:rowOff>
    </xdr:from>
    <xdr:to>
      <xdr:col>112</xdr:col>
      <xdr:colOff>38100</xdr:colOff>
      <xdr:row>107</xdr:row>
      <xdr:rowOff>156392</xdr:rowOff>
    </xdr:to>
    <xdr:sp macro="" textlink="">
      <xdr:nvSpPr>
        <xdr:cNvPr id="932" name="楕円 931"/>
        <xdr:cNvSpPr/>
      </xdr:nvSpPr>
      <xdr:spPr>
        <a:xfrm>
          <a:off x="2127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103958</xdr:rowOff>
    </xdr:from>
    <xdr:to>
      <xdr:col>116</xdr:col>
      <xdr:colOff>63500</xdr:colOff>
      <xdr:row>107</xdr:row>
      <xdr:rowOff>105592</xdr:rowOff>
    </xdr:to>
    <xdr:cxnSp macro="">
      <xdr:nvCxnSpPr>
        <xdr:cNvPr id="933" name="直線コネクタ 932"/>
        <xdr:cNvCxnSpPr/>
      </xdr:nvCxnSpPr>
      <xdr:spPr>
        <a:xfrm flipV="1">
          <a:off x="21323300" y="184491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34" name="楕円 933"/>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105592</xdr:rowOff>
    </xdr:from>
    <xdr:to>
      <xdr:col>111</xdr:col>
      <xdr:colOff>177800</xdr:colOff>
      <xdr:row>107</xdr:row>
      <xdr:rowOff>110489</xdr:rowOff>
    </xdr:to>
    <xdr:cxnSp macro="">
      <xdr:nvCxnSpPr>
        <xdr:cNvPr id="935" name="直線コネクタ 934"/>
        <xdr:cNvCxnSpPr/>
      </xdr:nvCxnSpPr>
      <xdr:spPr>
        <a:xfrm flipV="1">
          <a:off x="20434300" y="18450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64588</xdr:rowOff>
    </xdr:from>
    <xdr:to>
      <xdr:col>102</xdr:col>
      <xdr:colOff>165100</xdr:colOff>
      <xdr:row>107</xdr:row>
      <xdr:rowOff>166188</xdr:rowOff>
    </xdr:to>
    <xdr:sp macro="" textlink="">
      <xdr:nvSpPr>
        <xdr:cNvPr id="936" name="楕円 935"/>
        <xdr:cNvSpPr/>
      </xdr:nvSpPr>
      <xdr:spPr>
        <a:xfrm>
          <a:off x="19494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115388</xdr:rowOff>
    </xdr:to>
    <xdr:cxnSp macro="">
      <xdr:nvCxnSpPr>
        <xdr:cNvPr id="937" name="直線コネクタ 936"/>
        <xdr:cNvCxnSpPr/>
      </xdr:nvCxnSpPr>
      <xdr:spPr>
        <a:xfrm flipV="1">
          <a:off x="19545300" y="184556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938" name="楕円 937"/>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115388</xdr:rowOff>
    </xdr:from>
    <xdr:to>
      <xdr:col>102</xdr:col>
      <xdr:colOff>114300</xdr:colOff>
      <xdr:row>107</xdr:row>
      <xdr:rowOff>121920</xdr:rowOff>
    </xdr:to>
    <xdr:cxnSp macro="">
      <xdr:nvCxnSpPr>
        <xdr:cNvPr id="939" name="直線コネクタ 938"/>
        <xdr:cNvCxnSpPr/>
      </xdr:nvCxnSpPr>
      <xdr:spPr>
        <a:xfrm flipV="1">
          <a:off x="18656300" y="184605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940"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41" name="n_2aveValue【公民館】&#10;一人当たり面積"/>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942"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943" name="n_4aveValue【公民館】&#10;一人当たり面積"/>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147519</xdr:rowOff>
    </xdr:from>
    <xdr:ext cx="469744" cy="259045"/>
    <xdr:sp macro="" textlink="">
      <xdr:nvSpPr>
        <xdr:cNvPr id="944" name="n_1mainValue【公民館】&#10;一人当たり面積"/>
        <xdr:cNvSpPr txBox="1"/>
      </xdr:nvSpPr>
      <xdr:spPr>
        <a:xfrm>
          <a:off x="210757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945" name="n_2mainValue【公民館】&#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157315</xdr:rowOff>
    </xdr:from>
    <xdr:ext cx="469744" cy="259045"/>
    <xdr:sp macro="" textlink="">
      <xdr:nvSpPr>
        <xdr:cNvPr id="946" name="n_3mainValue【公民館】&#10;一人当たり面積"/>
        <xdr:cNvSpPr txBox="1"/>
      </xdr:nvSpPr>
      <xdr:spPr>
        <a:xfrm>
          <a:off x="19310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947" name="n_4mainValue【公民館】&#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学校施設の有形固定資産減価償却率は、前年度よりも</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ポイント減少した。これは、小学校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校の建て替えが行われたためである。町内には老朽化した小学校が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校、中学校が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校ある。少子化に伴い現状維持をするのではなく、統廃合を行い長期的に存続可能な校区の設定を行う予定である。また、公民館の有形固定資産減価償却率は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老朽化が進んでいる。新設の小中一体型校はコミュニティ施設を併設する予定であり、現公民館は役割を終えると想定される。学校や公民館機能が一か所に集中するため、今後は各地区の防災拠点設定や旧公共施設の跡地利用について吟味し持続可能な町政を行いたい。保育所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園が統合をし、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園体制から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園体制へとなった。しかしながら、廃園した保育園の解体はできていない。未使用施設のため早急な解体を行い、維持管理費の削減や有形固定資産減価償却率の改善を図りたい。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15784</xdr:rowOff>
    </xdr:to>
    <xdr:cxnSp macro="">
      <xdr:nvCxnSpPr>
        <xdr:cNvPr id="77" name="直線コネクタ 76"/>
        <xdr:cNvCxnSpPr/>
      </xdr:nvCxnSpPr>
      <xdr:spPr>
        <a:xfrm>
          <a:off x="3797300" y="66664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151312</xdr:rowOff>
    </xdr:to>
    <xdr:cxnSp macro="">
      <xdr:nvCxnSpPr>
        <xdr:cNvPr id="79" name="直線コネクタ 78"/>
        <xdr:cNvCxnSpPr/>
      </xdr:nvCxnSpPr>
      <xdr:spPr>
        <a:xfrm>
          <a:off x="2908300" y="663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xdr:cNvSpPr/>
      </xdr:nvSpPr>
      <xdr:spPr>
        <a:xfrm>
          <a:off x="1968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115388</xdr:rowOff>
    </xdr:to>
    <xdr:cxnSp macro="">
      <xdr:nvCxnSpPr>
        <xdr:cNvPr id="81" name="直線コネクタ 80"/>
        <xdr:cNvCxnSpPr/>
      </xdr:nvCxnSpPr>
      <xdr:spPr>
        <a:xfrm>
          <a:off x="2019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79466</xdr:rowOff>
    </xdr:to>
    <xdr:cxnSp macro="">
      <xdr:nvCxnSpPr>
        <xdr:cNvPr id="83" name="直線コネクタ 82"/>
        <xdr:cNvCxnSpPr/>
      </xdr:nvCxnSpPr>
      <xdr:spPr>
        <a:xfrm>
          <a:off x="1130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xdr:cNvSpPr txBox="1"/>
      </xdr:nvSpPr>
      <xdr:spPr>
        <a:xfrm>
          <a:off x="2705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xdr:cNvSpPr txBox="1"/>
      </xdr:nvSpPr>
      <xdr:spPr>
        <a:xfrm>
          <a:off x="1816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157988</xdr:rowOff>
    </xdr:from>
    <xdr:to>
      <xdr:col>55</xdr:col>
      <xdr:colOff>50800</xdr:colOff>
      <xdr:row>41</xdr:row>
      <xdr:rowOff>88138</xdr:rowOff>
    </xdr:to>
    <xdr:sp macro="" textlink="">
      <xdr:nvSpPr>
        <xdr:cNvPr id="129" name="楕円 128"/>
        <xdr:cNvSpPr/>
      </xdr:nvSpPr>
      <xdr:spPr>
        <a:xfrm>
          <a:off x="10426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72915</xdr:rowOff>
    </xdr:from>
    <xdr:ext cx="469744" cy="259045"/>
    <xdr:sp macro="" textlink="">
      <xdr:nvSpPr>
        <xdr:cNvPr id="130" name="【図書館】&#10;一人当たり面積該当値テキスト"/>
        <xdr:cNvSpPr txBox="1"/>
      </xdr:nvSpPr>
      <xdr:spPr>
        <a:xfrm>
          <a:off x="105156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157988</xdr:rowOff>
    </xdr:from>
    <xdr:to>
      <xdr:col>50</xdr:col>
      <xdr:colOff>165100</xdr:colOff>
      <xdr:row>41</xdr:row>
      <xdr:rowOff>88138</xdr:rowOff>
    </xdr:to>
    <xdr:sp macro="" textlink="">
      <xdr:nvSpPr>
        <xdr:cNvPr id="131" name="楕円 130"/>
        <xdr:cNvSpPr/>
      </xdr:nvSpPr>
      <xdr:spPr>
        <a:xfrm>
          <a:off x="9588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37338</xdr:rowOff>
    </xdr:from>
    <xdr:to>
      <xdr:col>55</xdr:col>
      <xdr:colOff>0</xdr:colOff>
      <xdr:row>41</xdr:row>
      <xdr:rowOff>37338</xdr:rowOff>
    </xdr:to>
    <xdr:cxnSp macro="">
      <xdr:nvCxnSpPr>
        <xdr:cNvPr id="132" name="直線コネクタ 131"/>
        <xdr:cNvCxnSpPr/>
      </xdr:nvCxnSpPr>
      <xdr:spPr>
        <a:xfrm>
          <a:off x="9639300" y="706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37338</xdr:rowOff>
    </xdr:from>
    <xdr:to>
      <xdr:col>50</xdr:col>
      <xdr:colOff>114300</xdr:colOff>
      <xdr:row>41</xdr:row>
      <xdr:rowOff>41910</xdr:rowOff>
    </xdr:to>
    <xdr:cxnSp macro="">
      <xdr:nvCxnSpPr>
        <xdr:cNvPr id="134" name="直線コネクタ 133"/>
        <xdr:cNvCxnSpPr/>
      </xdr:nvCxnSpPr>
      <xdr:spPr>
        <a:xfrm flipV="1">
          <a:off x="8750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6" name="直線コネクタ 135"/>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7" name="楕円 136"/>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38" name="直線コネクタ 137"/>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79265</xdr:rowOff>
    </xdr:from>
    <xdr:ext cx="469744" cy="259045"/>
    <xdr:sp macro="" textlink="">
      <xdr:nvSpPr>
        <xdr:cNvPr id="143" name="n_1mainValue【図書館】&#10;一人当たり面積"/>
        <xdr:cNvSpPr txBox="1"/>
      </xdr:nvSpPr>
      <xdr:spPr>
        <a:xfrm>
          <a:off x="9391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6" name="n_4mainValue【図書館】&#10;一人当たり面積"/>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187" name="楕円 186"/>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188" name="【体育館・プール】&#10;有形固定資産減価償却率該当値テキスト"/>
        <xdr:cNvSpPr txBox="1"/>
      </xdr:nvSpPr>
      <xdr:spPr>
        <a:xfrm>
          <a:off x="4673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9" name="楕円 188"/>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137160</xdr:rowOff>
    </xdr:to>
    <xdr:cxnSp macro="">
      <xdr:nvCxnSpPr>
        <xdr:cNvPr id="190" name="直線コネクタ 189"/>
        <xdr:cNvCxnSpPr/>
      </xdr:nvCxnSpPr>
      <xdr:spPr>
        <a:xfrm>
          <a:off x="3797300" y="107327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1" name="楕円 190"/>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102870</xdr:rowOff>
    </xdr:to>
    <xdr:cxnSp macro="">
      <xdr:nvCxnSpPr>
        <xdr:cNvPr id="192" name="直線コネクタ 191"/>
        <xdr:cNvCxnSpPr/>
      </xdr:nvCxnSpPr>
      <xdr:spPr>
        <a:xfrm>
          <a:off x="2908300" y="10696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145415</xdr:rowOff>
    </xdr:from>
    <xdr:to>
      <xdr:col>10</xdr:col>
      <xdr:colOff>165100</xdr:colOff>
      <xdr:row>62</xdr:row>
      <xdr:rowOff>75565</xdr:rowOff>
    </xdr:to>
    <xdr:sp macro="" textlink="">
      <xdr:nvSpPr>
        <xdr:cNvPr id="193" name="楕円 192"/>
        <xdr:cNvSpPr/>
      </xdr:nvSpPr>
      <xdr:spPr>
        <a:xfrm>
          <a:off x="1968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24765</xdr:rowOff>
    </xdr:from>
    <xdr:to>
      <xdr:col>15</xdr:col>
      <xdr:colOff>50800</xdr:colOff>
      <xdr:row>62</xdr:row>
      <xdr:rowOff>66675</xdr:rowOff>
    </xdr:to>
    <xdr:cxnSp macro="">
      <xdr:nvCxnSpPr>
        <xdr:cNvPr id="194" name="直線コネクタ 193"/>
        <xdr:cNvCxnSpPr/>
      </xdr:nvCxnSpPr>
      <xdr:spPr>
        <a:xfrm>
          <a:off x="2019300" y="1065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93980</xdr:rowOff>
    </xdr:from>
    <xdr:to>
      <xdr:col>6</xdr:col>
      <xdr:colOff>38100</xdr:colOff>
      <xdr:row>62</xdr:row>
      <xdr:rowOff>24130</xdr:rowOff>
    </xdr:to>
    <xdr:sp macro="" textlink="">
      <xdr:nvSpPr>
        <xdr:cNvPr id="195" name="楕円 194"/>
        <xdr:cNvSpPr/>
      </xdr:nvSpPr>
      <xdr:spPr>
        <a:xfrm>
          <a:off x="1079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144780</xdr:rowOff>
    </xdr:from>
    <xdr:to>
      <xdr:col>10</xdr:col>
      <xdr:colOff>114300</xdr:colOff>
      <xdr:row>62</xdr:row>
      <xdr:rowOff>24765</xdr:rowOff>
    </xdr:to>
    <xdr:cxnSp macro="">
      <xdr:nvCxnSpPr>
        <xdr:cNvPr id="196" name="直線コネクタ 195"/>
        <xdr:cNvCxnSpPr/>
      </xdr:nvCxnSpPr>
      <xdr:spPr>
        <a:xfrm>
          <a:off x="1130300" y="10603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99" name="n_3aveValue【体育館・プール】&#10;有形固定資産減価償却率"/>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200" name="n_4aveValue【体育館・プール】&#10;有形固定資産減価償却率"/>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1" name="n_1mainValue【体育館・プー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2" name="n_2mainValue【体育館・プール】&#10;有形固定資産減価償却率"/>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66692</xdr:rowOff>
    </xdr:from>
    <xdr:ext cx="405111" cy="259045"/>
    <xdr:sp macro="" textlink="">
      <xdr:nvSpPr>
        <xdr:cNvPr id="203" name="n_3mainValue【体育館・プール】&#10;有形固定資産減価償却率"/>
        <xdr:cNvSpPr txBox="1"/>
      </xdr:nvSpPr>
      <xdr:spPr>
        <a:xfrm>
          <a:off x="1816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15257</xdr:rowOff>
    </xdr:from>
    <xdr:ext cx="405111" cy="259045"/>
    <xdr:sp macro="" textlink="">
      <xdr:nvSpPr>
        <xdr:cNvPr id="204" name="n_4mainValue【体育館・プール】&#10;有形固定資産減価償却率"/>
        <xdr:cNvSpPr txBox="1"/>
      </xdr:nvSpPr>
      <xdr:spPr>
        <a:xfrm>
          <a:off x="927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46" name="楕円 245"/>
        <xdr:cNvSpPr/>
      </xdr:nvSpPr>
      <xdr:spPr>
        <a:xfrm>
          <a:off x="10426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52812</xdr:rowOff>
    </xdr:from>
    <xdr:ext cx="469744" cy="259045"/>
    <xdr:sp macro="" textlink="">
      <xdr:nvSpPr>
        <xdr:cNvPr id="247" name="【体育館・プール】&#10;一人当たり面積該当値テキスト"/>
        <xdr:cNvSpPr txBox="1"/>
      </xdr:nvSpPr>
      <xdr:spPr>
        <a:xfrm>
          <a:off x="10515600" y="106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77651</xdr:rowOff>
    </xdr:from>
    <xdr:to>
      <xdr:col>50</xdr:col>
      <xdr:colOff>165100</xdr:colOff>
      <xdr:row>63</xdr:row>
      <xdr:rowOff>7801</xdr:rowOff>
    </xdr:to>
    <xdr:sp macro="" textlink="">
      <xdr:nvSpPr>
        <xdr:cNvPr id="248" name="楕円 247"/>
        <xdr:cNvSpPr/>
      </xdr:nvSpPr>
      <xdr:spPr>
        <a:xfrm>
          <a:off x="9588500" y="107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125185</xdr:rowOff>
    </xdr:from>
    <xdr:to>
      <xdr:col>55</xdr:col>
      <xdr:colOff>0</xdr:colOff>
      <xdr:row>62</xdr:row>
      <xdr:rowOff>128451</xdr:rowOff>
    </xdr:to>
    <xdr:cxnSp macro="">
      <xdr:nvCxnSpPr>
        <xdr:cNvPr id="249" name="直線コネクタ 248"/>
        <xdr:cNvCxnSpPr/>
      </xdr:nvCxnSpPr>
      <xdr:spPr>
        <a:xfrm flipV="1">
          <a:off x="9639300" y="1075508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84183</xdr:rowOff>
    </xdr:from>
    <xdr:to>
      <xdr:col>46</xdr:col>
      <xdr:colOff>38100</xdr:colOff>
      <xdr:row>63</xdr:row>
      <xdr:rowOff>14333</xdr:rowOff>
    </xdr:to>
    <xdr:sp macro="" textlink="">
      <xdr:nvSpPr>
        <xdr:cNvPr id="250" name="楕円 249"/>
        <xdr:cNvSpPr/>
      </xdr:nvSpPr>
      <xdr:spPr>
        <a:xfrm>
          <a:off x="8699500" y="107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128451</xdr:rowOff>
    </xdr:from>
    <xdr:to>
      <xdr:col>50</xdr:col>
      <xdr:colOff>114300</xdr:colOff>
      <xdr:row>62</xdr:row>
      <xdr:rowOff>134983</xdr:rowOff>
    </xdr:to>
    <xdr:cxnSp macro="">
      <xdr:nvCxnSpPr>
        <xdr:cNvPr id="251" name="直線コネクタ 250"/>
        <xdr:cNvCxnSpPr/>
      </xdr:nvCxnSpPr>
      <xdr:spPr>
        <a:xfrm flipV="1">
          <a:off x="8750300" y="107583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89626</xdr:rowOff>
    </xdr:from>
    <xdr:to>
      <xdr:col>41</xdr:col>
      <xdr:colOff>101600</xdr:colOff>
      <xdr:row>63</xdr:row>
      <xdr:rowOff>19776</xdr:rowOff>
    </xdr:to>
    <xdr:sp macro="" textlink="">
      <xdr:nvSpPr>
        <xdr:cNvPr id="252" name="楕円 251"/>
        <xdr:cNvSpPr/>
      </xdr:nvSpPr>
      <xdr:spPr>
        <a:xfrm>
          <a:off x="781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134983</xdr:rowOff>
    </xdr:from>
    <xdr:to>
      <xdr:col>45</xdr:col>
      <xdr:colOff>177800</xdr:colOff>
      <xdr:row>62</xdr:row>
      <xdr:rowOff>140426</xdr:rowOff>
    </xdr:to>
    <xdr:cxnSp macro="">
      <xdr:nvCxnSpPr>
        <xdr:cNvPr id="253" name="直線コネクタ 252"/>
        <xdr:cNvCxnSpPr/>
      </xdr:nvCxnSpPr>
      <xdr:spPr>
        <a:xfrm flipV="1">
          <a:off x="7861300" y="1076488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96157</xdr:rowOff>
    </xdr:from>
    <xdr:to>
      <xdr:col>36</xdr:col>
      <xdr:colOff>165100</xdr:colOff>
      <xdr:row>63</xdr:row>
      <xdr:rowOff>26307</xdr:rowOff>
    </xdr:to>
    <xdr:sp macro="" textlink="">
      <xdr:nvSpPr>
        <xdr:cNvPr id="254" name="楕円 253"/>
        <xdr:cNvSpPr/>
      </xdr:nvSpPr>
      <xdr:spPr>
        <a:xfrm>
          <a:off x="6921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140426</xdr:rowOff>
    </xdr:from>
    <xdr:to>
      <xdr:col>41</xdr:col>
      <xdr:colOff>50800</xdr:colOff>
      <xdr:row>62</xdr:row>
      <xdr:rowOff>146957</xdr:rowOff>
    </xdr:to>
    <xdr:cxnSp macro="">
      <xdr:nvCxnSpPr>
        <xdr:cNvPr id="255" name="直線コネクタ 254"/>
        <xdr:cNvCxnSpPr/>
      </xdr:nvCxnSpPr>
      <xdr:spPr>
        <a:xfrm flipV="1">
          <a:off x="6972300" y="1077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58" name="n_3aveValue【体育館・プール】&#10;一人当たり面積"/>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259" name="n_4aveValue【体育館・プール】&#10;一人当たり面積"/>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170378</xdr:rowOff>
    </xdr:from>
    <xdr:ext cx="469744" cy="259045"/>
    <xdr:sp macro="" textlink="">
      <xdr:nvSpPr>
        <xdr:cNvPr id="260" name="n_1mainValue【体育館・プール】&#10;一人当たり面積"/>
        <xdr:cNvSpPr txBox="1"/>
      </xdr:nvSpPr>
      <xdr:spPr>
        <a:xfrm>
          <a:off x="9391727" y="1080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5460</xdr:rowOff>
    </xdr:from>
    <xdr:ext cx="469744" cy="259045"/>
    <xdr:sp macro="" textlink="">
      <xdr:nvSpPr>
        <xdr:cNvPr id="261" name="n_2mainValue【体育館・プール】&#10;一人当たり面積"/>
        <xdr:cNvSpPr txBox="1"/>
      </xdr:nvSpPr>
      <xdr:spPr>
        <a:xfrm>
          <a:off x="8515427" y="108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10903</xdr:rowOff>
    </xdr:from>
    <xdr:ext cx="469744" cy="259045"/>
    <xdr:sp macro="" textlink="">
      <xdr:nvSpPr>
        <xdr:cNvPr id="262" name="n_3mainValue【体育館・プール】&#10;一人当たり面積"/>
        <xdr:cNvSpPr txBox="1"/>
      </xdr:nvSpPr>
      <xdr:spPr>
        <a:xfrm>
          <a:off x="7626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17434</xdr:rowOff>
    </xdr:from>
    <xdr:ext cx="469744" cy="259045"/>
    <xdr:sp macro="" textlink="">
      <xdr:nvSpPr>
        <xdr:cNvPr id="263" name="n_4mainValue【体育館・プール】&#10;一人当たり面積"/>
        <xdr:cNvSpPr txBox="1"/>
      </xdr:nvSpPr>
      <xdr:spPr>
        <a:xfrm>
          <a:off x="6737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89" name="直線コネクタ 288"/>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92" name="【福祉施設】&#10;有形固定資産減価償却率最大値テキスト"/>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93" name="直線コネクタ 292"/>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294" name="【福祉施設】&#10;有形固定資産減価償却率平均値テキスト"/>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95" name="フローチャート: 判断 294"/>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297" name="フローチャート: 判断 296"/>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98" name="フローチャート: 判断 297"/>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99" name="フローチャート: 判断 298"/>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60779</xdr:rowOff>
    </xdr:from>
    <xdr:to>
      <xdr:col>24</xdr:col>
      <xdr:colOff>114300</xdr:colOff>
      <xdr:row>83</xdr:row>
      <xdr:rowOff>162379</xdr:rowOff>
    </xdr:to>
    <xdr:sp macro="" textlink="">
      <xdr:nvSpPr>
        <xdr:cNvPr id="305" name="楕円 304"/>
        <xdr:cNvSpPr/>
      </xdr:nvSpPr>
      <xdr:spPr>
        <a:xfrm>
          <a:off x="4584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39206</xdr:rowOff>
    </xdr:from>
    <xdr:ext cx="405111" cy="259045"/>
    <xdr:sp macro="" textlink="">
      <xdr:nvSpPr>
        <xdr:cNvPr id="306" name="【福祉施設】&#10;有形固定資産減価償却率該当値テキスト"/>
        <xdr:cNvSpPr txBox="1"/>
      </xdr:nvSpPr>
      <xdr:spPr>
        <a:xfrm>
          <a:off x="4673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24856</xdr:rowOff>
    </xdr:from>
    <xdr:to>
      <xdr:col>20</xdr:col>
      <xdr:colOff>38100</xdr:colOff>
      <xdr:row>83</xdr:row>
      <xdr:rowOff>126456</xdr:rowOff>
    </xdr:to>
    <xdr:sp macro="" textlink="">
      <xdr:nvSpPr>
        <xdr:cNvPr id="307" name="楕円 306"/>
        <xdr:cNvSpPr/>
      </xdr:nvSpPr>
      <xdr:spPr>
        <a:xfrm>
          <a:off x="3746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75656</xdr:rowOff>
    </xdr:from>
    <xdr:to>
      <xdr:col>24</xdr:col>
      <xdr:colOff>63500</xdr:colOff>
      <xdr:row>83</xdr:row>
      <xdr:rowOff>111579</xdr:rowOff>
    </xdr:to>
    <xdr:cxnSp macro="">
      <xdr:nvCxnSpPr>
        <xdr:cNvPr id="308" name="直線コネクタ 307"/>
        <xdr:cNvCxnSpPr/>
      </xdr:nvCxnSpPr>
      <xdr:spPr>
        <a:xfrm>
          <a:off x="3797300" y="143060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162016</xdr:rowOff>
    </xdr:from>
    <xdr:to>
      <xdr:col>15</xdr:col>
      <xdr:colOff>101600</xdr:colOff>
      <xdr:row>83</xdr:row>
      <xdr:rowOff>92166</xdr:rowOff>
    </xdr:to>
    <xdr:sp macro="" textlink="">
      <xdr:nvSpPr>
        <xdr:cNvPr id="309" name="楕円 308"/>
        <xdr:cNvSpPr/>
      </xdr:nvSpPr>
      <xdr:spPr>
        <a:xfrm>
          <a:off x="2857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75656</xdr:rowOff>
    </xdr:to>
    <xdr:cxnSp macro="">
      <xdr:nvCxnSpPr>
        <xdr:cNvPr id="310" name="直線コネクタ 309"/>
        <xdr:cNvCxnSpPr/>
      </xdr:nvCxnSpPr>
      <xdr:spPr>
        <a:xfrm>
          <a:off x="2908300" y="1427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116295</xdr:rowOff>
    </xdr:from>
    <xdr:to>
      <xdr:col>10</xdr:col>
      <xdr:colOff>165100</xdr:colOff>
      <xdr:row>83</xdr:row>
      <xdr:rowOff>46445</xdr:rowOff>
    </xdr:to>
    <xdr:sp macro="" textlink="">
      <xdr:nvSpPr>
        <xdr:cNvPr id="311" name="楕円 310"/>
        <xdr:cNvSpPr/>
      </xdr:nvSpPr>
      <xdr:spPr>
        <a:xfrm>
          <a:off x="1968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167095</xdr:rowOff>
    </xdr:from>
    <xdr:to>
      <xdr:col>15</xdr:col>
      <xdr:colOff>50800</xdr:colOff>
      <xdr:row>83</xdr:row>
      <xdr:rowOff>41366</xdr:rowOff>
    </xdr:to>
    <xdr:cxnSp macro="">
      <xdr:nvCxnSpPr>
        <xdr:cNvPr id="312" name="直線コネクタ 311"/>
        <xdr:cNvCxnSpPr/>
      </xdr:nvCxnSpPr>
      <xdr:spPr>
        <a:xfrm>
          <a:off x="2019300" y="142259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3" name="楕円 312"/>
        <xdr:cNvSpPr/>
      </xdr:nvSpPr>
      <xdr:spPr>
        <a:xfrm>
          <a:off x="107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82</xdr:row>
      <xdr:rowOff>167095</xdr:rowOff>
    </xdr:to>
    <xdr:cxnSp macro="">
      <xdr:nvCxnSpPr>
        <xdr:cNvPr id="314" name="直線コネクタ 313"/>
        <xdr:cNvCxnSpPr/>
      </xdr:nvCxnSpPr>
      <xdr:spPr>
        <a:xfrm>
          <a:off x="1130300" y="141884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316" name="n_2aveValue【福祉施設】&#10;有形固定資産減価償却率"/>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317" name="n_3aveValue【福祉施設】&#10;有形固定資産減価償却率"/>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318" name="n_4aveValue【福祉施設】&#10;有形固定資産減価償却率"/>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117583</xdr:rowOff>
    </xdr:from>
    <xdr:ext cx="405111" cy="259045"/>
    <xdr:sp macro="" textlink="">
      <xdr:nvSpPr>
        <xdr:cNvPr id="319" name="n_1mainValue【福祉施設】&#10;有形固定資産減価償却率"/>
        <xdr:cNvSpPr txBox="1"/>
      </xdr:nvSpPr>
      <xdr:spPr>
        <a:xfrm>
          <a:off x="35820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83293</xdr:rowOff>
    </xdr:from>
    <xdr:ext cx="405111" cy="259045"/>
    <xdr:sp macro="" textlink="">
      <xdr:nvSpPr>
        <xdr:cNvPr id="320" name="n_2mainValue【福祉施設】&#10;有形固定資産減価償却率"/>
        <xdr:cNvSpPr txBox="1"/>
      </xdr:nvSpPr>
      <xdr:spPr>
        <a:xfrm>
          <a:off x="2705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21" name="n_3mainValue【福祉施設】&#10;有形固定資産減価償却率"/>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2" name="n_4main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44" name="直線コネクタ 343"/>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47" name="【福祉施設】&#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48" name="直線コネクタ 347"/>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349" name="【福祉施設】&#10;一人当たり面積平均値テキスト"/>
        <xdr:cNvSpPr txBox="1"/>
      </xdr:nvSpPr>
      <xdr:spPr>
        <a:xfrm>
          <a:off x="10515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50" name="フローチャート: 判断 349"/>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51" name="フローチャート: 判断 350"/>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352" name="フローチャート: 判断 351"/>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53" name="フローチャート: 判断 352"/>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54" name="フローチャート: 判断 353"/>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60" name="楕円 359"/>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61" name="【福祉施設】&#10;一人当たり面積該当値テキスト"/>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39878</xdr:rowOff>
    </xdr:from>
    <xdr:to>
      <xdr:col>50</xdr:col>
      <xdr:colOff>165100</xdr:colOff>
      <xdr:row>82</xdr:row>
      <xdr:rowOff>141478</xdr:rowOff>
    </xdr:to>
    <xdr:sp macro="" textlink="">
      <xdr:nvSpPr>
        <xdr:cNvPr id="362" name="楕円 361"/>
        <xdr:cNvSpPr/>
      </xdr:nvSpPr>
      <xdr:spPr>
        <a:xfrm>
          <a:off x="9588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83820</xdr:rowOff>
    </xdr:from>
    <xdr:to>
      <xdr:col>55</xdr:col>
      <xdr:colOff>0</xdr:colOff>
      <xdr:row>82</xdr:row>
      <xdr:rowOff>90678</xdr:rowOff>
    </xdr:to>
    <xdr:cxnSp macro="">
      <xdr:nvCxnSpPr>
        <xdr:cNvPr id="363" name="直線コネクタ 362"/>
        <xdr:cNvCxnSpPr/>
      </xdr:nvCxnSpPr>
      <xdr:spPr>
        <a:xfrm flipV="1">
          <a:off x="9639300" y="141427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64" name="楕円 363"/>
        <xdr:cNvSpPr/>
      </xdr:nvSpPr>
      <xdr:spPr>
        <a:xfrm>
          <a:off x="8699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90678</xdr:rowOff>
    </xdr:from>
    <xdr:to>
      <xdr:col>50</xdr:col>
      <xdr:colOff>114300</xdr:colOff>
      <xdr:row>82</xdr:row>
      <xdr:rowOff>102108</xdr:rowOff>
    </xdr:to>
    <xdr:cxnSp macro="">
      <xdr:nvCxnSpPr>
        <xdr:cNvPr id="365" name="直線コネクタ 364"/>
        <xdr:cNvCxnSpPr/>
      </xdr:nvCxnSpPr>
      <xdr:spPr>
        <a:xfrm flipV="1">
          <a:off x="8750300" y="141495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60452</xdr:rowOff>
    </xdr:from>
    <xdr:to>
      <xdr:col>41</xdr:col>
      <xdr:colOff>101600</xdr:colOff>
      <xdr:row>82</xdr:row>
      <xdr:rowOff>162052</xdr:rowOff>
    </xdr:to>
    <xdr:sp macro="" textlink="">
      <xdr:nvSpPr>
        <xdr:cNvPr id="366" name="楕円 365"/>
        <xdr:cNvSpPr/>
      </xdr:nvSpPr>
      <xdr:spPr>
        <a:xfrm>
          <a:off x="7810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102108</xdr:rowOff>
    </xdr:from>
    <xdr:to>
      <xdr:col>45</xdr:col>
      <xdr:colOff>177800</xdr:colOff>
      <xdr:row>82</xdr:row>
      <xdr:rowOff>111252</xdr:rowOff>
    </xdr:to>
    <xdr:cxnSp macro="">
      <xdr:nvCxnSpPr>
        <xdr:cNvPr id="367" name="直線コネクタ 366"/>
        <xdr:cNvCxnSpPr/>
      </xdr:nvCxnSpPr>
      <xdr:spPr>
        <a:xfrm flipV="1">
          <a:off x="7861300" y="1416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74168</xdr:rowOff>
    </xdr:from>
    <xdr:to>
      <xdr:col>36</xdr:col>
      <xdr:colOff>165100</xdr:colOff>
      <xdr:row>83</xdr:row>
      <xdr:rowOff>4318</xdr:rowOff>
    </xdr:to>
    <xdr:sp macro="" textlink="">
      <xdr:nvSpPr>
        <xdr:cNvPr id="368" name="楕円 367"/>
        <xdr:cNvSpPr/>
      </xdr:nvSpPr>
      <xdr:spPr>
        <a:xfrm>
          <a:off x="6921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111252</xdr:rowOff>
    </xdr:from>
    <xdr:to>
      <xdr:col>41</xdr:col>
      <xdr:colOff>50800</xdr:colOff>
      <xdr:row>82</xdr:row>
      <xdr:rowOff>124968</xdr:rowOff>
    </xdr:to>
    <xdr:cxnSp macro="">
      <xdr:nvCxnSpPr>
        <xdr:cNvPr id="369" name="直線コネクタ 368"/>
        <xdr:cNvCxnSpPr/>
      </xdr:nvCxnSpPr>
      <xdr:spPr>
        <a:xfrm flipV="1">
          <a:off x="6972300" y="141701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157751</xdr:rowOff>
    </xdr:from>
    <xdr:ext cx="469744" cy="259045"/>
    <xdr:sp macro="" textlink="">
      <xdr:nvSpPr>
        <xdr:cNvPr id="370" name="n_1aveValue【福祉施設】&#10;一人当たり面積"/>
        <xdr:cNvSpPr txBox="1"/>
      </xdr:nvSpPr>
      <xdr:spPr>
        <a:xfrm>
          <a:off x="9391727"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371" name="n_2aveValue【福祉施設】&#10;一人当たり面積"/>
        <xdr:cNvSpPr txBox="1"/>
      </xdr:nvSpPr>
      <xdr:spPr>
        <a:xfrm>
          <a:off x="8515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72" name="n_3aveValue【福祉施設】&#10;一人当たり面積"/>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59453</xdr:rowOff>
    </xdr:from>
    <xdr:ext cx="469744" cy="259045"/>
    <xdr:sp macro="" textlink="">
      <xdr:nvSpPr>
        <xdr:cNvPr id="373" name="n_4aveValue【福祉施設】&#10;一人当たり面積"/>
        <xdr:cNvSpPr txBox="1"/>
      </xdr:nvSpPr>
      <xdr:spPr>
        <a:xfrm>
          <a:off x="6737427"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158005</xdr:rowOff>
    </xdr:from>
    <xdr:ext cx="469744" cy="259045"/>
    <xdr:sp macro="" textlink="">
      <xdr:nvSpPr>
        <xdr:cNvPr id="374" name="n_1mainValue【福祉施設】&#10;一人当たり面積"/>
        <xdr:cNvSpPr txBox="1"/>
      </xdr:nvSpPr>
      <xdr:spPr>
        <a:xfrm>
          <a:off x="9391727" y="138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5" name="n_2mainValue【福祉施設】&#10;一人当たり面積"/>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7129</xdr:rowOff>
    </xdr:from>
    <xdr:ext cx="469744" cy="259045"/>
    <xdr:sp macro="" textlink="">
      <xdr:nvSpPr>
        <xdr:cNvPr id="376" name="n_3mainValue【福祉施設】&#10;一人当たり面積"/>
        <xdr:cNvSpPr txBox="1"/>
      </xdr:nvSpPr>
      <xdr:spPr>
        <a:xfrm>
          <a:off x="76264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20845</xdr:rowOff>
    </xdr:from>
    <xdr:ext cx="469744" cy="259045"/>
    <xdr:sp macro="" textlink="">
      <xdr:nvSpPr>
        <xdr:cNvPr id="377" name="n_4mainValue【福祉施設】&#10;一人当たり面積"/>
        <xdr:cNvSpPr txBox="1"/>
      </xdr:nvSpPr>
      <xdr:spPr>
        <a:xfrm>
          <a:off x="6737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403" name="直線コネクタ 402"/>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406" name="【市民会館】&#10;有形固定資産減価償却率最大値テキスト"/>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407" name="直線コネクタ 406"/>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408"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09" name="フローチャート: 判断 408"/>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410" name="フローチャート: 判断 409"/>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1" name="フローチャート: 判断 410"/>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3" name="フローチャート: 判断 412"/>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419" name="楕円 418"/>
        <xdr:cNvSpPr/>
      </xdr:nvSpPr>
      <xdr:spPr>
        <a:xfrm>
          <a:off x="45847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7093</xdr:rowOff>
    </xdr:from>
    <xdr:ext cx="405111" cy="259045"/>
    <xdr:sp macro="" textlink="">
      <xdr:nvSpPr>
        <xdr:cNvPr id="420" name="【市民会館】&#10;有形固定資産減価償却率該当値テキスト"/>
        <xdr:cNvSpPr txBox="1"/>
      </xdr:nvSpPr>
      <xdr:spPr>
        <a:xfrm>
          <a:off x="4673600"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21" name="楕円 420"/>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79466</xdr:rowOff>
    </xdr:to>
    <xdr:cxnSp macro="">
      <xdr:nvCxnSpPr>
        <xdr:cNvPr id="422" name="直線コネクタ 421"/>
        <xdr:cNvCxnSpPr/>
      </xdr:nvCxnSpPr>
      <xdr:spPr>
        <a:xfrm>
          <a:off x="3797300" y="178743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129902</xdr:rowOff>
    </xdr:from>
    <xdr:to>
      <xdr:col>15</xdr:col>
      <xdr:colOff>101600</xdr:colOff>
      <xdr:row>104</xdr:row>
      <xdr:rowOff>60052</xdr:rowOff>
    </xdr:to>
    <xdr:sp macro="" textlink="">
      <xdr:nvSpPr>
        <xdr:cNvPr id="423" name="楕円 422"/>
        <xdr:cNvSpPr/>
      </xdr:nvSpPr>
      <xdr:spPr>
        <a:xfrm>
          <a:off x="2857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xdr:rowOff>
    </xdr:from>
    <xdr:to>
      <xdr:col>19</xdr:col>
      <xdr:colOff>177800</xdr:colOff>
      <xdr:row>104</xdr:row>
      <xdr:rowOff>43543</xdr:rowOff>
    </xdr:to>
    <xdr:cxnSp macro="">
      <xdr:nvCxnSpPr>
        <xdr:cNvPr id="424" name="直線コネクタ 423"/>
        <xdr:cNvCxnSpPr/>
      </xdr:nvCxnSpPr>
      <xdr:spPr>
        <a:xfrm>
          <a:off x="2908300" y="178400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25" name="楕円 424"/>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9252</xdr:rowOff>
    </xdr:to>
    <xdr:cxnSp macro="">
      <xdr:nvCxnSpPr>
        <xdr:cNvPr id="426" name="直線コネクタ 425"/>
        <xdr:cNvCxnSpPr/>
      </xdr:nvCxnSpPr>
      <xdr:spPr>
        <a:xfrm>
          <a:off x="2019300" y="178041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80918</xdr:rowOff>
    </xdr:from>
    <xdr:to>
      <xdr:col>6</xdr:col>
      <xdr:colOff>38100</xdr:colOff>
      <xdr:row>104</xdr:row>
      <xdr:rowOff>11068</xdr:rowOff>
    </xdr:to>
    <xdr:sp macro="" textlink="">
      <xdr:nvSpPr>
        <xdr:cNvPr id="427" name="楕円 426"/>
        <xdr:cNvSpPr/>
      </xdr:nvSpPr>
      <xdr:spPr>
        <a:xfrm>
          <a:off x="1079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131718</xdr:rowOff>
    </xdr:from>
    <xdr:to>
      <xdr:col>10</xdr:col>
      <xdr:colOff>114300</xdr:colOff>
      <xdr:row>103</xdr:row>
      <xdr:rowOff>144780</xdr:rowOff>
    </xdr:to>
    <xdr:cxnSp macro="">
      <xdr:nvCxnSpPr>
        <xdr:cNvPr id="428" name="直線コネクタ 427"/>
        <xdr:cNvCxnSpPr/>
      </xdr:nvCxnSpPr>
      <xdr:spPr>
        <a:xfrm>
          <a:off x="1130300" y="1779106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90369</xdr:rowOff>
    </xdr:from>
    <xdr:ext cx="405111" cy="259045"/>
    <xdr:sp macro="" textlink="">
      <xdr:nvSpPr>
        <xdr:cNvPr id="429" name="n_1aveValue【市民会館】&#10;有形固定資産減価償却率"/>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0" name="n_2aveValue【市民会館】&#10;有形固定資産減価償却率"/>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2" name="n_4aveValue【市民会館】&#10;有形固定資産減価償却率"/>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33" name="n_1mainValue【市民会館】&#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76579</xdr:rowOff>
    </xdr:from>
    <xdr:ext cx="405111" cy="259045"/>
    <xdr:sp macro="" textlink="">
      <xdr:nvSpPr>
        <xdr:cNvPr id="434" name="n_2mainValue【市民会館】&#10;有形固定資産減価償却率"/>
        <xdr:cNvSpPr txBox="1"/>
      </xdr:nvSpPr>
      <xdr:spPr>
        <a:xfrm>
          <a:off x="2705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35" name="n_3mainValue【市民会館】&#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27595</xdr:rowOff>
    </xdr:from>
    <xdr:ext cx="405111" cy="259045"/>
    <xdr:sp macro="" textlink="">
      <xdr:nvSpPr>
        <xdr:cNvPr id="436" name="n_4mainValue【市民会館】&#10;有形固定資産減価償却率"/>
        <xdr:cNvSpPr txBox="1"/>
      </xdr:nvSpPr>
      <xdr:spPr>
        <a:xfrm>
          <a:off x="927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62" name="直線コネクタ 461"/>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3" name="【市民会館】&#10;一人当たり面積最小値テキスト"/>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4" name="直線コネクタ 463"/>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65" name="【市民会館】&#10;一人当たり面積最大値テキスト"/>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66" name="直線コネクタ 465"/>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46282</xdr:rowOff>
    </xdr:from>
    <xdr:ext cx="469744" cy="259045"/>
    <xdr:sp macro="" textlink="">
      <xdr:nvSpPr>
        <xdr:cNvPr id="467" name="【市民会館】&#10;一人当たり面積平均値テキスト"/>
        <xdr:cNvSpPr txBox="1"/>
      </xdr:nvSpPr>
      <xdr:spPr>
        <a:xfrm>
          <a:off x="10515600" y="1821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68" name="フローチャート: 判断 467"/>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69" name="フローチャート: 判断 468"/>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0" name="フローチャート: 判断 469"/>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71" name="フローチャート: 判断 470"/>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472" name="フローチャート: 判断 471"/>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18869</xdr:rowOff>
    </xdr:from>
    <xdr:to>
      <xdr:col>55</xdr:col>
      <xdr:colOff>50800</xdr:colOff>
      <xdr:row>106</xdr:row>
      <xdr:rowOff>120469</xdr:rowOff>
    </xdr:to>
    <xdr:sp macro="" textlink="">
      <xdr:nvSpPr>
        <xdr:cNvPr id="478" name="楕円 477"/>
        <xdr:cNvSpPr/>
      </xdr:nvSpPr>
      <xdr:spPr>
        <a:xfrm>
          <a:off x="10426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41746</xdr:rowOff>
    </xdr:from>
    <xdr:ext cx="469744" cy="259045"/>
    <xdr:sp macro="" textlink="">
      <xdr:nvSpPr>
        <xdr:cNvPr id="479" name="【市民会館】&#10;一人当たり面積該当値テキスト"/>
        <xdr:cNvSpPr txBox="1"/>
      </xdr:nvSpPr>
      <xdr:spPr>
        <a:xfrm>
          <a:off x="10515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23768</xdr:rowOff>
    </xdr:from>
    <xdr:to>
      <xdr:col>50</xdr:col>
      <xdr:colOff>165100</xdr:colOff>
      <xdr:row>106</xdr:row>
      <xdr:rowOff>125368</xdr:rowOff>
    </xdr:to>
    <xdr:sp macro="" textlink="">
      <xdr:nvSpPr>
        <xdr:cNvPr id="480" name="楕円 479"/>
        <xdr:cNvSpPr/>
      </xdr:nvSpPr>
      <xdr:spPr>
        <a:xfrm>
          <a:off x="9588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69669</xdr:rowOff>
    </xdr:from>
    <xdr:to>
      <xdr:col>55</xdr:col>
      <xdr:colOff>0</xdr:colOff>
      <xdr:row>106</xdr:row>
      <xdr:rowOff>74568</xdr:rowOff>
    </xdr:to>
    <xdr:cxnSp macro="">
      <xdr:nvCxnSpPr>
        <xdr:cNvPr id="481" name="直線コネクタ 480"/>
        <xdr:cNvCxnSpPr/>
      </xdr:nvCxnSpPr>
      <xdr:spPr>
        <a:xfrm flipV="1">
          <a:off x="9639300" y="182433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31931</xdr:rowOff>
    </xdr:from>
    <xdr:to>
      <xdr:col>46</xdr:col>
      <xdr:colOff>38100</xdr:colOff>
      <xdr:row>106</xdr:row>
      <xdr:rowOff>133531</xdr:rowOff>
    </xdr:to>
    <xdr:sp macro="" textlink="">
      <xdr:nvSpPr>
        <xdr:cNvPr id="482" name="楕円 481"/>
        <xdr:cNvSpPr/>
      </xdr:nvSpPr>
      <xdr:spPr>
        <a:xfrm>
          <a:off x="8699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74568</xdr:rowOff>
    </xdr:from>
    <xdr:to>
      <xdr:col>50</xdr:col>
      <xdr:colOff>114300</xdr:colOff>
      <xdr:row>106</xdr:row>
      <xdr:rowOff>82731</xdr:rowOff>
    </xdr:to>
    <xdr:cxnSp macro="">
      <xdr:nvCxnSpPr>
        <xdr:cNvPr id="483" name="直線コネクタ 482"/>
        <xdr:cNvCxnSpPr/>
      </xdr:nvCxnSpPr>
      <xdr:spPr>
        <a:xfrm flipV="1">
          <a:off x="8750300" y="182482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40095</xdr:rowOff>
    </xdr:from>
    <xdr:to>
      <xdr:col>41</xdr:col>
      <xdr:colOff>101600</xdr:colOff>
      <xdr:row>106</xdr:row>
      <xdr:rowOff>141695</xdr:rowOff>
    </xdr:to>
    <xdr:sp macro="" textlink="">
      <xdr:nvSpPr>
        <xdr:cNvPr id="484" name="楕円 483"/>
        <xdr:cNvSpPr/>
      </xdr:nvSpPr>
      <xdr:spPr>
        <a:xfrm>
          <a:off x="781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82731</xdr:rowOff>
    </xdr:from>
    <xdr:to>
      <xdr:col>45</xdr:col>
      <xdr:colOff>177800</xdr:colOff>
      <xdr:row>106</xdr:row>
      <xdr:rowOff>90895</xdr:rowOff>
    </xdr:to>
    <xdr:cxnSp macro="">
      <xdr:nvCxnSpPr>
        <xdr:cNvPr id="485" name="直線コネクタ 484"/>
        <xdr:cNvCxnSpPr/>
      </xdr:nvCxnSpPr>
      <xdr:spPr>
        <a:xfrm flipV="1">
          <a:off x="7861300" y="182564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49893</xdr:rowOff>
    </xdr:from>
    <xdr:to>
      <xdr:col>36</xdr:col>
      <xdr:colOff>165100</xdr:colOff>
      <xdr:row>106</xdr:row>
      <xdr:rowOff>151493</xdr:rowOff>
    </xdr:to>
    <xdr:sp macro="" textlink="">
      <xdr:nvSpPr>
        <xdr:cNvPr id="486" name="楕円 485"/>
        <xdr:cNvSpPr/>
      </xdr:nvSpPr>
      <xdr:spPr>
        <a:xfrm>
          <a:off x="6921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90895</xdr:rowOff>
    </xdr:from>
    <xdr:to>
      <xdr:col>41</xdr:col>
      <xdr:colOff>50800</xdr:colOff>
      <xdr:row>106</xdr:row>
      <xdr:rowOff>100693</xdr:rowOff>
    </xdr:to>
    <xdr:cxnSp macro="">
      <xdr:nvCxnSpPr>
        <xdr:cNvPr id="487" name="直線コネクタ 486"/>
        <xdr:cNvCxnSpPr/>
      </xdr:nvCxnSpPr>
      <xdr:spPr>
        <a:xfrm flipV="1">
          <a:off x="6972300" y="182645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167113</xdr:rowOff>
    </xdr:from>
    <xdr:ext cx="469744" cy="259045"/>
    <xdr:sp macro="" textlink="">
      <xdr:nvSpPr>
        <xdr:cNvPr id="488" name="n_1aveValue【市民会館】&#10;一人当たり面積"/>
        <xdr:cNvSpPr txBox="1"/>
      </xdr:nvSpPr>
      <xdr:spPr>
        <a:xfrm>
          <a:off x="9391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89" name="n_2aveValue【市民会館】&#10;一人当たり面積"/>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490" name="n_3aveValue【市民会館】&#10;一人当たり面積"/>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98533</xdr:rowOff>
    </xdr:from>
    <xdr:ext cx="469744" cy="259045"/>
    <xdr:sp macro="" textlink="">
      <xdr:nvSpPr>
        <xdr:cNvPr id="491" name="n_4aveValue【市民会館】&#10;一人当たり面積"/>
        <xdr:cNvSpPr txBox="1"/>
      </xdr:nvSpPr>
      <xdr:spPr>
        <a:xfrm>
          <a:off x="6737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141895</xdr:rowOff>
    </xdr:from>
    <xdr:ext cx="469744" cy="259045"/>
    <xdr:sp macro="" textlink="">
      <xdr:nvSpPr>
        <xdr:cNvPr id="492" name="n_1mainValue【市民会館】&#10;一人当たり面積"/>
        <xdr:cNvSpPr txBox="1"/>
      </xdr:nvSpPr>
      <xdr:spPr>
        <a:xfrm>
          <a:off x="93917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150058</xdr:rowOff>
    </xdr:from>
    <xdr:ext cx="469744" cy="259045"/>
    <xdr:sp macro="" textlink="">
      <xdr:nvSpPr>
        <xdr:cNvPr id="493" name="n_2mainValue【市民会館】&#10;一人当たり面積"/>
        <xdr:cNvSpPr txBox="1"/>
      </xdr:nvSpPr>
      <xdr:spPr>
        <a:xfrm>
          <a:off x="8515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158222</xdr:rowOff>
    </xdr:from>
    <xdr:ext cx="469744" cy="259045"/>
    <xdr:sp macro="" textlink="">
      <xdr:nvSpPr>
        <xdr:cNvPr id="494" name="n_3mainValue【市民会館】&#10;一人当たり面積"/>
        <xdr:cNvSpPr txBox="1"/>
      </xdr:nvSpPr>
      <xdr:spPr>
        <a:xfrm>
          <a:off x="7626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168020</xdr:rowOff>
    </xdr:from>
    <xdr:ext cx="469744" cy="259045"/>
    <xdr:sp macro="" textlink="">
      <xdr:nvSpPr>
        <xdr:cNvPr id="495" name="n_4mainValue【市民会館】&#10;一人当たり面積"/>
        <xdr:cNvSpPr txBox="1"/>
      </xdr:nvSpPr>
      <xdr:spPr>
        <a:xfrm>
          <a:off x="6737427" y="1799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521" name="直線コネクタ 520"/>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522" name="【一般廃棄物処理施設】&#10;有形固定資産減価償却率最小値テキスト"/>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523" name="直線コネクタ 522"/>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24"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25" name="直線コネクタ 52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526" name="【一般廃棄物処理施設】&#10;有形固定資産減価償却率平均値テキスト"/>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27" name="フローチャート: 判断 526"/>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528" name="フローチャート: 判断 527"/>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9" name="フローチャート: 判断 528"/>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530" name="フローチャート: 判断 529"/>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531" name="フローチャート: 判断 530"/>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37" name="楕円 536"/>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538" name="【一般廃棄物処理施設】&#10;有形固定資産減価償却率該当値テキスト"/>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539" name="楕円 538"/>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169273</xdr:rowOff>
    </xdr:to>
    <xdr:cxnSp macro="">
      <xdr:nvCxnSpPr>
        <xdr:cNvPr id="540" name="直線コネクタ 539"/>
        <xdr:cNvCxnSpPr/>
      </xdr:nvCxnSpPr>
      <xdr:spPr>
        <a:xfrm>
          <a:off x="15481300" y="64672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541" name="楕円 540"/>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123553</xdr:rowOff>
    </xdr:to>
    <xdr:cxnSp macro="">
      <xdr:nvCxnSpPr>
        <xdr:cNvPr id="542" name="直線コネクタ 541"/>
        <xdr:cNvCxnSpPr/>
      </xdr:nvCxnSpPr>
      <xdr:spPr>
        <a:xfrm>
          <a:off x="14592300" y="64427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152763</xdr:rowOff>
    </xdr:from>
    <xdr:to>
      <xdr:col>72</xdr:col>
      <xdr:colOff>38100</xdr:colOff>
      <xdr:row>37</xdr:row>
      <xdr:rowOff>82913</xdr:rowOff>
    </xdr:to>
    <xdr:sp macro="" textlink="">
      <xdr:nvSpPr>
        <xdr:cNvPr id="543" name="楕円 542"/>
        <xdr:cNvSpPr/>
      </xdr:nvSpPr>
      <xdr:spPr>
        <a:xfrm>
          <a:off x="13652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32113</xdr:rowOff>
    </xdr:from>
    <xdr:to>
      <xdr:col>76</xdr:col>
      <xdr:colOff>114300</xdr:colOff>
      <xdr:row>37</xdr:row>
      <xdr:rowOff>99060</xdr:rowOff>
    </xdr:to>
    <xdr:cxnSp macro="">
      <xdr:nvCxnSpPr>
        <xdr:cNvPr id="544" name="直線コネクタ 543"/>
        <xdr:cNvCxnSpPr/>
      </xdr:nvCxnSpPr>
      <xdr:spPr>
        <a:xfrm>
          <a:off x="13703300" y="63757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103777</xdr:rowOff>
    </xdr:from>
    <xdr:to>
      <xdr:col>67</xdr:col>
      <xdr:colOff>101600</xdr:colOff>
      <xdr:row>37</xdr:row>
      <xdr:rowOff>33927</xdr:rowOff>
    </xdr:to>
    <xdr:sp macro="" textlink="">
      <xdr:nvSpPr>
        <xdr:cNvPr id="545" name="楕円 544"/>
        <xdr:cNvSpPr/>
      </xdr:nvSpPr>
      <xdr:spPr>
        <a:xfrm>
          <a:off x="12763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154577</xdr:rowOff>
    </xdr:from>
    <xdr:to>
      <xdr:col>71</xdr:col>
      <xdr:colOff>177800</xdr:colOff>
      <xdr:row>37</xdr:row>
      <xdr:rowOff>32113</xdr:rowOff>
    </xdr:to>
    <xdr:cxnSp macro="">
      <xdr:nvCxnSpPr>
        <xdr:cNvPr id="546" name="直線コネクタ 545"/>
        <xdr:cNvCxnSpPr/>
      </xdr:nvCxnSpPr>
      <xdr:spPr>
        <a:xfrm>
          <a:off x="12814300" y="63267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547" name="n_1aveValue【一般廃棄物処理施設】&#10;有形固定資産減価償却率"/>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8" name="n_2aveValue【一般廃棄物処理施設】&#10;有形固定資産減価償却率"/>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49" name="n_3aveValue【一般廃棄物処理施設】&#10;有形固定資産減価償却率"/>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550" name="n_4aveValue【一般廃棄物処理施設】&#10;有形固定資産減価償却率"/>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19430</xdr:rowOff>
    </xdr:from>
    <xdr:ext cx="405111" cy="259045"/>
    <xdr:sp macro="" textlink="">
      <xdr:nvSpPr>
        <xdr:cNvPr id="551" name="n_1mainValue【一般廃棄物処理施設】&#10;有形固定資産減価償却率"/>
        <xdr:cNvSpPr txBox="1"/>
      </xdr:nvSpPr>
      <xdr:spPr>
        <a:xfrm>
          <a:off x="1526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552" name="n_2mainValue【一般廃棄物処理施設】&#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553" name="n_3mainValue【一般廃棄物処理施設】&#10;有形固定資産減価償却率"/>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50454</xdr:rowOff>
    </xdr:from>
    <xdr:ext cx="405111" cy="259045"/>
    <xdr:sp macro="" textlink="">
      <xdr:nvSpPr>
        <xdr:cNvPr id="554" name="n_4mainValue【一般廃棄物処理施設】&#10;有形固定資産減価償却率"/>
        <xdr:cNvSpPr txBox="1"/>
      </xdr:nvSpPr>
      <xdr:spPr>
        <a:xfrm>
          <a:off x="12611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6" name="テキスト ボックス 5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8" name="テキスト ボックス 56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0" name="テキスト ボックス 56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2" name="テキスト ボックス 57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4" name="テキスト ボックス 57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6" name="テキスト ボックス 57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580" name="直線コネクタ 579"/>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581" name="【一般廃棄物処理施設】&#10;一人当たり有形固定資産（償却資産）額最小値テキスト"/>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582" name="直線コネクタ 581"/>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583" name="【一般廃棄物処理施設】&#10;一人当たり有形固定資産（償却資産）額最大値テキスト"/>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584" name="直線コネクタ 583"/>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585" name="【一般廃棄物処理施設】&#10;一人当たり有形固定資産（償却資産）額平均値テキスト"/>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586" name="フローチャート: 判断 585"/>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587" name="フローチャート: 判断 586"/>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588" name="フローチャート: 判断 587"/>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589" name="フローチャート: 判断 588"/>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590" name="フローチャート: 判断 589"/>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37006</xdr:rowOff>
    </xdr:from>
    <xdr:to>
      <xdr:col>116</xdr:col>
      <xdr:colOff>114300</xdr:colOff>
      <xdr:row>36</xdr:row>
      <xdr:rowOff>138606</xdr:rowOff>
    </xdr:to>
    <xdr:sp macro="" textlink="">
      <xdr:nvSpPr>
        <xdr:cNvPr id="596" name="楕円 595"/>
        <xdr:cNvSpPr/>
      </xdr:nvSpPr>
      <xdr:spPr>
        <a:xfrm>
          <a:off x="22110700" y="62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59883</xdr:rowOff>
    </xdr:from>
    <xdr:ext cx="599010" cy="259045"/>
    <xdr:sp macro="" textlink="">
      <xdr:nvSpPr>
        <xdr:cNvPr id="597" name="【一般廃棄物処理施設】&#10;一人当たり有形固定資産（償却資産）額該当値テキスト"/>
        <xdr:cNvSpPr txBox="1"/>
      </xdr:nvSpPr>
      <xdr:spPr>
        <a:xfrm>
          <a:off x="22199600" y="606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48401</xdr:rowOff>
    </xdr:from>
    <xdr:to>
      <xdr:col>112</xdr:col>
      <xdr:colOff>38100</xdr:colOff>
      <xdr:row>36</xdr:row>
      <xdr:rowOff>150001</xdr:rowOff>
    </xdr:to>
    <xdr:sp macro="" textlink="">
      <xdr:nvSpPr>
        <xdr:cNvPr id="598" name="楕円 597"/>
        <xdr:cNvSpPr/>
      </xdr:nvSpPr>
      <xdr:spPr>
        <a:xfrm>
          <a:off x="21272500" y="62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87806</xdr:rowOff>
    </xdr:from>
    <xdr:to>
      <xdr:col>116</xdr:col>
      <xdr:colOff>63500</xdr:colOff>
      <xdr:row>36</xdr:row>
      <xdr:rowOff>99201</xdr:rowOff>
    </xdr:to>
    <xdr:cxnSp macro="">
      <xdr:nvCxnSpPr>
        <xdr:cNvPr id="599" name="直線コネクタ 598"/>
        <xdr:cNvCxnSpPr/>
      </xdr:nvCxnSpPr>
      <xdr:spPr>
        <a:xfrm flipV="1">
          <a:off x="21323300" y="6260006"/>
          <a:ext cx="838200" cy="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40945</xdr:rowOff>
    </xdr:from>
    <xdr:to>
      <xdr:col>107</xdr:col>
      <xdr:colOff>101600</xdr:colOff>
      <xdr:row>36</xdr:row>
      <xdr:rowOff>142545</xdr:rowOff>
    </xdr:to>
    <xdr:sp macro="" textlink="">
      <xdr:nvSpPr>
        <xdr:cNvPr id="600" name="楕円 599"/>
        <xdr:cNvSpPr/>
      </xdr:nvSpPr>
      <xdr:spPr>
        <a:xfrm>
          <a:off x="20383500" y="62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91745</xdr:rowOff>
    </xdr:from>
    <xdr:to>
      <xdr:col>111</xdr:col>
      <xdr:colOff>177800</xdr:colOff>
      <xdr:row>36</xdr:row>
      <xdr:rowOff>99201</xdr:rowOff>
    </xdr:to>
    <xdr:cxnSp macro="">
      <xdr:nvCxnSpPr>
        <xdr:cNvPr id="601" name="直線コネクタ 600"/>
        <xdr:cNvCxnSpPr/>
      </xdr:nvCxnSpPr>
      <xdr:spPr>
        <a:xfrm>
          <a:off x="20434300" y="6263945"/>
          <a:ext cx="8890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17546</xdr:rowOff>
    </xdr:from>
    <xdr:to>
      <xdr:col>102</xdr:col>
      <xdr:colOff>165100</xdr:colOff>
      <xdr:row>36</xdr:row>
      <xdr:rowOff>119146</xdr:rowOff>
    </xdr:to>
    <xdr:sp macro="" textlink="">
      <xdr:nvSpPr>
        <xdr:cNvPr id="602" name="楕円 601"/>
        <xdr:cNvSpPr/>
      </xdr:nvSpPr>
      <xdr:spPr>
        <a:xfrm>
          <a:off x="19494500" y="61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68346</xdr:rowOff>
    </xdr:from>
    <xdr:to>
      <xdr:col>107</xdr:col>
      <xdr:colOff>50800</xdr:colOff>
      <xdr:row>36</xdr:row>
      <xdr:rowOff>91745</xdr:rowOff>
    </xdr:to>
    <xdr:cxnSp macro="">
      <xdr:nvCxnSpPr>
        <xdr:cNvPr id="603" name="直線コネクタ 602"/>
        <xdr:cNvCxnSpPr/>
      </xdr:nvCxnSpPr>
      <xdr:spPr>
        <a:xfrm>
          <a:off x="19545300" y="624054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39064</xdr:rowOff>
    </xdr:from>
    <xdr:to>
      <xdr:col>98</xdr:col>
      <xdr:colOff>38100</xdr:colOff>
      <xdr:row>36</xdr:row>
      <xdr:rowOff>140664</xdr:rowOff>
    </xdr:to>
    <xdr:sp macro="" textlink="">
      <xdr:nvSpPr>
        <xdr:cNvPr id="604" name="楕円 603"/>
        <xdr:cNvSpPr/>
      </xdr:nvSpPr>
      <xdr:spPr>
        <a:xfrm>
          <a:off x="18605500" y="62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68346</xdr:rowOff>
    </xdr:from>
    <xdr:to>
      <xdr:col>102</xdr:col>
      <xdr:colOff>114300</xdr:colOff>
      <xdr:row>36</xdr:row>
      <xdr:rowOff>89864</xdr:rowOff>
    </xdr:to>
    <xdr:cxnSp macro="">
      <xdr:nvCxnSpPr>
        <xdr:cNvPr id="605" name="直線コネクタ 604"/>
        <xdr:cNvCxnSpPr/>
      </xdr:nvCxnSpPr>
      <xdr:spPr>
        <a:xfrm flipV="1">
          <a:off x="18656300" y="6240546"/>
          <a:ext cx="889000" cy="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606" name="n_1aveValue【一般廃棄物処理施設】&#10;一人当たり有形固定資産（償却資産）額"/>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78560</xdr:rowOff>
    </xdr:from>
    <xdr:ext cx="599010" cy="259045"/>
    <xdr:sp macro="" textlink="">
      <xdr:nvSpPr>
        <xdr:cNvPr id="607" name="n_2aveValue【一般廃棄物処理施設】&#10;一人当たり有形固定資産（償却資産）額"/>
        <xdr:cNvSpPr txBox="1"/>
      </xdr:nvSpPr>
      <xdr:spPr>
        <a:xfrm>
          <a:off x="20134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104235</xdr:rowOff>
    </xdr:from>
    <xdr:ext cx="599010" cy="259045"/>
    <xdr:sp macro="" textlink="">
      <xdr:nvSpPr>
        <xdr:cNvPr id="608" name="n_3aveValue【一般廃棄物処理施設】&#10;一人当たり有形固定資産（償却資産）額"/>
        <xdr:cNvSpPr txBox="1"/>
      </xdr:nvSpPr>
      <xdr:spPr>
        <a:xfrm>
          <a:off x="19245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110433</xdr:rowOff>
    </xdr:from>
    <xdr:ext cx="599010" cy="259045"/>
    <xdr:sp macro="" textlink="">
      <xdr:nvSpPr>
        <xdr:cNvPr id="609" name="n_4aveValue【一般廃棄物処理施設】&#10;一人当たり有形固定資産（償却資産）額"/>
        <xdr:cNvSpPr txBox="1"/>
      </xdr:nvSpPr>
      <xdr:spPr>
        <a:xfrm>
          <a:off x="18356795" y="69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166528</xdr:rowOff>
    </xdr:from>
    <xdr:ext cx="599010" cy="259045"/>
    <xdr:sp macro="" textlink="">
      <xdr:nvSpPr>
        <xdr:cNvPr id="610" name="n_1mainValue【一般廃棄物処理施設】&#10;一人当たり有形固定資産（償却資産）額"/>
        <xdr:cNvSpPr txBox="1"/>
      </xdr:nvSpPr>
      <xdr:spPr>
        <a:xfrm>
          <a:off x="21011095" y="59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159072</xdr:rowOff>
    </xdr:from>
    <xdr:ext cx="599010" cy="259045"/>
    <xdr:sp macro="" textlink="">
      <xdr:nvSpPr>
        <xdr:cNvPr id="611" name="n_2mainValue【一般廃棄物処理施設】&#10;一人当たり有形固定資産（償却資産）額"/>
        <xdr:cNvSpPr txBox="1"/>
      </xdr:nvSpPr>
      <xdr:spPr>
        <a:xfrm>
          <a:off x="20134795" y="598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135673</xdr:rowOff>
    </xdr:from>
    <xdr:ext cx="599010" cy="259045"/>
    <xdr:sp macro="" textlink="">
      <xdr:nvSpPr>
        <xdr:cNvPr id="612" name="n_3mainValue【一般廃棄物処理施設】&#10;一人当たり有形固定資産（償却資産）額"/>
        <xdr:cNvSpPr txBox="1"/>
      </xdr:nvSpPr>
      <xdr:spPr>
        <a:xfrm>
          <a:off x="19245795" y="59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157191</xdr:rowOff>
    </xdr:from>
    <xdr:ext cx="599010" cy="259045"/>
    <xdr:sp macro="" textlink="">
      <xdr:nvSpPr>
        <xdr:cNvPr id="613" name="n_4mainValue【一般廃棄物処理施設】&#10;一人当たり有形固定資産（償却資産）額"/>
        <xdr:cNvSpPr txBox="1"/>
      </xdr:nvSpPr>
      <xdr:spPr>
        <a:xfrm>
          <a:off x="18356795" y="59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4" name="テキスト ボックス 6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6" name="テキスト ボックス 6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638" name="直線コネクタ 637"/>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9"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40" name="直線コネクタ 63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41" name="【保健センター・保健所】&#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42" name="直線コネクタ 641"/>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43" name="【保健センター・保健所】&#10;有形固定資産減価償却率平均値テキスト"/>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44" name="フローチャート: 判断 643"/>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645" name="フローチャート: 判断 644"/>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646" name="フローチャート: 判断 645"/>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647" name="フローチャート: 判断 646"/>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48" name="フローチャート: 判断 647"/>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654" name="楕円 653"/>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97807</xdr:rowOff>
    </xdr:from>
    <xdr:ext cx="405111" cy="259045"/>
    <xdr:sp macro="" textlink="">
      <xdr:nvSpPr>
        <xdr:cNvPr id="655" name="【保健センター・保健所】&#10;有形固定資産減価償却率該当値テキスト"/>
        <xdr:cNvSpPr txBox="1"/>
      </xdr:nvSpPr>
      <xdr:spPr>
        <a:xfrm>
          <a:off x="16357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656" name="楕円 655"/>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125730</xdr:rowOff>
    </xdr:to>
    <xdr:cxnSp macro="">
      <xdr:nvCxnSpPr>
        <xdr:cNvPr id="657" name="直線コネクタ 656"/>
        <xdr:cNvCxnSpPr/>
      </xdr:nvCxnSpPr>
      <xdr:spPr>
        <a:xfrm>
          <a:off x="15481300" y="9856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162560</xdr:rowOff>
    </xdr:from>
    <xdr:to>
      <xdr:col>76</xdr:col>
      <xdr:colOff>165100</xdr:colOff>
      <xdr:row>57</xdr:row>
      <xdr:rowOff>92710</xdr:rowOff>
    </xdr:to>
    <xdr:sp macro="" textlink="">
      <xdr:nvSpPr>
        <xdr:cNvPr id="658" name="楕円 657"/>
        <xdr:cNvSpPr/>
      </xdr:nvSpPr>
      <xdr:spPr>
        <a:xfrm>
          <a:off x="1454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83820</xdr:rowOff>
    </xdr:to>
    <xdr:cxnSp macro="">
      <xdr:nvCxnSpPr>
        <xdr:cNvPr id="659" name="直線コネクタ 658"/>
        <xdr:cNvCxnSpPr/>
      </xdr:nvCxnSpPr>
      <xdr:spPr>
        <a:xfrm>
          <a:off x="14592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120650</xdr:rowOff>
    </xdr:from>
    <xdr:to>
      <xdr:col>72</xdr:col>
      <xdr:colOff>38100</xdr:colOff>
      <xdr:row>57</xdr:row>
      <xdr:rowOff>50800</xdr:rowOff>
    </xdr:to>
    <xdr:sp macro="" textlink="">
      <xdr:nvSpPr>
        <xdr:cNvPr id="660" name="楕円 659"/>
        <xdr:cNvSpPr/>
      </xdr:nvSpPr>
      <xdr:spPr>
        <a:xfrm>
          <a:off x="1365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0</xdr:rowOff>
    </xdr:from>
    <xdr:to>
      <xdr:col>76</xdr:col>
      <xdr:colOff>114300</xdr:colOff>
      <xdr:row>57</xdr:row>
      <xdr:rowOff>41910</xdr:rowOff>
    </xdr:to>
    <xdr:cxnSp macro="">
      <xdr:nvCxnSpPr>
        <xdr:cNvPr id="661" name="直線コネクタ 660"/>
        <xdr:cNvCxnSpPr/>
      </xdr:nvCxnSpPr>
      <xdr:spPr>
        <a:xfrm>
          <a:off x="13703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78740</xdr:rowOff>
    </xdr:from>
    <xdr:to>
      <xdr:col>67</xdr:col>
      <xdr:colOff>101600</xdr:colOff>
      <xdr:row>57</xdr:row>
      <xdr:rowOff>8890</xdr:rowOff>
    </xdr:to>
    <xdr:sp macro="" textlink="">
      <xdr:nvSpPr>
        <xdr:cNvPr id="662" name="楕円 661"/>
        <xdr:cNvSpPr/>
      </xdr:nvSpPr>
      <xdr:spPr>
        <a:xfrm>
          <a:off x="1276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129540</xdr:rowOff>
    </xdr:from>
    <xdr:to>
      <xdr:col>71</xdr:col>
      <xdr:colOff>177800</xdr:colOff>
      <xdr:row>57</xdr:row>
      <xdr:rowOff>0</xdr:rowOff>
    </xdr:to>
    <xdr:cxnSp macro="">
      <xdr:nvCxnSpPr>
        <xdr:cNvPr id="663" name="直線コネクタ 662"/>
        <xdr:cNvCxnSpPr/>
      </xdr:nvCxnSpPr>
      <xdr:spPr>
        <a:xfrm>
          <a:off x="12814300" y="97307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53357</xdr:rowOff>
    </xdr:from>
    <xdr:ext cx="405111" cy="259045"/>
    <xdr:sp macro="" textlink="">
      <xdr:nvSpPr>
        <xdr:cNvPr id="664" name="n_1aveValue【保健センター・保健所】&#10;有形固定資産減価償却率"/>
        <xdr:cNvSpPr txBox="1"/>
      </xdr:nvSpPr>
      <xdr:spPr>
        <a:xfrm>
          <a:off x="15266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665" name="n_2aveValue【保健センター・保健所】&#10;有形固定資産減価償却率"/>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666" name="n_3aveValue【保健センター・保健所】&#10;有形固定資産減価償却率"/>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667" name="n_4aveValue【保健センター・保健所】&#10;有形固定資産減価償却率"/>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668" name="n_1mainValue【保健センター・保健所】&#10;有形固定資産減価償却率"/>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109237</xdr:rowOff>
    </xdr:from>
    <xdr:ext cx="405111" cy="259045"/>
    <xdr:sp macro="" textlink="">
      <xdr:nvSpPr>
        <xdr:cNvPr id="669" name="n_2mainValue【保健センター・保健所】&#10;有形固定資産減価償却率"/>
        <xdr:cNvSpPr txBox="1"/>
      </xdr:nvSpPr>
      <xdr:spPr>
        <a:xfrm>
          <a:off x="14389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670" name="n_3mainValue【保健センター・保健所】&#10;有形固定資産減価償却率"/>
        <xdr:cNvSpPr txBox="1"/>
      </xdr:nvSpPr>
      <xdr:spPr>
        <a:xfrm>
          <a:off x="13500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25417</xdr:rowOff>
    </xdr:from>
    <xdr:ext cx="405111" cy="259045"/>
    <xdr:sp macro="" textlink="">
      <xdr:nvSpPr>
        <xdr:cNvPr id="671" name="n_4mainValue【保健センター・保健所】&#10;有形固定資産減価償却率"/>
        <xdr:cNvSpPr txBox="1"/>
      </xdr:nvSpPr>
      <xdr:spPr>
        <a:xfrm>
          <a:off x="126117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695" name="直線コネクタ 694"/>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696" name="【保健センター・保健所】&#10;一人当たり面積最小値テキスト"/>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697" name="直線コネクタ 696"/>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98" name="【保健センター・保健所】&#10;一人当たり面積最大値テキスト"/>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99" name="直線コネクタ 698"/>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700" name="【保健センター・保健所】&#10;一人当たり面積平均値テキスト"/>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701" name="フローチャート: 判断 700"/>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702" name="フローチャート: 判断 701"/>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703" name="フローチャート: 判断 702"/>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04" name="フローチャート: 判断 703"/>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705" name="フローチャート: 判断 704"/>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11" name="楕円 710"/>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50817</xdr:rowOff>
    </xdr:from>
    <xdr:ext cx="469744" cy="259045"/>
    <xdr:sp macro="" textlink="">
      <xdr:nvSpPr>
        <xdr:cNvPr id="712" name="【保健センター・保健所】&#10;一人当たり面積該当値テキスト"/>
        <xdr:cNvSpPr txBox="1"/>
      </xdr:nvSpPr>
      <xdr:spPr>
        <a:xfrm>
          <a:off x="22199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713" name="楕円 712"/>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15240</xdr:rowOff>
    </xdr:to>
    <xdr:cxnSp macro="">
      <xdr:nvCxnSpPr>
        <xdr:cNvPr id="714" name="直線コネクタ 713"/>
        <xdr:cNvCxnSpPr/>
      </xdr:nvCxnSpPr>
      <xdr:spPr>
        <a:xfrm>
          <a:off x="21323300" y="10816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5" name="楕円 714"/>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19050</xdr:rowOff>
    </xdr:to>
    <xdr:cxnSp macro="">
      <xdr:nvCxnSpPr>
        <xdr:cNvPr id="716" name="直線コネクタ 715"/>
        <xdr:cNvCxnSpPr/>
      </xdr:nvCxnSpPr>
      <xdr:spPr>
        <a:xfrm flipV="1">
          <a:off x="20434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717" name="楕円 716"/>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22860</xdr:rowOff>
    </xdr:to>
    <xdr:cxnSp macro="">
      <xdr:nvCxnSpPr>
        <xdr:cNvPr id="718" name="直線コネクタ 717"/>
        <xdr:cNvCxnSpPr/>
      </xdr:nvCxnSpPr>
      <xdr:spPr>
        <a:xfrm flipV="1">
          <a:off x="19545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719" name="楕円 718"/>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26670</xdr:rowOff>
    </xdr:to>
    <xdr:cxnSp macro="">
      <xdr:nvCxnSpPr>
        <xdr:cNvPr id="720" name="直線コネクタ 719"/>
        <xdr:cNvCxnSpPr/>
      </xdr:nvCxnSpPr>
      <xdr:spPr>
        <a:xfrm flipV="1">
          <a:off x="18656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21" name="n_1ave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722" name="n_2aveValue【保健センター・保健所】&#10;一人当たり面積"/>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23" name="n_3aveValue【保健センター・保健所】&#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24" name="n_4aveValue【保健センター・保健所】&#10;一人当たり面積"/>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725" name="n_1main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6"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727" name="n_3mainValue【保健センター・保健所】&#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28" name="n_4mainValue【保健センター・保健所】&#10;一人当たり面積"/>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753" name="直線コネクタ 752"/>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756" name="【消防施設】&#10;有形固定資産減価償却率最大値テキスト"/>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757" name="直線コネクタ 756"/>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8" name="【消防施設】&#10;有形固定資産減価償却率平均値テキスト"/>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9" name="フローチャート: 判断 758"/>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60" name="フローチャート: 判断 759"/>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761" name="フローチャート: 判断 760"/>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762" name="フローチャート: 判断 761"/>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3" name="フローチャート: 判断 762"/>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69214</xdr:rowOff>
    </xdr:from>
    <xdr:to>
      <xdr:col>85</xdr:col>
      <xdr:colOff>177800</xdr:colOff>
      <xdr:row>84</xdr:row>
      <xdr:rowOff>170814</xdr:rowOff>
    </xdr:to>
    <xdr:sp macro="" textlink="">
      <xdr:nvSpPr>
        <xdr:cNvPr id="769" name="楕円 768"/>
        <xdr:cNvSpPr/>
      </xdr:nvSpPr>
      <xdr:spPr>
        <a:xfrm>
          <a:off x="16268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47641</xdr:rowOff>
    </xdr:from>
    <xdr:ext cx="405111" cy="259045"/>
    <xdr:sp macro="" textlink="">
      <xdr:nvSpPr>
        <xdr:cNvPr id="770" name="【消防施設】&#10;有形固定資産減価償却率該当値テキスト"/>
        <xdr:cNvSpPr txBox="1"/>
      </xdr:nvSpPr>
      <xdr:spPr>
        <a:xfrm>
          <a:off x="16357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38736</xdr:rowOff>
    </xdr:from>
    <xdr:to>
      <xdr:col>81</xdr:col>
      <xdr:colOff>101600</xdr:colOff>
      <xdr:row>84</xdr:row>
      <xdr:rowOff>140336</xdr:rowOff>
    </xdr:to>
    <xdr:sp macro="" textlink="">
      <xdr:nvSpPr>
        <xdr:cNvPr id="771" name="楕円 770"/>
        <xdr:cNvSpPr/>
      </xdr:nvSpPr>
      <xdr:spPr>
        <a:xfrm>
          <a:off x="1543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89536</xdr:rowOff>
    </xdr:from>
    <xdr:to>
      <xdr:col>85</xdr:col>
      <xdr:colOff>127000</xdr:colOff>
      <xdr:row>84</xdr:row>
      <xdr:rowOff>120014</xdr:rowOff>
    </xdr:to>
    <xdr:cxnSp macro="">
      <xdr:nvCxnSpPr>
        <xdr:cNvPr id="772" name="直線コネクタ 771"/>
        <xdr:cNvCxnSpPr/>
      </xdr:nvCxnSpPr>
      <xdr:spPr>
        <a:xfrm>
          <a:off x="15481300" y="144913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57786</xdr:rowOff>
    </xdr:from>
    <xdr:to>
      <xdr:col>76</xdr:col>
      <xdr:colOff>165100</xdr:colOff>
      <xdr:row>84</xdr:row>
      <xdr:rowOff>159386</xdr:rowOff>
    </xdr:to>
    <xdr:sp macro="" textlink="">
      <xdr:nvSpPr>
        <xdr:cNvPr id="773" name="楕円 772"/>
        <xdr:cNvSpPr/>
      </xdr:nvSpPr>
      <xdr:spPr>
        <a:xfrm>
          <a:off x="14541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89536</xdr:rowOff>
    </xdr:from>
    <xdr:to>
      <xdr:col>81</xdr:col>
      <xdr:colOff>50800</xdr:colOff>
      <xdr:row>84</xdr:row>
      <xdr:rowOff>108586</xdr:rowOff>
    </xdr:to>
    <xdr:cxnSp macro="">
      <xdr:nvCxnSpPr>
        <xdr:cNvPr id="774" name="直線コネクタ 773"/>
        <xdr:cNvCxnSpPr/>
      </xdr:nvCxnSpPr>
      <xdr:spPr>
        <a:xfrm flipV="1">
          <a:off x="14592300" y="14491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19686</xdr:rowOff>
    </xdr:from>
    <xdr:to>
      <xdr:col>72</xdr:col>
      <xdr:colOff>38100</xdr:colOff>
      <xdr:row>84</xdr:row>
      <xdr:rowOff>121286</xdr:rowOff>
    </xdr:to>
    <xdr:sp macro="" textlink="">
      <xdr:nvSpPr>
        <xdr:cNvPr id="775" name="楕円 774"/>
        <xdr:cNvSpPr/>
      </xdr:nvSpPr>
      <xdr:spPr>
        <a:xfrm>
          <a:off x="13652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70486</xdr:rowOff>
    </xdr:from>
    <xdr:to>
      <xdr:col>76</xdr:col>
      <xdr:colOff>114300</xdr:colOff>
      <xdr:row>84</xdr:row>
      <xdr:rowOff>108586</xdr:rowOff>
    </xdr:to>
    <xdr:cxnSp macro="">
      <xdr:nvCxnSpPr>
        <xdr:cNvPr id="776" name="直線コネクタ 775"/>
        <xdr:cNvCxnSpPr/>
      </xdr:nvCxnSpPr>
      <xdr:spPr>
        <a:xfrm>
          <a:off x="13703300" y="14472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69214</xdr:rowOff>
    </xdr:from>
    <xdr:to>
      <xdr:col>67</xdr:col>
      <xdr:colOff>101600</xdr:colOff>
      <xdr:row>83</xdr:row>
      <xdr:rowOff>170814</xdr:rowOff>
    </xdr:to>
    <xdr:sp macro="" textlink="">
      <xdr:nvSpPr>
        <xdr:cNvPr id="777" name="楕円 776"/>
        <xdr:cNvSpPr/>
      </xdr:nvSpPr>
      <xdr:spPr>
        <a:xfrm>
          <a:off x="12763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84</xdr:row>
      <xdr:rowOff>70486</xdr:rowOff>
    </xdr:to>
    <xdr:cxnSp macro="">
      <xdr:nvCxnSpPr>
        <xdr:cNvPr id="778" name="直線コネクタ 777"/>
        <xdr:cNvCxnSpPr/>
      </xdr:nvCxnSpPr>
      <xdr:spPr>
        <a:xfrm>
          <a:off x="12814300" y="14350364"/>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9" name="n_1aveValue【消防施設】&#10;有形固定資産減価償却率"/>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780" name="n_2aveValue【消防施設】&#10;有形固定資産減価償却率"/>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781" name="n_3aveValue【消防施設】&#10;有形固定資産減価償却率"/>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82" name="n_4aveValue【消防施設】&#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131463</xdr:rowOff>
    </xdr:from>
    <xdr:ext cx="405111" cy="259045"/>
    <xdr:sp macro="" textlink="">
      <xdr:nvSpPr>
        <xdr:cNvPr id="783" name="n_1mainValue【消防施設】&#10;有形固定資産減価償却率"/>
        <xdr:cNvSpPr txBox="1"/>
      </xdr:nvSpPr>
      <xdr:spPr>
        <a:xfrm>
          <a:off x="15266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150513</xdr:rowOff>
    </xdr:from>
    <xdr:ext cx="405111" cy="259045"/>
    <xdr:sp macro="" textlink="">
      <xdr:nvSpPr>
        <xdr:cNvPr id="784" name="n_2mainValue【消防施設】&#10;有形固定資産減価償却率"/>
        <xdr:cNvSpPr txBox="1"/>
      </xdr:nvSpPr>
      <xdr:spPr>
        <a:xfrm>
          <a:off x="14389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112413</xdr:rowOff>
    </xdr:from>
    <xdr:ext cx="405111" cy="259045"/>
    <xdr:sp macro="" textlink="">
      <xdr:nvSpPr>
        <xdr:cNvPr id="785" name="n_3mainValue【消防施設】&#10;有形固定資産減価償却率"/>
        <xdr:cNvSpPr txBox="1"/>
      </xdr:nvSpPr>
      <xdr:spPr>
        <a:xfrm>
          <a:off x="13500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161941</xdr:rowOff>
    </xdr:from>
    <xdr:ext cx="405111" cy="259045"/>
    <xdr:sp macro="" textlink="">
      <xdr:nvSpPr>
        <xdr:cNvPr id="786" name="n_4mainValue【消防施設】&#10;有形固定資産減価償却率"/>
        <xdr:cNvSpPr txBox="1"/>
      </xdr:nvSpPr>
      <xdr:spPr>
        <a:xfrm>
          <a:off x="12611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808" name="直線コネクタ 807"/>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10" name="直線コネクタ 80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1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12" name="直線コネクタ 81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813" name="【消防施設】&#10;一人当たり面積平均値テキスト"/>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814" name="フローチャート: 判断 813"/>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815" name="フローチャート: 判断 814"/>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816" name="フローチャート: 判断 815"/>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7" name="フローチャート: 判断 816"/>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818" name="フローチャート: 判断 817"/>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824" name="楕円 823"/>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65040</xdr:rowOff>
    </xdr:from>
    <xdr:ext cx="469744" cy="259045"/>
    <xdr:sp macro="" textlink="">
      <xdr:nvSpPr>
        <xdr:cNvPr id="825" name="【消防施設】&#10;一人当たり面積該当値テキスト"/>
        <xdr:cNvSpPr txBox="1"/>
      </xdr:nvSpPr>
      <xdr:spPr>
        <a:xfrm>
          <a:off x="22199600"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26" name="楕円 825"/>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95250</xdr:rowOff>
    </xdr:to>
    <xdr:cxnSp macro="">
      <xdr:nvCxnSpPr>
        <xdr:cNvPr id="827" name="直線コネクタ 826"/>
        <xdr:cNvCxnSpPr/>
      </xdr:nvCxnSpPr>
      <xdr:spPr>
        <a:xfrm flipV="1">
          <a:off x="21323300" y="1449476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28" name="楕円 827"/>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102108</xdr:rowOff>
    </xdr:to>
    <xdr:cxnSp macro="">
      <xdr:nvCxnSpPr>
        <xdr:cNvPr id="829" name="直線コネクタ 828"/>
        <xdr:cNvCxnSpPr/>
      </xdr:nvCxnSpPr>
      <xdr:spPr>
        <a:xfrm flipV="1">
          <a:off x="20434300" y="144970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0" name="楕円 829"/>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106680</xdr:rowOff>
    </xdr:to>
    <xdr:cxnSp macro="">
      <xdr:nvCxnSpPr>
        <xdr:cNvPr id="831" name="直線コネクタ 830"/>
        <xdr:cNvCxnSpPr/>
      </xdr:nvCxnSpPr>
      <xdr:spPr>
        <a:xfrm flipV="1">
          <a:off x="19545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xdr:rowOff>
    </xdr:from>
    <xdr:to>
      <xdr:col>98</xdr:col>
      <xdr:colOff>38100</xdr:colOff>
      <xdr:row>85</xdr:row>
      <xdr:rowOff>116332</xdr:rowOff>
    </xdr:to>
    <xdr:sp macro="" textlink="">
      <xdr:nvSpPr>
        <xdr:cNvPr id="832" name="楕円 831"/>
        <xdr:cNvSpPr/>
      </xdr:nvSpPr>
      <xdr:spPr>
        <a:xfrm>
          <a:off x="18605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85</xdr:row>
      <xdr:rowOff>65532</xdr:rowOff>
    </xdr:to>
    <xdr:cxnSp macro="">
      <xdr:nvCxnSpPr>
        <xdr:cNvPr id="833" name="直線コネクタ 832"/>
        <xdr:cNvCxnSpPr/>
      </xdr:nvCxnSpPr>
      <xdr:spPr>
        <a:xfrm flipV="1">
          <a:off x="18656300" y="1450848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834" name="n_1aveValue【消防施設】&#10;一人当たり面積"/>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835" name="n_2aveValue【消防施設】&#10;一人当たり面積"/>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836" name="n_3aveValue【消防施設】&#10;一人当たり面積"/>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837" name="n_4aveValue【消防施設】&#10;一人当たり面積"/>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162577</xdr:rowOff>
    </xdr:from>
    <xdr:ext cx="469744" cy="259045"/>
    <xdr:sp macro="" textlink="">
      <xdr:nvSpPr>
        <xdr:cNvPr id="838" name="n_1mainValue【消防施設】&#10;一人当たり面積"/>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39" name="n_2main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0"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107459</xdr:rowOff>
    </xdr:from>
    <xdr:ext cx="469744" cy="259045"/>
    <xdr:sp macro="" textlink="">
      <xdr:nvSpPr>
        <xdr:cNvPr id="841" name="n_4mainValue【消防施設】&#10;一人当たり面積"/>
        <xdr:cNvSpPr txBox="1"/>
      </xdr:nvSpPr>
      <xdr:spPr>
        <a:xfrm>
          <a:off x="18421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867" name="直線コネクタ 866"/>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70"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71" name="直線コネクタ 87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72" name="【庁舎】&#10;有形固定資産減価償却率平均値テキスト"/>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73" name="フローチャート: 判断 872"/>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4" name="フローチャート: 判断 873"/>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75" name="フローチャート: 判断 874"/>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876" name="フローチャート: 判断 875"/>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77" name="フローチャート: 判断 876"/>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107043</xdr:rowOff>
    </xdr:from>
    <xdr:to>
      <xdr:col>85</xdr:col>
      <xdr:colOff>177800</xdr:colOff>
      <xdr:row>101</xdr:row>
      <xdr:rowOff>37193</xdr:rowOff>
    </xdr:to>
    <xdr:sp macro="" textlink="">
      <xdr:nvSpPr>
        <xdr:cNvPr id="883" name="楕円 882"/>
        <xdr:cNvSpPr/>
      </xdr:nvSpPr>
      <xdr:spPr>
        <a:xfrm>
          <a:off x="16268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129920</xdr:rowOff>
    </xdr:from>
    <xdr:ext cx="405111" cy="259045"/>
    <xdr:sp macro="" textlink="">
      <xdr:nvSpPr>
        <xdr:cNvPr id="884" name="【庁舎】&#10;有形固定資産減価償却率該当値テキスト"/>
        <xdr:cNvSpPr txBox="1"/>
      </xdr:nvSpPr>
      <xdr:spPr>
        <a:xfrm>
          <a:off x="16357600" y="1710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67855</xdr:rowOff>
    </xdr:from>
    <xdr:to>
      <xdr:col>81</xdr:col>
      <xdr:colOff>101600</xdr:colOff>
      <xdr:row>100</xdr:row>
      <xdr:rowOff>169455</xdr:rowOff>
    </xdr:to>
    <xdr:sp macro="" textlink="">
      <xdr:nvSpPr>
        <xdr:cNvPr id="885" name="楕円 884"/>
        <xdr:cNvSpPr/>
      </xdr:nvSpPr>
      <xdr:spPr>
        <a:xfrm>
          <a:off x="15430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118655</xdr:rowOff>
    </xdr:from>
    <xdr:to>
      <xdr:col>85</xdr:col>
      <xdr:colOff>127000</xdr:colOff>
      <xdr:row>100</xdr:row>
      <xdr:rowOff>157843</xdr:rowOff>
    </xdr:to>
    <xdr:cxnSp macro="">
      <xdr:nvCxnSpPr>
        <xdr:cNvPr id="886" name="直線コネクタ 885"/>
        <xdr:cNvCxnSpPr/>
      </xdr:nvCxnSpPr>
      <xdr:spPr>
        <a:xfrm>
          <a:off x="15481300" y="1726365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167458</xdr:rowOff>
    </xdr:from>
    <xdr:to>
      <xdr:col>76</xdr:col>
      <xdr:colOff>165100</xdr:colOff>
      <xdr:row>101</xdr:row>
      <xdr:rowOff>97608</xdr:rowOff>
    </xdr:to>
    <xdr:sp macro="" textlink="">
      <xdr:nvSpPr>
        <xdr:cNvPr id="887" name="楕円 886"/>
        <xdr:cNvSpPr/>
      </xdr:nvSpPr>
      <xdr:spPr>
        <a:xfrm>
          <a:off x="14541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118655</xdr:rowOff>
    </xdr:from>
    <xdr:to>
      <xdr:col>81</xdr:col>
      <xdr:colOff>50800</xdr:colOff>
      <xdr:row>101</xdr:row>
      <xdr:rowOff>46808</xdr:rowOff>
    </xdr:to>
    <xdr:cxnSp macro="">
      <xdr:nvCxnSpPr>
        <xdr:cNvPr id="888" name="直線コネクタ 887"/>
        <xdr:cNvCxnSpPr/>
      </xdr:nvCxnSpPr>
      <xdr:spPr>
        <a:xfrm flipV="1">
          <a:off x="14592300" y="17263655"/>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89" name="楕円 888"/>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46808</xdr:rowOff>
    </xdr:from>
    <xdr:to>
      <xdr:col>76</xdr:col>
      <xdr:colOff>114300</xdr:colOff>
      <xdr:row>104</xdr:row>
      <xdr:rowOff>121920</xdr:rowOff>
    </xdr:to>
    <xdr:cxnSp macro="">
      <xdr:nvCxnSpPr>
        <xdr:cNvPr id="890" name="直線コネクタ 889"/>
        <xdr:cNvCxnSpPr/>
      </xdr:nvCxnSpPr>
      <xdr:spPr>
        <a:xfrm flipV="1">
          <a:off x="13703300" y="17363258"/>
          <a:ext cx="889000" cy="5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43362</xdr:rowOff>
    </xdr:from>
    <xdr:to>
      <xdr:col>67</xdr:col>
      <xdr:colOff>101600</xdr:colOff>
      <xdr:row>104</xdr:row>
      <xdr:rowOff>144962</xdr:rowOff>
    </xdr:to>
    <xdr:sp macro="" textlink="">
      <xdr:nvSpPr>
        <xdr:cNvPr id="891" name="楕円 890"/>
        <xdr:cNvSpPr/>
      </xdr:nvSpPr>
      <xdr:spPr>
        <a:xfrm>
          <a:off x="12763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94162</xdr:rowOff>
    </xdr:from>
    <xdr:to>
      <xdr:col>71</xdr:col>
      <xdr:colOff>177800</xdr:colOff>
      <xdr:row>104</xdr:row>
      <xdr:rowOff>121920</xdr:rowOff>
    </xdr:to>
    <xdr:cxnSp macro="">
      <xdr:nvCxnSpPr>
        <xdr:cNvPr id="892" name="直線コネクタ 891"/>
        <xdr:cNvCxnSpPr/>
      </xdr:nvCxnSpPr>
      <xdr:spPr>
        <a:xfrm>
          <a:off x="12814300" y="179249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893" name="n_1ave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94"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895" name="n_3aveValue【庁舎】&#10;有形固定資産減価償却率"/>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96"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14532</xdr:rowOff>
    </xdr:from>
    <xdr:ext cx="405111" cy="259045"/>
    <xdr:sp macro="" textlink="">
      <xdr:nvSpPr>
        <xdr:cNvPr id="897" name="n_1mainValue【庁舎】&#10;有形固定資産減価償却率"/>
        <xdr:cNvSpPr txBox="1"/>
      </xdr:nvSpPr>
      <xdr:spPr>
        <a:xfrm>
          <a:off x="152660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114135</xdr:rowOff>
    </xdr:from>
    <xdr:ext cx="405111" cy="259045"/>
    <xdr:sp macro="" textlink="">
      <xdr:nvSpPr>
        <xdr:cNvPr id="898" name="n_2mainValue【庁舎】&#10;有形固定資産減価償却率"/>
        <xdr:cNvSpPr txBox="1"/>
      </xdr:nvSpPr>
      <xdr:spPr>
        <a:xfrm>
          <a:off x="143897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99" name="n_3main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900" name="n_4main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926" name="直線コネクタ 925"/>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7"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8" name="直線コネクタ 927"/>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929" name="【庁舎】&#10;一人当たり面積最大値テキスト"/>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930" name="直線コネクタ 929"/>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931" name="【庁舎】&#10;一人当たり面積平均値テキスト"/>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32" name="フローチャート: 判断 931"/>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933" name="フローチャート: 判断 932"/>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934" name="フローチャート: 判断 933"/>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935" name="フローチャート: 判断 934"/>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36" name="フローチャート: 判断 935"/>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42" name="楕円 941"/>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943" name="【庁舎】&#10;一人当たり面積該当値テキスト"/>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944" name="楕円 943"/>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945" name="直線コネクタ 944"/>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97245</xdr:rowOff>
    </xdr:from>
    <xdr:to>
      <xdr:col>107</xdr:col>
      <xdr:colOff>101600</xdr:colOff>
      <xdr:row>106</xdr:row>
      <xdr:rowOff>27395</xdr:rowOff>
    </xdr:to>
    <xdr:sp macro="" textlink="">
      <xdr:nvSpPr>
        <xdr:cNvPr id="946" name="楕円 945"/>
        <xdr:cNvSpPr/>
      </xdr:nvSpPr>
      <xdr:spPr>
        <a:xfrm>
          <a:off x="20383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148045</xdr:rowOff>
    </xdr:from>
    <xdr:to>
      <xdr:col>111</xdr:col>
      <xdr:colOff>177800</xdr:colOff>
      <xdr:row>107</xdr:row>
      <xdr:rowOff>68036</xdr:rowOff>
    </xdr:to>
    <xdr:cxnSp macro="">
      <xdr:nvCxnSpPr>
        <xdr:cNvPr id="947" name="直線コネクタ 946"/>
        <xdr:cNvCxnSpPr/>
      </xdr:nvCxnSpPr>
      <xdr:spPr>
        <a:xfrm>
          <a:off x="20434300" y="18150295"/>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107043</xdr:rowOff>
    </xdr:from>
    <xdr:to>
      <xdr:col>102</xdr:col>
      <xdr:colOff>165100</xdr:colOff>
      <xdr:row>106</xdr:row>
      <xdr:rowOff>37193</xdr:rowOff>
    </xdr:to>
    <xdr:sp macro="" textlink="">
      <xdr:nvSpPr>
        <xdr:cNvPr id="948" name="楕円 947"/>
        <xdr:cNvSpPr/>
      </xdr:nvSpPr>
      <xdr:spPr>
        <a:xfrm>
          <a:off x="19494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148045</xdr:rowOff>
    </xdr:from>
    <xdr:to>
      <xdr:col>107</xdr:col>
      <xdr:colOff>50800</xdr:colOff>
      <xdr:row>105</xdr:row>
      <xdr:rowOff>157843</xdr:rowOff>
    </xdr:to>
    <xdr:cxnSp macro="">
      <xdr:nvCxnSpPr>
        <xdr:cNvPr id="949" name="直線コネクタ 948"/>
        <xdr:cNvCxnSpPr/>
      </xdr:nvCxnSpPr>
      <xdr:spPr>
        <a:xfrm flipV="1">
          <a:off x="19545300" y="181502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950" name="楕円 949"/>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157843</xdr:rowOff>
    </xdr:from>
    <xdr:to>
      <xdr:col>102</xdr:col>
      <xdr:colOff>114300</xdr:colOff>
      <xdr:row>105</xdr:row>
      <xdr:rowOff>169273</xdr:rowOff>
    </xdr:to>
    <xdr:cxnSp macro="">
      <xdr:nvCxnSpPr>
        <xdr:cNvPr id="951" name="直線コネクタ 950"/>
        <xdr:cNvCxnSpPr/>
      </xdr:nvCxnSpPr>
      <xdr:spPr>
        <a:xfrm flipV="1">
          <a:off x="18656300" y="181600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952" name="n_1aveValue【庁舎】&#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953" name="n_2aveValue【庁舎】&#10;一人当たり面積"/>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954" name="n_3aveValue【庁舎】&#10;一人当たり面積"/>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55" name="n_4aveValue【庁舎】&#10;一人当たり面積"/>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956"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43922</xdr:rowOff>
    </xdr:from>
    <xdr:ext cx="469744" cy="259045"/>
    <xdr:sp macro="" textlink="">
      <xdr:nvSpPr>
        <xdr:cNvPr id="957" name="n_2mainValue【庁舎】&#10;一人当たり面積"/>
        <xdr:cNvSpPr txBox="1"/>
      </xdr:nvSpPr>
      <xdr:spPr>
        <a:xfrm>
          <a:off x="201994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28320</xdr:rowOff>
    </xdr:from>
    <xdr:ext cx="469744" cy="259045"/>
    <xdr:sp macro="" textlink="">
      <xdr:nvSpPr>
        <xdr:cNvPr id="958" name="n_3mainValue【庁舎】&#10;一人当たり面積"/>
        <xdr:cNvSpPr txBox="1"/>
      </xdr:nvSpPr>
      <xdr:spPr>
        <a:xfrm>
          <a:off x="19310427" y="182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65150</xdr:rowOff>
    </xdr:from>
    <xdr:ext cx="469744" cy="259045"/>
    <xdr:sp macro="" textlink="">
      <xdr:nvSpPr>
        <xdr:cNvPr id="959" name="n_4mainValue【庁舎】&#10;一人当たり面積"/>
        <xdr:cNvSpPr txBox="1"/>
      </xdr:nvSpPr>
      <xdr:spPr>
        <a:xfrm>
          <a:off x="18421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図書館の一人の面積は類似団体内平均値よりも低く、最低値</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㎡しか差がない。現在、使用していない支所を図書館にするために改修事業を行っている。図書館面積は約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倍となる予定であり、有形固定資産減価償却率・一人の面積はそれぞれ上昇することが見込まれる。また、本庁舎は令和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年度に建て替えを行い、旧本庁舎は同時に取り壊しを行っている。支所は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あり、前述のとおり図書館へ施設変更となるため、庁舎の有形固定資産減価償却率・一人当たり面積はそれぞれ減少することが見込まれる。それに伴い、施設の維持管理費が急増するため、事業の見直しを行い運営費の確保に努める。社会福祉施設は、合併前の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体制のまま運営していたが、両施設の老朽化に伴い一方の施設に改修事業を行い統合を進めている。もう一方の施設については今後、売却を含めて検討を行う。一般廃棄物処理施設は町単独で運営しており、施設の老朽化が問題視されている。施設の更新もしくは広域化の検討を今後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ポイント下回っている。昨年度よりも減少した要因は、令和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普通交付税の再算定の結果、基準財政需要額が増加したためである。経常的に類似団体平均値よりも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ポイント程度低くなっている。その要因として全国平均を上回る高齢化率（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）及び出生者数の減少に伴う人口の自然減、町内に基盤となるような産業がないことや公共交通機関の少なさによる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生産年齢人口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の社会減、課税客体が少ないことによる税収が見込めないことが考えられる。今後は移住定住促進や企業誘致を行うことで、人口減を緩やかにすることとともに自主財源の確保に努める必要がある。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xdr:cNvCxnSpPr/>
      </xdr:nvCxnSpPr>
      <xdr:spPr>
        <a:xfrm flipV="1">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百万円減少したこと及び地方交付税が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百万円減少したこと等により、経常一般財源等は、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百万円減少した。一方、公債費が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百万円増加したこと等により、経常経費充当一般財源等は、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百万円増加した。その結果、経常収支比率は前年度よりも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ポイント増加した。類似団体平均値と比較しても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ヵ年の平均値も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あるため、慢性的に財政の弾力性を欠いているといえる。今後に関しても大型事業に伴う元金償還開始が控えていることや会計年度任用職員の勤勉手当支給等、経常経費充当一般財源等の増加が見込まれている。行財政改革を早急に進め、慣例となっている事業や職員配置の見直しを行うことで、経常収支比率の改善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167132</xdr:rowOff>
    </xdr:to>
    <xdr:cxnSp macro="">
      <xdr:nvCxnSpPr>
        <xdr:cNvPr id="131" name="直線コネクタ 130"/>
        <xdr:cNvCxnSpPr/>
      </xdr:nvCxnSpPr>
      <xdr:spPr>
        <a:xfrm>
          <a:off x="4114800" y="11099038"/>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66</xdr:row>
      <xdr:rowOff>116332</xdr:rowOff>
    </xdr:to>
    <xdr:cxnSp macro="">
      <xdr:nvCxnSpPr>
        <xdr:cNvPr id="134" name="直線コネクタ 133"/>
        <xdr:cNvCxnSpPr/>
      </xdr:nvCxnSpPr>
      <xdr:spPr>
        <a:xfrm flipV="1">
          <a:off x="3225800" y="11099038"/>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116332</xdr:rowOff>
    </xdr:from>
    <xdr:to>
      <xdr:col>15</xdr:col>
      <xdr:colOff>82550</xdr:colOff>
      <xdr:row>66</xdr:row>
      <xdr:rowOff>125984</xdr:rowOff>
    </xdr:to>
    <xdr:cxnSp macro="">
      <xdr:nvCxnSpPr>
        <xdr:cNvPr id="137" name="直線コネクタ 136"/>
        <xdr:cNvCxnSpPr/>
      </xdr:nvCxnSpPr>
      <xdr:spPr>
        <a:xfrm flipV="1">
          <a:off x="2336800" y="1143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63246</xdr:rowOff>
    </xdr:from>
    <xdr:to>
      <xdr:col>11</xdr:col>
      <xdr:colOff>31750</xdr:colOff>
      <xdr:row>66</xdr:row>
      <xdr:rowOff>125984</xdr:rowOff>
    </xdr:to>
    <xdr:cxnSp macro="">
      <xdr:nvCxnSpPr>
        <xdr:cNvPr id="140" name="直線コネクタ 139"/>
        <xdr:cNvCxnSpPr/>
      </xdr:nvCxnSpPr>
      <xdr:spPr>
        <a:xfrm>
          <a:off x="1447800" y="113789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50" name="楕円 149"/>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88409</xdr:rowOff>
    </xdr:from>
    <xdr:ext cx="762000" cy="259045"/>
    <xdr:sp macro="" textlink="">
      <xdr:nvSpPr>
        <xdr:cNvPr id="151" name="財政構造の弾力性該当値テキスト"/>
        <xdr:cNvSpPr txBox="1"/>
      </xdr:nvSpPr>
      <xdr:spPr>
        <a:xfrm>
          <a:off x="5041900" y="112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2" name="楕円 151"/>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3" name="テキスト ボックス 152"/>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4" name="楕円 153"/>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5" name="テキスト ボックス 154"/>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75184</xdr:rowOff>
    </xdr:from>
    <xdr:to>
      <xdr:col>11</xdr:col>
      <xdr:colOff>82550</xdr:colOff>
      <xdr:row>67</xdr:row>
      <xdr:rowOff>5334</xdr:rowOff>
    </xdr:to>
    <xdr:sp macro="" textlink="">
      <xdr:nvSpPr>
        <xdr:cNvPr id="156" name="楕円 155"/>
        <xdr:cNvSpPr/>
      </xdr:nvSpPr>
      <xdr:spPr>
        <a:xfrm>
          <a:off x="2286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161561</xdr:rowOff>
    </xdr:from>
    <xdr:ext cx="762000" cy="259045"/>
    <xdr:sp macro="" textlink="">
      <xdr:nvSpPr>
        <xdr:cNvPr id="157" name="テキスト ボックス 156"/>
        <xdr:cNvSpPr txBox="1"/>
      </xdr:nvSpPr>
      <xdr:spPr>
        <a:xfrm>
          <a:off x="1955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8" name="楕円 157"/>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9" name="テキスト ボックス 158"/>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昨年度よりも人口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円減少した。人件費に関しては、主に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つの要因がある。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つは、再任用職員数が令和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人任用していたが、令和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人の任用となったことである。これに伴い再任用職員に関する人件費が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百万円減少した。もう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つは、定年延長制度に伴う退職手当負担率が減少したことである。これに伴い退職手当組合負担金が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百万円減少した。物件費に関しては、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年度に小学校建替事業に伴う備品購入費が臨時的に生じたこと等により、備品購入費が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百万円減少した。しかしながら、人口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人当たり人件費・物件費等は類似団体平均よりも、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22,035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円高いため、事業や施設の見直しに伴う、人件費や物件費の抑制を行い改善に努める。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151305</xdr:rowOff>
    </xdr:from>
    <xdr:to>
      <xdr:col>23</xdr:col>
      <xdr:colOff>133350</xdr:colOff>
      <xdr:row>85</xdr:row>
      <xdr:rowOff>160034</xdr:rowOff>
    </xdr:to>
    <xdr:cxnSp macro="">
      <xdr:nvCxnSpPr>
        <xdr:cNvPr id="194" name="直線コネクタ 193"/>
        <xdr:cNvCxnSpPr/>
      </xdr:nvCxnSpPr>
      <xdr:spPr>
        <a:xfrm flipV="1">
          <a:off x="4114800" y="14724555"/>
          <a:ext cx="838200" cy="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109175</xdr:rowOff>
    </xdr:from>
    <xdr:to>
      <xdr:col>19</xdr:col>
      <xdr:colOff>133350</xdr:colOff>
      <xdr:row>85</xdr:row>
      <xdr:rowOff>160034</xdr:rowOff>
    </xdr:to>
    <xdr:cxnSp macro="">
      <xdr:nvCxnSpPr>
        <xdr:cNvPr id="197" name="直線コネクタ 196"/>
        <xdr:cNvCxnSpPr/>
      </xdr:nvCxnSpPr>
      <xdr:spPr>
        <a:xfrm>
          <a:off x="3225800" y="14682425"/>
          <a:ext cx="889000" cy="5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136593</xdr:rowOff>
    </xdr:from>
    <xdr:to>
      <xdr:col>15</xdr:col>
      <xdr:colOff>82550</xdr:colOff>
      <xdr:row>85</xdr:row>
      <xdr:rowOff>109175</xdr:rowOff>
    </xdr:to>
    <xdr:cxnSp macro="">
      <xdr:nvCxnSpPr>
        <xdr:cNvPr id="200" name="直線コネクタ 199"/>
        <xdr:cNvCxnSpPr/>
      </xdr:nvCxnSpPr>
      <xdr:spPr>
        <a:xfrm>
          <a:off x="2336800" y="14538393"/>
          <a:ext cx="8890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127679</xdr:rowOff>
    </xdr:from>
    <xdr:to>
      <xdr:col>11</xdr:col>
      <xdr:colOff>31750</xdr:colOff>
      <xdr:row>84</xdr:row>
      <xdr:rowOff>136593</xdr:rowOff>
    </xdr:to>
    <xdr:cxnSp macro="">
      <xdr:nvCxnSpPr>
        <xdr:cNvPr id="203" name="直線コネクタ 202"/>
        <xdr:cNvCxnSpPr/>
      </xdr:nvCxnSpPr>
      <xdr:spPr>
        <a:xfrm>
          <a:off x="1447800" y="14358029"/>
          <a:ext cx="889000" cy="18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100505</xdr:rowOff>
    </xdr:from>
    <xdr:to>
      <xdr:col>23</xdr:col>
      <xdr:colOff>184150</xdr:colOff>
      <xdr:row>86</xdr:row>
      <xdr:rowOff>30655</xdr:rowOff>
    </xdr:to>
    <xdr:sp macro="" textlink="">
      <xdr:nvSpPr>
        <xdr:cNvPr id="213" name="楕円 212"/>
        <xdr:cNvSpPr/>
      </xdr:nvSpPr>
      <xdr:spPr>
        <a:xfrm>
          <a:off x="4902200" y="146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72582</xdr:rowOff>
    </xdr:from>
    <xdr:ext cx="762000" cy="259045"/>
    <xdr:sp macro="" textlink="">
      <xdr:nvSpPr>
        <xdr:cNvPr id="214" name="人件費・物件費等の状況該当値テキスト"/>
        <xdr:cNvSpPr txBox="1"/>
      </xdr:nvSpPr>
      <xdr:spPr>
        <a:xfrm>
          <a:off x="5041900" y="1464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109234</xdr:rowOff>
    </xdr:from>
    <xdr:to>
      <xdr:col>19</xdr:col>
      <xdr:colOff>184150</xdr:colOff>
      <xdr:row>86</xdr:row>
      <xdr:rowOff>39384</xdr:rowOff>
    </xdr:to>
    <xdr:sp macro="" textlink="">
      <xdr:nvSpPr>
        <xdr:cNvPr id="215" name="楕円 214"/>
        <xdr:cNvSpPr/>
      </xdr:nvSpPr>
      <xdr:spPr>
        <a:xfrm>
          <a:off x="4064000" y="146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24161</xdr:rowOff>
    </xdr:from>
    <xdr:ext cx="736600" cy="259045"/>
    <xdr:sp macro="" textlink="">
      <xdr:nvSpPr>
        <xdr:cNvPr id="216" name="テキスト ボックス 215"/>
        <xdr:cNvSpPr txBox="1"/>
      </xdr:nvSpPr>
      <xdr:spPr>
        <a:xfrm>
          <a:off x="3733800" y="1476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58375</xdr:rowOff>
    </xdr:from>
    <xdr:to>
      <xdr:col>15</xdr:col>
      <xdr:colOff>133350</xdr:colOff>
      <xdr:row>85</xdr:row>
      <xdr:rowOff>159975</xdr:rowOff>
    </xdr:to>
    <xdr:sp macro="" textlink="">
      <xdr:nvSpPr>
        <xdr:cNvPr id="217" name="楕円 216"/>
        <xdr:cNvSpPr/>
      </xdr:nvSpPr>
      <xdr:spPr>
        <a:xfrm>
          <a:off x="3175000" y="146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144752</xdr:rowOff>
    </xdr:from>
    <xdr:ext cx="762000" cy="259045"/>
    <xdr:sp macro="" textlink="">
      <xdr:nvSpPr>
        <xdr:cNvPr id="218" name="テキスト ボックス 217"/>
        <xdr:cNvSpPr txBox="1"/>
      </xdr:nvSpPr>
      <xdr:spPr>
        <a:xfrm>
          <a:off x="2844800" y="1471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85793</xdr:rowOff>
    </xdr:from>
    <xdr:to>
      <xdr:col>11</xdr:col>
      <xdr:colOff>82550</xdr:colOff>
      <xdr:row>85</xdr:row>
      <xdr:rowOff>15943</xdr:rowOff>
    </xdr:to>
    <xdr:sp macro="" textlink="">
      <xdr:nvSpPr>
        <xdr:cNvPr id="219" name="楕円 218"/>
        <xdr:cNvSpPr/>
      </xdr:nvSpPr>
      <xdr:spPr>
        <a:xfrm>
          <a:off x="2286000" y="14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720</xdr:rowOff>
    </xdr:from>
    <xdr:ext cx="762000" cy="259045"/>
    <xdr:sp macro="" textlink="">
      <xdr:nvSpPr>
        <xdr:cNvPr id="220" name="テキスト ボックス 219"/>
        <xdr:cNvSpPr txBox="1"/>
      </xdr:nvSpPr>
      <xdr:spPr>
        <a:xfrm>
          <a:off x="1955800" y="1457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76879</xdr:rowOff>
    </xdr:from>
    <xdr:to>
      <xdr:col>7</xdr:col>
      <xdr:colOff>31750</xdr:colOff>
      <xdr:row>84</xdr:row>
      <xdr:rowOff>7029</xdr:rowOff>
    </xdr:to>
    <xdr:sp macro="" textlink="">
      <xdr:nvSpPr>
        <xdr:cNvPr id="221" name="楕円 220"/>
        <xdr:cNvSpPr/>
      </xdr:nvSpPr>
      <xdr:spPr>
        <a:xfrm>
          <a:off x="1397000" y="143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17206</xdr:rowOff>
    </xdr:from>
    <xdr:ext cx="762000" cy="259045"/>
    <xdr:sp macro="" textlink="">
      <xdr:nvSpPr>
        <xdr:cNvPr id="222" name="テキスト ボックス 221"/>
        <xdr:cNvSpPr txBox="1"/>
      </xdr:nvSpPr>
      <xdr:spPr>
        <a:xfrm>
          <a:off x="1066800" y="1407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年度にラスパイレス指数は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を下回ったが類似団体平均値を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の要因は、年齢の低い役付職員が増えていることや、高校卒業職員の初任給が国よりも高いことである。給与の高い職員の退職に係る減少よりも職員の経験年数の階層の変動による増加が上回り、昨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ポイント増加した。今後、数年は定年退職者が少ないため、結果としてラスパイレス指数の若干の増加が見込まれる。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6" name="直線コネクタ 255"/>
        <xdr:cNvCxnSpPr/>
      </xdr:nvCxnSpPr>
      <xdr:spPr>
        <a:xfrm>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117828</xdr:rowOff>
    </xdr:to>
    <xdr:cxnSp macro="">
      <xdr:nvCxnSpPr>
        <xdr:cNvPr id="259" name="直線コネクタ 258"/>
        <xdr:cNvCxnSpPr/>
      </xdr:nvCxnSpPr>
      <xdr:spPr>
        <a:xfrm flipV="1">
          <a:off x="15290800" y="149535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89</xdr:row>
      <xdr:rowOff>2822</xdr:rowOff>
    </xdr:to>
    <xdr:cxnSp macro="">
      <xdr:nvCxnSpPr>
        <xdr:cNvPr id="262" name="直線コネクタ 261"/>
        <xdr:cNvCxnSpPr/>
      </xdr:nvCxnSpPr>
      <xdr:spPr>
        <a:xfrm flipV="1">
          <a:off x="14401800" y="15033978"/>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2822</xdr:rowOff>
    </xdr:from>
    <xdr:to>
      <xdr:col>68</xdr:col>
      <xdr:colOff>152400</xdr:colOff>
      <xdr:row>89</xdr:row>
      <xdr:rowOff>83255</xdr:rowOff>
    </xdr:to>
    <xdr:cxnSp macro="">
      <xdr:nvCxnSpPr>
        <xdr:cNvPr id="265" name="直線コネクタ 264"/>
        <xdr:cNvCxnSpPr/>
      </xdr:nvCxnSpPr>
      <xdr:spPr>
        <a:xfrm flipV="1">
          <a:off x="13512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7" name="テキスト ボックス 266"/>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5" name="楕円 274"/>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6" name="給与水準   （国との比較）該当値テキスト"/>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7" name="楕円 276"/>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8" name="テキスト ボックス 277"/>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79" name="楕円 278"/>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0" name="テキスト ボックス 279"/>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1" name="楕円 280"/>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2" name="テキスト ボックス 281"/>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32455</xdr:rowOff>
    </xdr:from>
    <xdr:to>
      <xdr:col>64</xdr:col>
      <xdr:colOff>152400</xdr:colOff>
      <xdr:row>89</xdr:row>
      <xdr:rowOff>134055</xdr:rowOff>
    </xdr:to>
    <xdr:sp macro="" textlink="">
      <xdr:nvSpPr>
        <xdr:cNvPr id="283" name="楕円 282"/>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118832</xdr:rowOff>
    </xdr:from>
    <xdr:ext cx="762000" cy="259045"/>
    <xdr:sp macro="" textlink="">
      <xdr:nvSpPr>
        <xdr:cNvPr id="284" name="テキスト ボックス 283"/>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昨年度と同等程度であるが、類似団体平均値・全国平均値・福岡県平均値のいずれよりも多い。主な要因は、保育所・学校給食・ごみ処理施設・し尿処理施設等を町が直営しているためである。これら施設の統合や広域利用、民営化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を導入すること等により職員数の抑制に努めたい。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136807</xdr:rowOff>
    </xdr:from>
    <xdr:to>
      <xdr:col>81</xdr:col>
      <xdr:colOff>44450</xdr:colOff>
      <xdr:row>62</xdr:row>
      <xdr:rowOff>12277</xdr:rowOff>
    </xdr:to>
    <xdr:cxnSp macro="">
      <xdr:nvCxnSpPr>
        <xdr:cNvPr id="319" name="直線コネクタ 318"/>
        <xdr:cNvCxnSpPr/>
      </xdr:nvCxnSpPr>
      <xdr:spPr>
        <a:xfrm flipV="1">
          <a:off x="16179800" y="10595257"/>
          <a:ext cx="8382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158256</xdr:rowOff>
    </xdr:from>
    <xdr:to>
      <xdr:col>77</xdr:col>
      <xdr:colOff>44450</xdr:colOff>
      <xdr:row>62</xdr:row>
      <xdr:rowOff>12277</xdr:rowOff>
    </xdr:to>
    <xdr:cxnSp macro="">
      <xdr:nvCxnSpPr>
        <xdr:cNvPr id="322" name="直線コネクタ 321"/>
        <xdr:cNvCxnSpPr/>
      </xdr:nvCxnSpPr>
      <xdr:spPr>
        <a:xfrm>
          <a:off x="15290800" y="10616706"/>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158256</xdr:rowOff>
    </xdr:to>
    <xdr:cxnSp macro="">
      <xdr:nvCxnSpPr>
        <xdr:cNvPr id="325" name="直線コネクタ 324"/>
        <xdr:cNvCxnSpPr/>
      </xdr:nvCxnSpPr>
      <xdr:spPr>
        <a:xfrm>
          <a:off x="14401800" y="10614025"/>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89888</xdr:rowOff>
    </xdr:from>
    <xdr:to>
      <xdr:col>68</xdr:col>
      <xdr:colOff>152400</xdr:colOff>
      <xdr:row>61</xdr:row>
      <xdr:rowOff>155575</xdr:rowOff>
    </xdr:to>
    <xdr:cxnSp macro="">
      <xdr:nvCxnSpPr>
        <xdr:cNvPr id="328" name="直線コネクタ 327"/>
        <xdr:cNvCxnSpPr/>
      </xdr:nvCxnSpPr>
      <xdr:spPr>
        <a:xfrm>
          <a:off x="13512800" y="1054833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86007</xdr:rowOff>
    </xdr:from>
    <xdr:to>
      <xdr:col>81</xdr:col>
      <xdr:colOff>95250</xdr:colOff>
      <xdr:row>62</xdr:row>
      <xdr:rowOff>16157</xdr:rowOff>
    </xdr:to>
    <xdr:sp macro="" textlink="">
      <xdr:nvSpPr>
        <xdr:cNvPr id="338" name="楕円 337"/>
        <xdr:cNvSpPr/>
      </xdr:nvSpPr>
      <xdr:spPr>
        <a:xfrm>
          <a:off x="169672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58084</xdr:rowOff>
    </xdr:from>
    <xdr:ext cx="762000" cy="259045"/>
    <xdr:sp macro="" textlink="">
      <xdr:nvSpPr>
        <xdr:cNvPr id="339" name="定員管理の状況該当値テキスト"/>
        <xdr:cNvSpPr txBox="1"/>
      </xdr:nvSpPr>
      <xdr:spPr>
        <a:xfrm>
          <a:off x="17106900" y="1051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0" name="楕円 339"/>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1" name="テキスト ボックス 340"/>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107456</xdr:rowOff>
    </xdr:from>
    <xdr:to>
      <xdr:col>73</xdr:col>
      <xdr:colOff>44450</xdr:colOff>
      <xdr:row>62</xdr:row>
      <xdr:rowOff>37606</xdr:rowOff>
    </xdr:to>
    <xdr:sp macro="" textlink="">
      <xdr:nvSpPr>
        <xdr:cNvPr id="342" name="楕円 341"/>
        <xdr:cNvSpPr/>
      </xdr:nvSpPr>
      <xdr:spPr>
        <a:xfrm>
          <a:off x="15240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22383</xdr:rowOff>
    </xdr:from>
    <xdr:ext cx="762000" cy="259045"/>
    <xdr:sp macro="" textlink="">
      <xdr:nvSpPr>
        <xdr:cNvPr id="343" name="テキスト ボックス 342"/>
        <xdr:cNvSpPr txBox="1"/>
      </xdr:nvSpPr>
      <xdr:spPr>
        <a:xfrm>
          <a:off x="14909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4" name="楕円 343"/>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45" name="テキスト ボックス 344"/>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39088</xdr:rowOff>
    </xdr:from>
    <xdr:to>
      <xdr:col>64</xdr:col>
      <xdr:colOff>152400</xdr:colOff>
      <xdr:row>61</xdr:row>
      <xdr:rowOff>140688</xdr:rowOff>
    </xdr:to>
    <xdr:sp macro="" textlink="">
      <xdr:nvSpPr>
        <xdr:cNvPr id="346" name="楕円 345"/>
        <xdr:cNvSpPr/>
      </xdr:nvSpPr>
      <xdr:spPr>
        <a:xfrm>
          <a:off x="13462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125465</xdr:rowOff>
    </xdr:from>
    <xdr:ext cx="762000" cy="259045"/>
    <xdr:sp macro="" textlink="">
      <xdr:nvSpPr>
        <xdr:cNvPr id="347" name="テキスト ボックス 346"/>
        <xdr:cNvSpPr txBox="1"/>
      </xdr:nvSpPr>
      <xdr:spPr>
        <a:xfrm>
          <a:off x="13131800" y="1058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新庁舎建設事業に伴う旧合併特例事業債の元金償還開始等により、元利償還金が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百万円増加したこと及び臨時財政対策債発行可能額の減少により標準財政規模が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百万円減少したことにより、実質公債費比率は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ポイント増加した。類似団体平均値より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数値は右肩上がりであるため、年々現世代への負担度が高まっている。今後も元金据置期間中満了による返済額の増加や、老朽化施設の統廃合による地方債の発行が見込まれているため、更なる悪化が見込まれる。繰上償還の実施や利率見直し等により発行済みの地方債の縮小を図ることや、統廃合事業の見直しを行い、実質公債費比率の上昇抑制に努める必要があ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22860</xdr:rowOff>
    </xdr:to>
    <xdr:cxnSp macro="">
      <xdr:nvCxnSpPr>
        <xdr:cNvPr id="380" name="直線コネクタ 379"/>
        <xdr:cNvCxnSpPr/>
      </xdr:nvCxnSpPr>
      <xdr:spPr>
        <a:xfrm>
          <a:off x="16179800" y="73308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129963</xdr:rowOff>
    </xdr:to>
    <xdr:cxnSp macro="">
      <xdr:nvCxnSpPr>
        <xdr:cNvPr id="383" name="直線コネクタ 382"/>
        <xdr:cNvCxnSpPr/>
      </xdr:nvCxnSpPr>
      <xdr:spPr>
        <a:xfrm>
          <a:off x="15290800" y="72665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65617</xdr:rowOff>
    </xdr:to>
    <xdr:cxnSp macro="">
      <xdr:nvCxnSpPr>
        <xdr:cNvPr id="386" name="直線コネクタ 385"/>
        <xdr:cNvCxnSpPr/>
      </xdr:nvCxnSpPr>
      <xdr:spPr>
        <a:xfrm>
          <a:off x="14401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89" name="直線コネクタ 388"/>
        <xdr:cNvCxnSpPr/>
      </xdr:nvCxnSpPr>
      <xdr:spPr>
        <a:xfrm>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9" name="楕円 398"/>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0" name="公債費負担の状況該当値テキスト"/>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1" name="楕円 400"/>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2" name="テキスト ボックス 401"/>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3" name="楕円 402"/>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4" name="テキスト ボックス 403"/>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7" name="楕円 406"/>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8" name="テキスト ボックス 407"/>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大型事業の完了等により過疎対策事業債や旧合併特例事業債への借入減少及び臨時財政対策債の借入減少によって、発行額が令和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百万円に減少した。そのため地方債残額が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百万円減少し、将来負担比率が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ポイント減少した。しかし、類似団体平均値は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将来負担額よりも充当可能財源が多く健全な財政運営ができている自治体が多いと推察でき、類似団体よりも事業実施において財政規模以上の地方債に依存していると考察される。老朽化した施設も多く、今後も地方債の発行が見込まれている。人口減少を考慮し、地方債を発行する際には事業の必要性や過度な将来世代の負担にならないように見極め、長期的に健全な財政運営を行い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71780</xdr:rowOff>
    </xdr:from>
    <xdr:to>
      <xdr:col>81</xdr:col>
      <xdr:colOff>44450</xdr:colOff>
      <xdr:row>16</xdr:row>
      <xdr:rowOff>91084</xdr:rowOff>
    </xdr:to>
    <xdr:cxnSp macro="">
      <xdr:nvCxnSpPr>
        <xdr:cNvPr id="440" name="直線コネクタ 439"/>
        <xdr:cNvCxnSpPr/>
      </xdr:nvCxnSpPr>
      <xdr:spPr>
        <a:xfrm flipV="1">
          <a:off x="16179800" y="28149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91084</xdr:rowOff>
    </xdr:from>
    <xdr:to>
      <xdr:col>77</xdr:col>
      <xdr:colOff>44450</xdr:colOff>
      <xdr:row>16</xdr:row>
      <xdr:rowOff>127762</xdr:rowOff>
    </xdr:to>
    <xdr:cxnSp macro="">
      <xdr:nvCxnSpPr>
        <xdr:cNvPr id="443" name="直線コネクタ 442"/>
        <xdr:cNvCxnSpPr/>
      </xdr:nvCxnSpPr>
      <xdr:spPr>
        <a:xfrm flipV="1">
          <a:off x="15290800" y="2834284"/>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2286</xdr:rowOff>
    </xdr:from>
    <xdr:to>
      <xdr:col>72</xdr:col>
      <xdr:colOff>203200</xdr:colOff>
      <xdr:row>16</xdr:row>
      <xdr:rowOff>127762</xdr:rowOff>
    </xdr:to>
    <xdr:cxnSp macro="">
      <xdr:nvCxnSpPr>
        <xdr:cNvPr id="446" name="直線コネクタ 445"/>
        <xdr:cNvCxnSpPr/>
      </xdr:nvCxnSpPr>
      <xdr:spPr>
        <a:xfrm>
          <a:off x="14401800" y="27454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2286</xdr:rowOff>
    </xdr:from>
    <xdr:to>
      <xdr:col>68</xdr:col>
      <xdr:colOff>152400</xdr:colOff>
      <xdr:row>16</xdr:row>
      <xdr:rowOff>4216</xdr:rowOff>
    </xdr:to>
    <xdr:cxnSp macro="">
      <xdr:nvCxnSpPr>
        <xdr:cNvPr id="449" name="直線コネクタ 448"/>
        <xdr:cNvCxnSpPr/>
      </xdr:nvCxnSpPr>
      <xdr:spPr>
        <a:xfrm flipV="1">
          <a:off x="13512800" y="274548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20980</xdr:rowOff>
    </xdr:from>
    <xdr:to>
      <xdr:col>81</xdr:col>
      <xdr:colOff>95250</xdr:colOff>
      <xdr:row>16</xdr:row>
      <xdr:rowOff>122580</xdr:rowOff>
    </xdr:to>
    <xdr:sp macro="" textlink="">
      <xdr:nvSpPr>
        <xdr:cNvPr id="459" name="楕円 458"/>
        <xdr:cNvSpPr/>
      </xdr:nvSpPr>
      <xdr:spPr>
        <a:xfrm>
          <a:off x="169672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164507</xdr:rowOff>
    </xdr:from>
    <xdr:ext cx="762000" cy="259045"/>
    <xdr:sp macro="" textlink="">
      <xdr:nvSpPr>
        <xdr:cNvPr id="460" name="将来負担の状況該当値テキスト"/>
        <xdr:cNvSpPr txBox="1"/>
      </xdr:nvSpPr>
      <xdr:spPr>
        <a:xfrm>
          <a:off x="17106900" y="27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40284</xdr:rowOff>
    </xdr:from>
    <xdr:to>
      <xdr:col>77</xdr:col>
      <xdr:colOff>95250</xdr:colOff>
      <xdr:row>16</xdr:row>
      <xdr:rowOff>141884</xdr:rowOff>
    </xdr:to>
    <xdr:sp macro="" textlink="">
      <xdr:nvSpPr>
        <xdr:cNvPr id="461" name="楕円 460"/>
        <xdr:cNvSpPr/>
      </xdr:nvSpPr>
      <xdr:spPr>
        <a:xfrm>
          <a:off x="16129000" y="27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126661</xdr:rowOff>
    </xdr:from>
    <xdr:ext cx="736600" cy="259045"/>
    <xdr:sp macro="" textlink="">
      <xdr:nvSpPr>
        <xdr:cNvPr id="462" name="テキスト ボックス 461"/>
        <xdr:cNvSpPr txBox="1"/>
      </xdr:nvSpPr>
      <xdr:spPr>
        <a:xfrm>
          <a:off x="15798800" y="286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76962</xdr:rowOff>
    </xdr:from>
    <xdr:to>
      <xdr:col>73</xdr:col>
      <xdr:colOff>44450</xdr:colOff>
      <xdr:row>17</xdr:row>
      <xdr:rowOff>7112</xdr:rowOff>
    </xdr:to>
    <xdr:sp macro="" textlink="">
      <xdr:nvSpPr>
        <xdr:cNvPr id="463" name="楕円 462"/>
        <xdr:cNvSpPr/>
      </xdr:nvSpPr>
      <xdr:spPr>
        <a:xfrm>
          <a:off x="15240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163339</xdr:rowOff>
    </xdr:from>
    <xdr:ext cx="762000" cy="259045"/>
    <xdr:sp macro="" textlink="">
      <xdr:nvSpPr>
        <xdr:cNvPr id="464" name="テキスト ボックス 463"/>
        <xdr:cNvSpPr txBox="1"/>
      </xdr:nvSpPr>
      <xdr:spPr>
        <a:xfrm>
          <a:off x="14909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122936</xdr:rowOff>
    </xdr:from>
    <xdr:to>
      <xdr:col>68</xdr:col>
      <xdr:colOff>203200</xdr:colOff>
      <xdr:row>16</xdr:row>
      <xdr:rowOff>53086</xdr:rowOff>
    </xdr:to>
    <xdr:sp macro="" textlink="">
      <xdr:nvSpPr>
        <xdr:cNvPr id="465" name="楕円 464"/>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37863</xdr:rowOff>
    </xdr:from>
    <xdr:ext cx="762000" cy="259045"/>
    <xdr:sp macro="" textlink="">
      <xdr:nvSpPr>
        <xdr:cNvPr id="466" name="テキスト ボックス 465"/>
        <xdr:cNvSpPr txBox="1"/>
      </xdr:nvSpPr>
      <xdr:spPr>
        <a:xfrm>
          <a:off x="14020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124866</xdr:rowOff>
    </xdr:from>
    <xdr:to>
      <xdr:col>64</xdr:col>
      <xdr:colOff>152400</xdr:colOff>
      <xdr:row>16</xdr:row>
      <xdr:rowOff>55016</xdr:rowOff>
    </xdr:to>
    <xdr:sp macro="" textlink="">
      <xdr:nvSpPr>
        <xdr:cNvPr id="467" name="楕円 466"/>
        <xdr:cNvSpPr/>
      </xdr:nvSpPr>
      <xdr:spPr>
        <a:xfrm>
          <a:off x="13462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39793</xdr:rowOff>
    </xdr:from>
    <xdr:ext cx="762000" cy="259045"/>
    <xdr:sp macro="" textlink="">
      <xdr:nvSpPr>
        <xdr:cNvPr id="468" name="テキスト ボックス 467"/>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ポイント減少した。減少の主な要因として、再任用職員の人数の減と退職手当組合負担金の減である。類似団体平均値とほぼ同等になっており、昨年度よりもこの差が</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ポイントと</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縮まった。若干の改善が見られたとも評価できるが、今後は定年延長制度の導入や会計年度任用職員の勤勉手当支給など人件費の増加が見込まれているため、人事配置やＤＸの導入等などにより、事業や作業効率の見直し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132443</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261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132443</xdr:rowOff>
    </xdr:from>
    <xdr:to>
      <xdr:col>19</xdr:col>
      <xdr:colOff>187325</xdr:colOff>
      <xdr:row>37</xdr:row>
      <xdr:rowOff>113393</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63046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9978</xdr:rowOff>
    </xdr:from>
    <xdr:to>
      <xdr:col>15</xdr:col>
      <xdr:colOff>98425</xdr:colOff>
      <xdr:row>37</xdr:row>
      <xdr:rowOff>113393</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6010728"/>
          <a:ext cx="889000" cy="4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9978</xdr:rowOff>
    </xdr:from>
    <xdr:to>
      <xdr:col>11</xdr:col>
      <xdr:colOff>9525</xdr:colOff>
      <xdr:row>35</xdr:row>
      <xdr:rowOff>140607</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601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81643</xdr:rowOff>
    </xdr:from>
    <xdr:to>
      <xdr:col>20</xdr:col>
      <xdr:colOff>38100</xdr:colOff>
      <xdr:row>37</xdr:row>
      <xdr:rowOff>11793</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168020</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62593</xdr:rowOff>
    </xdr:from>
    <xdr:to>
      <xdr:col>15</xdr:col>
      <xdr:colOff>149225</xdr:colOff>
      <xdr:row>37</xdr:row>
      <xdr:rowOff>164193</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148970</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130628</xdr:rowOff>
    </xdr:from>
    <xdr:to>
      <xdr:col>11</xdr:col>
      <xdr:colOff>60325</xdr:colOff>
      <xdr:row>35</xdr:row>
      <xdr:rowOff>60778</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70955</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89807</xdr:rowOff>
    </xdr:from>
    <xdr:to>
      <xdr:col>6</xdr:col>
      <xdr:colOff>171450</xdr:colOff>
      <xdr:row>36</xdr:row>
      <xdr:rowOff>19957</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30134</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新型コロナウイルス感染症対策緩和により出張が再開されたため旅費が増加していることや首長交際費が増加したことにより、昨年度より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慢性的に類似団体平均値よりも高い比率で推移している。オンライン会議等を活用し出張に行かなくても業務ができる環境が整備できたので積極的に活用するなど物件費の抑制を行い、類似団体平均値よりも比率が低くなることを目標とし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18</xdr:row>
      <xdr:rowOff>5080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9997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43180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999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19</xdr:row>
      <xdr:rowOff>123190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3129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123190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327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125730</xdr:rowOff>
    </xdr:from>
    <xdr:to>
      <xdr:col>82</xdr:col>
      <xdr:colOff>158750</xdr:colOff>
      <xdr:row>18</xdr:row>
      <xdr:rowOff>55880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97807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新型コロナウイルス感染症対策緩和の影響により休止していた事業の再開に伴い、昨年度より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ポイント増加した。類似団体平均値より</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ポイントの差であったが、</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ポイントとなったことから、類似団体よりも休止した事業の効果検証ができていない可能性がある。</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年度が</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ポイントと高く、見直しを行わなければ、この程度の数値になることが見込まれる。人口減少も想定よりも速いことから、抑制をできるような早急な見直しが必要になる。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744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8098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53522</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100221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例年、類似団体平均値と同様の推移をしており、今年度も類似団体平均値より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ポイント高い値となった。内訳は、維持補修費が</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ポイントへ</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ポイント減少し、繰出金が</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ポイントへ</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た。老朽化した施設が多く、統廃合を予定しているため、統廃合を行う施設の維持補修費の削減は見込まれるが、手つかずの施設も多々存在するため、公共施設等総合管理計画にて目標に掲げる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年間で施設保有量の床面積</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％削減を目指したい。</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77470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76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107950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107950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新型コロナウイルス感染症対策緩和により補助団体等が活動を再開したことが影響し、昨年度より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類似団体平均値と同様の推移をしている。行財政改革を予定しており、その中で補助費の見直しを行う予定であるため、慣例となっている補助費の妥当性の検証や補助率の改定を行うこことで、時代に合致した投資にシフトし長期的に存続可能な自治体を目指し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164556</xdr:rowOff>
    </xdr:from>
    <xdr:to>
      <xdr:col>82</xdr:col>
      <xdr:colOff>107950</xdr:colOff>
      <xdr:row>36</xdr:row>
      <xdr:rowOff>71483</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16530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164556</xdr:rowOff>
    </xdr:from>
    <xdr:to>
      <xdr:col>78</xdr:col>
      <xdr:colOff>69850</xdr:colOff>
      <xdr:row>36</xdr:row>
      <xdr:rowOff>136797</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16530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136797</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276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104140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164210</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16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113756</xdr:rowOff>
    </xdr:from>
    <xdr:to>
      <xdr:col>78</xdr:col>
      <xdr:colOff>120650</xdr:colOff>
      <xdr:row>36</xdr:row>
      <xdr:rowOff>43906</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85997</xdr:rowOff>
    </xdr:from>
    <xdr:to>
      <xdr:col>74</xdr:col>
      <xdr:colOff>31750</xdr:colOff>
      <xdr:row>37</xdr:row>
      <xdr:rowOff>16147</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924</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ポイント増加した。この要因は、新庁舎建替事業の元金償還開始に伴うものである。例年、類似団体平均値より</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ポイント高かったが、今年度は</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ポイントの差となった。他の項目と比べ類似団体平均値よりも高く、経常収支比率の改善のために見直さなければならないが、今後も元金据置期間中の大型借入に係る償還が控えていることや老朽化施設の統廃合が予定されており、増加が見込まれる。事業実施においては人口減を見据えながら、過度な将来世代への負担にならないように、計画の見直しを図りたい。</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127000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987800" y="1338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17272</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17272</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2209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8128</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旧町単位での施設が数多く存在し、維持管理費に多額の費用が生じている。昨年度よりも</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高くなっており、類似団平均値よりも高い傾向であるため、経常的支出の見直しが必要となる。今後、物価高騰や人件費の高騰が見込まれており、様々な費用が上昇する見込みである。総合管理計画や公共施設等総合管理計画、行財政改革等を紐づけて推進し、抜本的な見直しを行いたい。</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xmlns=""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xmlns=""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xmlns=""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101854</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5671800" y="13216637"/>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xmlns=""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154432</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4782800" y="13216637"/>
          <a:ext cx="8890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154432</xdr:rowOff>
    </xdr:from>
    <xdr:to>
      <xdr:col>73</xdr:col>
      <xdr:colOff>180975</xdr:colOff>
      <xdr:row>79</xdr:row>
      <xdr:rowOff>1270</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893800" y="13527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79</xdr:row>
      <xdr:rowOff>1270</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a:off x="13004800" y="134863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53" name="公債費以外該当値テキスト">
          <a:extLst>
            <a:ext uri="{FF2B5EF4-FFF2-40B4-BE49-F238E27FC236}">
              <a16:creationId xmlns:a16="http://schemas.microsoft.com/office/drawing/2014/main" xmlns="" id="{00000000-0008-0000-0400-0000C5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103632</xdr:rowOff>
    </xdr:from>
    <xdr:to>
      <xdr:col>74</xdr:col>
      <xdr:colOff>31750</xdr:colOff>
      <xdr:row>79</xdr:row>
      <xdr:rowOff>33782</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4732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18559</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4401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113500</xdr:rowOff>
    </xdr:from>
    <xdr:to>
      <xdr:col>29</xdr:col>
      <xdr:colOff>127000</xdr:colOff>
      <xdr:row>16</xdr:row>
      <xdr:rowOff>123889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2904325"/>
          <a:ext cx="6477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113500</xdr:rowOff>
    </xdr:from>
    <xdr:to>
      <xdr:col>26</xdr:col>
      <xdr:colOff>50800</xdr:colOff>
      <xdr:row>17</xdr:row>
      <xdr:rowOff>5918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904325"/>
          <a:ext cx="698500" cy="63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5918</xdr:rowOff>
    </xdr:from>
    <xdr:to>
      <xdr:col>22</xdr:col>
      <xdr:colOff>114300</xdr:colOff>
      <xdr:row>17</xdr:row>
      <xdr:rowOff>59944</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68193"/>
          <a:ext cx="6985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59944</xdr:rowOff>
    </xdr:from>
    <xdr:to>
      <xdr:col>18</xdr:col>
      <xdr:colOff>177800</xdr:colOff>
      <xdr:row>17</xdr:row>
      <xdr:rowOff>92139</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22219"/>
          <a:ext cx="698500" cy="32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73089</xdr:rowOff>
    </xdr:from>
    <xdr:to>
      <xdr:col>29</xdr:col>
      <xdr:colOff>177800</xdr:colOff>
      <xdr:row>17</xdr:row>
      <xdr:rowOff>3239</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63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89616</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70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62700</xdr:rowOff>
    </xdr:from>
    <xdr:to>
      <xdr:col>26</xdr:col>
      <xdr:colOff>101600</xdr:colOff>
      <xdr:row>16</xdr:row>
      <xdr:rowOff>164300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85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3027</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62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126568</xdr:rowOff>
    </xdr:from>
    <xdr:to>
      <xdr:col>22</xdr:col>
      <xdr:colOff>165100</xdr:colOff>
      <xdr:row>17</xdr:row>
      <xdr:rowOff>56718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1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66895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6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9144</xdr:rowOff>
    </xdr:from>
    <xdr:to>
      <xdr:col>19</xdr:col>
      <xdr:colOff>38100</xdr:colOff>
      <xdr:row>17</xdr:row>
      <xdr:rowOff>110744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7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95521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5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41339</xdr:rowOff>
    </xdr:from>
    <xdr:to>
      <xdr:col>15</xdr:col>
      <xdr:colOff>101600</xdr:colOff>
      <xdr:row>17</xdr:row>
      <xdr:rowOff>142939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0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127716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96665</xdr:rowOff>
    </xdr:from>
    <xdr:to>
      <xdr:col>29</xdr:col>
      <xdr:colOff>127000</xdr:colOff>
      <xdr:row>35</xdr:row>
      <xdr:rowOff>189408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707015"/>
          <a:ext cx="647700" cy="9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189408</xdr:rowOff>
    </xdr:from>
    <xdr:to>
      <xdr:col>26</xdr:col>
      <xdr:colOff>50800</xdr:colOff>
      <xdr:row>35</xdr:row>
      <xdr:rowOff>281214</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6799758"/>
          <a:ext cx="698500" cy="91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281214</xdr:rowOff>
    </xdr:from>
    <xdr:to>
      <xdr:col>22</xdr:col>
      <xdr:colOff>114300</xdr:colOff>
      <xdr:row>35</xdr:row>
      <xdr:rowOff>330980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3606800" y="6891564"/>
          <a:ext cx="698500" cy="49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330980</xdr:rowOff>
    </xdr:from>
    <xdr:to>
      <xdr:col>18</xdr:col>
      <xdr:colOff>177800</xdr:colOff>
      <xdr:row>36</xdr:row>
      <xdr:rowOff>86149</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6941330"/>
          <a:ext cx="698500" cy="9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45865</xdr:rowOff>
    </xdr:from>
    <xdr:to>
      <xdr:col>29</xdr:col>
      <xdr:colOff>177800</xdr:colOff>
      <xdr:row>35</xdr:row>
      <xdr:rowOff>147465</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65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233842</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50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138608</xdr:rowOff>
    </xdr:from>
    <xdr:to>
      <xdr:col>26</xdr:col>
      <xdr:colOff>101600</xdr:colOff>
      <xdr:row>35</xdr:row>
      <xdr:rowOff>240208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74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250385</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517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230414</xdr:rowOff>
    </xdr:from>
    <xdr:to>
      <xdr:col>22</xdr:col>
      <xdr:colOff>165100</xdr:colOff>
      <xdr:row>35</xdr:row>
      <xdr:rowOff>332014</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84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342191</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6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280180</xdr:rowOff>
    </xdr:from>
    <xdr:to>
      <xdr:col>19</xdr:col>
      <xdr:colOff>38100</xdr:colOff>
      <xdr:row>36</xdr:row>
      <xdr:rowOff>38880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89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49057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6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35349</xdr:rowOff>
    </xdr:from>
    <xdr:to>
      <xdr:col>15</xdr:col>
      <xdr:colOff>101600</xdr:colOff>
      <xdr:row>36</xdr:row>
      <xdr:rowOff>136949</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121726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70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130570</xdr:rowOff>
    </xdr:from>
    <xdr:to>
      <xdr:col>24</xdr:col>
      <xdr:colOff>63500</xdr:colOff>
      <xdr:row>34</xdr:row>
      <xdr:rowOff>160717</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3797300" y="5959870"/>
          <a:ext cx="838200" cy="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130570</xdr:rowOff>
    </xdr:from>
    <xdr:to>
      <xdr:col>19</xdr:col>
      <xdr:colOff>177800</xdr:colOff>
      <xdr:row>35</xdr:row>
      <xdr:rowOff>61547</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5959870"/>
          <a:ext cx="889000" cy="10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61547</xdr:rowOff>
    </xdr:from>
    <xdr:to>
      <xdr:col>15</xdr:col>
      <xdr:colOff>50800</xdr:colOff>
      <xdr:row>36</xdr:row>
      <xdr:rowOff>129242</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2019300" y="6062297"/>
          <a:ext cx="889000" cy="2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113068</xdr:rowOff>
    </xdr:from>
    <xdr:to>
      <xdr:col>10</xdr:col>
      <xdr:colOff>114300</xdr:colOff>
      <xdr:row>36</xdr:row>
      <xdr:rowOff>129242</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a:off x="1130300" y="6285268"/>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109917</xdr:rowOff>
    </xdr:from>
    <xdr:to>
      <xdr:col>24</xdr:col>
      <xdr:colOff>114300</xdr:colOff>
      <xdr:row>35</xdr:row>
      <xdr:rowOff>40067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59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132794</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5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79770</xdr:rowOff>
    </xdr:from>
    <xdr:to>
      <xdr:col>20</xdr:col>
      <xdr:colOff>38100</xdr:colOff>
      <xdr:row>35</xdr:row>
      <xdr:rowOff>9920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59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26447</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497795" y="56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10747</xdr:rowOff>
    </xdr:from>
    <xdr:to>
      <xdr:col>15</xdr:col>
      <xdr:colOff>101600</xdr:colOff>
      <xdr:row>35</xdr:row>
      <xdr:rowOff>112347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60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128874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578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78442</xdr:rowOff>
    </xdr:from>
    <xdr:to>
      <xdr:col>10</xdr:col>
      <xdr:colOff>165100</xdr:colOff>
      <xdr:row>37</xdr:row>
      <xdr:rowOff>8592</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6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171169</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6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62268</xdr:rowOff>
    </xdr:from>
    <xdr:to>
      <xdr:col>6</xdr:col>
      <xdr:colOff>38100</xdr:colOff>
      <xdr:row>36</xdr:row>
      <xdr:rowOff>163868</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154995</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159995</xdr:rowOff>
    </xdr:from>
    <xdr:to>
      <xdr:col>24</xdr:col>
      <xdr:colOff>63500</xdr:colOff>
      <xdr:row>55</xdr:row>
      <xdr:rowOff>170738</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3797300" y="9589745"/>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159995</xdr:rowOff>
    </xdr:from>
    <xdr:to>
      <xdr:col>19</xdr:col>
      <xdr:colOff>177800</xdr:colOff>
      <xdr:row>55</xdr:row>
      <xdr:rowOff>164694</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589745"/>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151841</xdr:rowOff>
    </xdr:from>
    <xdr:to>
      <xdr:col>15</xdr:col>
      <xdr:colOff>50800</xdr:colOff>
      <xdr:row>55</xdr:row>
      <xdr:rowOff>164694</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9581591"/>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151841</xdr:rowOff>
    </xdr:from>
    <xdr:to>
      <xdr:col>10</xdr:col>
      <xdr:colOff>114300</xdr:colOff>
      <xdr:row>57</xdr:row>
      <xdr:rowOff>22314</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581591"/>
          <a:ext cx="889000" cy="2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119938</xdr:rowOff>
    </xdr:from>
    <xdr:to>
      <xdr:col>24</xdr:col>
      <xdr:colOff>114300</xdr:colOff>
      <xdr:row>56</xdr:row>
      <xdr:rowOff>50088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5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142815</xdr:rowOff>
    </xdr:from>
    <xdr:ext cx="599010"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4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109195</xdr:rowOff>
    </xdr:from>
    <xdr:to>
      <xdr:col>20</xdr:col>
      <xdr:colOff>38100</xdr:colOff>
      <xdr:row>56</xdr:row>
      <xdr:rowOff>39345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5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55872</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497795" y="931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113894</xdr:rowOff>
    </xdr:from>
    <xdr:to>
      <xdr:col>15</xdr:col>
      <xdr:colOff>101600</xdr:colOff>
      <xdr:row>56</xdr:row>
      <xdr:rowOff>44044</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5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60571</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08795" y="93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101041</xdr:rowOff>
    </xdr:from>
    <xdr:to>
      <xdr:col>10</xdr:col>
      <xdr:colOff>165100</xdr:colOff>
      <xdr:row>56</xdr:row>
      <xdr:rowOff>31191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5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47718</xdr:rowOff>
    </xdr:from>
    <xdr:ext cx="599010"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19795" y="93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142964</xdr:rowOff>
    </xdr:from>
    <xdr:to>
      <xdr:col>6</xdr:col>
      <xdr:colOff>38100</xdr:colOff>
      <xdr:row>57</xdr:row>
      <xdr:rowOff>73114</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7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64241</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8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139151</xdr:rowOff>
    </xdr:from>
    <xdr:to>
      <xdr:col>24</xdr:col>
      <xdr:colOff>63500</xdr:colOff>
      <xdr:row>76</xdr:row>
      <xdr:rowOff>152022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169351"/>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152022</xdr:rowOff>
    </xdr:from>
    <xdr:to>
      <xdr:col>19</xdr:col>
      <xdr:colOff>177800</xdr:colOff>
      <xdr:row>77</xdr:row>
      <xdr:rowOff>9123</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182222"/>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9123</xdr:rowOff>
    </xdr:from>
    <xdr:to>
      <xdr:col>15</xdr:col>
      <xdr:colOff>50800</xdr:colOff>
      <xdr:row>77</xdr:row>
      <xdr:rowOff>31023</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210773"/>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31023</xdr:rowOff>
    </xdr:from>
    <xdr:to>
      <xdr:col>10</xdr:col>
      <xdr:colOff>114300</xdr:colOff>
      <xdr:row>77</xdr:row>
      <xdr:rowOff>105456</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1130300" y="13232673"/>
          <a:ext cx="889000" cy="7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111228</xdr:rowOff>
    </xdr:from>
    <xdr:ext cx="534377"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296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101222</xdr:rowOff>
    </xdr:from>
    <xdr:to>
      <xdr:col>20</xdr:col>
      <xdr:colOff>38100</xdr:colOff>
      <xdr:row>77</xdr:row>
      <xdr:rowOff>31372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1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47899</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30111" y="129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129773</xdr:rowOff>
    </xdr:from>
    <xdr:to>
      <xdr:col>15</xdr:col>
      <xdr:colOff>101600</xdr:colOff>
      <xdr:row>77</xdr:row>
      <xdr:rowOff>59923</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1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76450</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41111" y="1293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151673</xdr:rowOff>
    </xdr:from>
    <xdr:to>
      <xdr:col>10</xdr:col>
      <xdr:colOff>165100</xdr:colOff>
      <xdr:row>77</xdr:row>
      <xdr:rowOff>81823</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1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98351</xdr:rowOff>
    </xdr:from>
    <xdr:ext cx="534377"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52111" y="12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54656</xdr:rowOff>
    </xdr:from>
    <xdr:to>
      <xdr:col>6</xdr:col>
      <xdr:colOff>38100</xdr:colOff>
      <xdr:row>77</xdr:row>
      <xdr:rowOff>156256</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2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1333</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03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135319</xdr:rowOff>
    </xdr:from>
    <xdr:to>
      <xdr:col>24</xdr:col>
      <xdr:colOff>63500</xdr:colOff>
      <xdr:row>94</xdr:row>
      <xdr:rowOff>59119</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5908719"/>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135319</xdr:rowOff>
    </xdr:from>
    <xdr:to>
      <xdr:col>19</xdr:col>
      <xdr:colOff>177800</xdr:colOff>
      <xdr:row>94</xdr:row>
      <xdr:rowOff>167005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5908719"/>
          <a:ext cx="889000" cy="3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162801</xdr:rowOff>
    </xdr:from>
    <xdr:to>
      <xdr:col>15</xdr:col>
      <xdr:colOff>50800</xdr:colOff>
      <xdr:row>94</xdr:row>
      <xdr:rowOff>167005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279101"/>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162801</xdr:rowOff>
    </xdr:from>
    <xdr:to>
      <xdr:col>10</xdr:col>
      <xdr:colOff>114300</xdr:colOff>
      <xdr:row>95</xdr:row>
      <xdr:rowOff>14745</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279101"/>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8319</xdr:rowOff>
    </xdr:from>
    <xdr:to>
      <xdr:col>24</xdr:col>
      <xdr:colOff>114300</xdr:colOff>
      <xdr:row>94</xdr:row>
      <xdr:rowOff>109919</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1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31196</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9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84519</xdr:rowOff>
    </xdr:from>
    <xdr:to>
      <xdr:col>20</xdr:col>
      <xdr:colOff>38100</xdr:colOff>
      <xdr:row>93</xdr:row>
      <xdr:rowOff>14669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585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31196</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63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116205</xdr:rowOff>
    </xdr:from>
    <xdr:to>
      <xdr:col>15</xdr:col>
      <xdr:colOff>101600</xdr:colOff>
      <xdr:row>95</xdr:row>
      <xdr:rowOff>46355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2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62882</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0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112001</xdr:rowOff>
    </xdr:from>
    <xdr:to>
      <xdr:col>10</xdr:col>
      <xdr:colOff>165100</xdr:colOff>
      <xdr:row>95</xdr:row>
      <xdr:rowOff>42151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2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58678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0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135395</xdr:rowOff>
    </xdr:from>
    <xdr:to>
      <xdr:col>6</xdr:col>
      <xdr:colOff>38100</xdr:colOff>
      <xdr:row>95</xdr:row>
      <xdr:rowOff>65545</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2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82072</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0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61610</xdr:rowOff>
    </xdr:from>
    <xdr:to>
      <xdr:col>55</xdr:col>
      <xdr:colOff>0</xdr:colOff>
      <xdr:row>36</xdr:row>
      <xdr:rowOff>108062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6233810"/>
          <a:ext cx="8382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99604</xdr:rowOff>
    </xdr:from>
    <xdr:to>
      <xdr:col>50</xdr:col>
      <xdr:colOff>114300</xdr:colOff>
      <xdr:row>36</xdr:row>
      <xdr:rowOff>108062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5757454"/>
          <a:ext cx="8890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99604</xdr:rowOff>
    </xdr:from>
    <xdr:to>
      <xdr:col>45</xdr:col>
      <xdr:colOff>177800</xdr:colOff>
      <xdr:row>37</xdr:row>
      <xdr:rowOff>20645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757454"/>
          <a:ext cx="889000" cy="60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20645</xdr:rowOff>
    </xdr:from>
    <xdr:to>
      <xdr:col>41</xdr:col>
      <xdr:colOff>50800</xdr:colOff>
      <xdr:row>37</xdr:row>
      <xdr:rowOff>42467</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364295"/>
          <a:ext cx="889000" cy="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10810</xdr:rowOff>
    </xdr:from>
    <xdr:to>
      <xdr:col>55</xdr:col>
      <xdr:colOff>50800</xdr:colOff>
      <xdr:row>36</xdr:row>
      <xdr:rowOff>112410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1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160687</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1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57262</xdr:rowOff>
    </xdr:from>
    <xdr:to>
      <xdr:col>50</xdr:col>
      <xdr:colOff>165100</xdr:colOff>
      <xdr:row>36</xdr:row>
      <xdr:rowOff>158862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2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149989</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3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48804</xdr:rowOff>
    </xdr:from>
    <xdr:to>
      <xdr:col>46</xdr:col>
      <xdr:colOff>38100</xdr:colOff>
      <xdr:row>33</xdr:row>
      <xdr:rowOff>150404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7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166931</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4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141295</xdr:rowOff>
    </xdr:from>
    <xdr:to>
      <xdr:col>41</xdr:col>
      <xdr:colOff>101600</xdr:colOff>
      <xdr:row>37</xdr:row>
      <xdr:rowOff>71445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3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163117</xdr:rowOff>
    </xdr:from>
    <xdr:to>
      <xdr:col>36</xdr:col>
      <xdr:colOff>165100</xdr:colOff>
      <xdr:row>37</xdr:row>
      <xdr:rowOff>93267</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3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84394</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4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93948</xdr:rowOff>
    </xdr:from>
    <xdr:to>
      <xdr:col>54</xdr:col>
      <xdr:colOff>189865</xdr:colOff>
      <xdr:row>58</xdr:row>
      <xdr:rowOff>88585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9180798"/>
          <a:ext cx="1270" cy="85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92412</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3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88585</xdr:rowOff>
    </xdr:from>
    <xdr:to>
      <xdr:col>55</xdr:col>
      <xdr:colOff>88900</xdr:colOff>
      <xdr:row>58</xdr:row>
      <xdr:rowOff>88585</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3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40625</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9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93948</xdr:rowOff>
    </xdr:from>
    <xdr:to>
      <xdr:col>55</xdr:col>
      <xdr:colOff>88900</xdr:colOff>
      <xdr:row>53</xdr:row>
      <xdr:rowOff>93948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918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51200</xdr:rowOff>
    </xdr:from>
    <xdr:to>
      <xdr:col>55</xdr:col>
      <xdr:colOff>0</xdr:colOff>
      <xdr:row>56</xdr:row>
      <xdr:rowOff>27736</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480950"/>
          <a:ext cx="838200" cy="1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106276</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0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127849</xdr:rowOff>
    </xdr:from>
    <xdr:to>
      <xdr:col>55</xdr:col>
      <xdr:colOff>50800</xdr:colOff>
      <xdr:row>57</xdr:row>
      <xdr:rowOff>57999</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86934</xdr:rowOff>
    </xdr:from>
    <xdr:to>
      <xdr:col>50</xdr:col>
      <xdr:colOff>114300</xdr:colOff>
      <xdr:row>55</xdr:row>
      <xdr:rowOff>51200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9002334"/>
          <a:ext cx="889000" cy="4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82440</xdr:rowOff>
    </xdr:from>
    <xdr:to>
      <xdr:col>50</xdr:col>
      <xdr:colOff>165100</xdr:colOff>
      <xdr:row>57</xdr:row>
      <xdr:rowOff>12590</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3717</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86934</xdr:rowOff>
    </xdr:from>
    <xdr:to>
      <xdr:col>45</xdr:col>
      <xdr:colOff>177800</xdr:colOff>
      <xdr:row>54</xdr:row>
      <xdr:rowOff>24755</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002334"/>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163204</xdr:rowOff>
    </xdr:from>
    <xdr:to>
      <xdr:col>46</xdr:col>
      <xdr:colOff>38100</xdr:colOff>
      <xdr:row>56</xdr:row>
      <xdr:rowOff>93354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84481</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24755</xdr:rowOff>
    </xdr:from>
    <xdr:to>
      <xdr:col>41</xdr:col>
      <xdr:colOff>50800</xdr:colOff>
      <xdr:row>56</xdr:row>
      <xdr:rowOff>168426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283055"/>
          <a:ext cx="889000" cy="48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124641</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42549</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148386</xdr:rowOff>
    </xdr:from>
    <xdr:to>
      <xdr:col>55</xdr:col>
      <xdr:colOff>50800</xdr:colOff>
      <xdr:row>56</xdr:row>
      <xdr:rowOff>78536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5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171263</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4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400</xdr:rowOff>
    </xdr:from>
    <xdr:to>
      <xdr:col>50</xdr:col>
      <xdr:colOff>165100</xdr:colOff>
      <xdr:row>55</xdr:row>
      <xdr:rowOff>102000</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4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118527</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39795" y="9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36134</xdr:rowOff>
    </xdr:from>
    <xdr:to>
      <xdr:col>46</xdr:col>
      <xdr:colOff>38100</xdr:colOff>
      <xdr:row>52</xdr:row>
      <xdr:rowOff>137734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89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154261</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50795" y="87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145405</xdr:rowOff>
    </xdr:from>
    <xdr:to>
      <xdr:col>41</xdr:col>
      <xdr:colOff>101600</xdr:colOff>
      <xdr:row>54</xdr:row>
      <xdr:rowOff>75555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92082</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61795" y="900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117626</xdr:rowOff>
    </xdr:from>
    <xdr:to>
      <xdr:col>36</xdr:col>
      <xdr:colOff>165100</xdr:colOff>
      <xdr:row>57</xdr:row>
      <xdr:rowOff>47776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38903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12122</xdr:rowOff>
    </xdr:from>
    <xdr:to>
      <xdr:col>55</xdr:col>
      <xdr:colOff>0</xdr:colOff>
      <xdr:row>79</xdr:row>
      <xdr:rowOff>22961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9639300" y="13385222"/>
          <a:ext cx="838200" cy="18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116345</xdr:rowOff>
    </xdr:from>
    <xdr:to>
      <xdr:col>50</xdr:col>
      <xdr:colOff>114300</xdr:colOff>
      <xdr:row>79</xdr:row>
      <xdr:rowOff>22961</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489445"/>
          <a:ext cx="889000" cy="7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27515</xdr:rowOff>
    </xdr:from>
    <xdr:to>
      <xdr:col>45</xdr:col>
      <xdr:colOff>177800</xdr:colOff>
      <xdr:row>78</xdr:row>
      <xdr:rowOff>116345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400615"/>
          <a:ext cx="889000" cy="8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25609</xdr:rowOff>
    </xdr:from>
    <xdr:to>
      <xdr:col>41</xdr:col>
      <xdr:colOff>50800</xdr:colOff>
      <xdr:row>78</xdr:row>
      <xdr:rowOff>27515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39870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132772</xdr:rowOff>
    </xdr:from>
    <xdr:to>
      <xdr:col>55</xdr:col>
      <xdr:colOff>50800</xdr:colOff>
      <xdr:row>78</xdr:row>
      <xdr:rowOff>62922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3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111199</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143611</xdr:rowOff>
    </xdr:from>
    <xdr:to>
      <xdr:col>50</xdr:col>
      <xdr:colOff>165100</xdr:colOff>
      <xdr:row>79</xdr:row>
      <xdr:rowOff>73761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64888</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04428" y="136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65545</xdr:rowOff>
    </xdr:from>
    <xdr:to>
      <xdr:col>46</xdr:col>
      <xdr:colOff>38100</xdr:colOff>
      <xdr:row>78</xdr:row>
      <xdr:rowOff>167145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4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158272</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15428" y="135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148165</xdr:rowOff>
    </xdr:from>
    <xdr:to>
      <xdr:col>41</xdr:col>
      <xdr:colOff>101600</xdr:colOff>
      <xdr:row>78</xdr:row>
      <xdr:rowOff>78315</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3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69442</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4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146259</xdr:rowOff>
    </xdr:from>
    <xdr:to>
      <xdr:col>36</xdr:col>
      <xdr:colOff>165100</xdr:colOff>
      <xdr:row>78</xdr:row>
      <xdr:rowOff>76409</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3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67536</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37428" y="1344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37973</xdr:rowOff>
    </xdr:from>
    <xdr:to>
      <xdr:col>54</xdr:col>
      <xdr:colOff>189865</xdr:colOff>
      <xdr:row>98</xdr:row>
      <xdr:rowOff>8260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6154273"/>
          <a:ext cx="1270" cy="656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156100</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92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37973</xdr:rowOff>
    </xdr:from>
    <xdr:to>
      <xdr:col>55</xdr:col>
      <xdr:colOff>88900</xdr:colOff>
      <xdr:row>94</xdr:row>
      <xdr:rowOff>37973</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15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8479</xdr:rowOff>
    </xdr:from>
    <xdr:to>
      <xdr:col>55</xdr:col>
      <xdr:colOff>0</xdr:colOff>
      <xdr:row>95</xdr:row>
      <xdr:rowOff>105696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9639300" y="16124779"/>
          <a:ext cx="838200" cy="26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53612</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51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75185</xdr:rowOff>
    </xdr:from>
    <xdr:to>
      <xdr:col>55</xdr:col>
      <xdr:colOff>50800</xdr:colOff>
      <xdr:row>97</xdr:row>
      <xdr:rowOff>5335</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114263</xdr:rowOff>
    </xdr:from>
    <xdr:to>
      <xdr:col>50</xdr:col>
      <xdr:colOff>114300</xdr:colOff>
      <xdr:row>94</xdr:row>
      <xdr:rowOff>8479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8750300" y="15544763"/>
          <a:ext cx="889000" cy="58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47380</xdr:rowOff>
    </xdr:from>
    <xdr:to>
      <xdr:col>50</xdr:col>
      <xdr:colOff>165100</xdr:colOff>
      <xdr:row>96</xdr:row>
      <xdr:rowOff>148980</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140107</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114263</xdr:rowOff>
    </xdr:from>
    <xdr:to>
      <xdr:col>45</xdr:col>
      <xdr:colOff>177800</xdr:colOff>
      <xdr:row>92</xdr:row>
      <xdr:rowOff>152381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7861300" y="15544763"/>
          <a:ext cx="889000" cy="3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7266</xdr:rowOff>
    </xdr:from>
    <xdr:to>
      <xdr:col>46</xdr:col>
      <xdr:colOff>38100</xdr:colOff>
      <xdr:row>96</xdr:row>
      <xdr:rowOff>108866</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99993</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152381</xdr:rowOff>
    </xdr:from>
    <xdr:to>
      <xdr:col>41</xdr:col>
      <xdr:colOff>50800</xdr:colOff>
      <xdr:row>96</xdr:row>
      <xdr:rowOff>67342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6972300" y="15925781"/>
          <a:ext cx="889000" cy="6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58068</xdr:rowOff>
    </xdr:from>
    <xdr:to>
      <xdr:col>41</xdr:col>
      <xdr:colOff>101600</xdr:colOff>
      <xdr:row>96</xdr:row>
      <xdr:rowOff>159668</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150795</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94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102639</xdr:rowOff>
    </xdr:from>
    <xdr:to>
      <xdr:col>36</xdr:col>
      <xdr:colOff>165100</xdr:colOff>
      <xdr:row>97</xdr:row>
      <xdr:rowOff>32789</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23916</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05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54896</xdr:rowOff>
    </xdr:from>
    <xdr:to>
      <xdr:col>55</xdr:col>
      <xdr:colOff>50800</xdr:colOff>
      <xdr:row>95</xdr:row>
      <xdr:rowOff>156496</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3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77773</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1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129129</xdr:rowOff>
    </xdr:from>
    <xdr:to>
      <xdr:col>50</xdr:col>
      <xdr:colOff>165100</xdr:colOff>
      <xdr:row>94</xdr:row>
      <xdr:rowOff>59279</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0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75806</xdr:rowOff>
    </xdr:from>
    <xdr:ext cx="59901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39795" y="1584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63463</xdr:rowOff>
    </xdr:from>
    <xdr:to>
      <xdr:col>46</xdr:col>
      <xdr:colOff>38100</xdr:colOff>
      <xdr:row>90</xdr:row>
      <xdr:rowOff>165063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5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10140</xdr:rowOff>
    </xdr:from>
    <xdr:ext cx="59901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50795" y="1526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101581</xdr:rowOff>
    </xdr:from>
    <xdr:to>
      <xdr:col>41</xdr:col>
      <xdr:colOff>101600</xdr:colOff>
      <xdr:row>93</xdr:row>
      <xdr:rowOff>31731</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58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48258</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61795" y="1565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16542</xdr:rowOff>
    </xdr:from>
    <xdr:to>
      <xdr:col>36</xdr:col>
      <xdr:colOff>165100</xdr:colOff>
      <xdr:row>96</xdr:row>
      <xdr:rowOff>118142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4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134669</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2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xmlns=""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1" name="災害復旧事業費最大値テキスト">
          <a:extLst>
            <a:ext uri="{FF2B5EF4-FFF2-40B4-BE49-F238E27FC236}">
              <a16:creationId xmlns:a16="http://schemas.microsoft.com/office/drawing/2014/main" xmlns="" id="{00000000-0008-0000-0600-0000FF01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6756</xdr:rowOff>
    </xdr:from>
    <xdr:to>
      <xdr:col>85</xdr:col>
      <xdr:colOff>127000</xdr:colOff>
      <xdr:row>39</xdr:row>
      <xdr:rowOff>25222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5481300" y="6693306"/>
          <a:ext cx="8382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14" name="災害復旧事業費平均値テキスト">
          <a:extLst>
            <a:ext uri="{FF2B5EF4-FFF2-40B4-BE49-F238E27FC236}">
              <a16:creationId xmlns:a16="http://schemas.microsoft.com/office/drawing/2014/main" xmlns="" id="{00000000-0008-0000-0600-000002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158331</xdr:rowOff>
    </xdr:from>
    <xdr:to>
      <xdr:col>81</xdr:col>
      <xdr:colOff>50800</xdr:colOff>
      <xdr:row>39</xdr:row>
      <xdr:rowOff>6756</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4592300" y="6673431"/>
          <a:ext cx="8890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158331</xdr:rowOff>
    </xdr:from>
    <xdr:to>
      <xdr:col>76</xdr:col>
      <xdr:colOff>114300</xdr:colOff>
      <xdr:row>39</xdr:row>
      <xdr:rowOff>15799</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3703300" y="667343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144107</xdr:rowOff>
    </xdr:from>
    <xdr:to>
      <xdr:col>71</xdr:col>
      <xdr:colOff>177800</xdr:colOff>
      <xdr:row>39</xdr:row>
      <xdr:rowOff>15799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814300" y="6659207"/>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38092</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579428" y="67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145872</xdr:rowOff>
    </xdr:from>
    <xdr:to>
      <xdr:col>85</xdr:col>
      <xdr:colOff>177800</xdr:colOff>
      <xdr:row>39</xdr:row>
      <xdr:rowOff>76022</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6268700" y="66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469744" cy="259045"/>
    <xdr:sp macro="" textlink="">
      <xdr:nvSpPr>
        <xdr:cNvPr id="533" name="災害復旧事業費該当値テキスト">
          <a:extLst>
            <a:ext uri="{FF2B5EF4-FFF2-40B4-BE49-F238E27FC236}">
              <a16:creationId xmlns:a16="http://schemas.microsoft.com/office/drawing/2014/main" xmlns="" id="{00000000-0008-0000-0600-000015020000}"/>
            </a:ext>
          </a:extLst>
        </xdr:cNvPr>
        <xdr:cNvSpPr txBox="1"/>
      </xdr:nvSpPr>
      <xdr:spPr>
        <a:xfrm>
          <a:off x="16370300" y="66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127406</xdr:rowOff>
    </xdr:from>
    <xdr:to>
      <xdr:col>81</xdr:col>
      <xdr:colOff>101600</xdr:colOff>
      <xdr:row>39</xdr:row>
      <xdr:rowOff>57556</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5430500" y="66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48683</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46428" y="673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107531</xdr:rowOff>
    </xdr:from>
    <xdr:to>
      <xdr:col>76</xdr:col>
      <xdr:colOff>165100</xdr:colOff>
      <xdr:row>39</xdr:row>
      <xdr:rowOff>37681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4541500" y="66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28808</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357428" y="671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136449</xdr:rowOff>
    </xdr:from>
    <xdr:to>
      <xdr:col>72</xdr:col>
      <xdr:colOff>38100</xdr:colOff>
      <xdr:row>39</xdr:row>
      <xdr:rowOff>66599</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3652500" y="66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57726</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468428" y="67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93307</xdr:rowOff>
    </xdr:from>
    <xdr:to>
      <xdr:col>67</xdr:col>
      <xdr:colOff>101600</xdr:colOff>
      <xdr:row>39</xdr:row>
      <xdr:rowOff>23457</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2763500" y="66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39984</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579428" y="638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xmlns=""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xmlns=""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xmlns=""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xmlns=""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15" name="公債費最小値テキスト">
          <a:extLst>
            <a:ext uri="{FF2B5EF4-FFF2-40B4-BE49-F238E27FC236}">
              <a16:creationId xmlns:a16="http://schemas.microsoft.com/office/drawing/2014/main" xmlns="" id="{00000000-0008-0000-0600-000067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17" name="公債費最大値テキスト">
          <a:extLst>
            <a:ext uri="{FF2B5EF4-FFF2-40B4-BE49-F238E27FC236}">
              <a16:creationId xmlns:a16="http://schemas.microsoft.com/office/drawing/2014/main" xmlns="" id="{00000000-0008-0000-0600-000069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163223</xdr:rowOff>
    </xdr:from>
    <xdr:to>
      <xdr:col>85</xdr:col>
      <xdr:colOff>127000</xdr:colOff>
      <xdr:row>76</xdr:row>
      <xdr:rowOff>34612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5481300" y="13021973"/>
          <a:ext cx="8382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0" name="公債費平均値テキスト">
          <a:extLst>
            <a:ext uri="{FF2B5EF4-FFF2-40B4-BE49-F238E27FC236}">
              <a16:creationId xmlns:a16="http://schemas.microsoft.com/office/drawing/2014/main" xmlns="" id="{00000000-0008-0000-0600-00006C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34612</xdr:rowOff>
    </xdr:from>
    <xdr:to>
      <xdr:col>81</xdr:col>
      <xdr:colOff>50800</xdr:colOff>
      <xdr:row>76</xdr:row>
      <xdr:rowOff>105197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4592300" y="13064812"/>
          <a:ext cx="889000" cy="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105197</xdr:rowOff>
    </xdr:from>
    <xdr:to>
      <xdr:col>76</xdr:col>
      <xdr:colOff>114300</xdr:colOff>
      <xdr:row>76</xdr:row>
      <xdr:rowOff>109990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3703300" y="13135397"/>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109990</xdr:rowOff>
    </xdr:from>
    <xdr:to>
      <xdr:col>71</xdr:col>
      <xdr:colOff>177800</xdr:colOff>
      <xdr:row>76</xdr:row>
      <xdr:rowOff>125710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2814300" y="13140190"/>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112423</xdr:rowOff>
    </xdr:from>
    <xdr:to>
      <xdr:col>85</xdr:col>
      <xdr:colOff>177800</xdr:colOff>
      <xdr:row>76</xdr:row>
      <xdr:rowOff>42573</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6268700" y="129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135300</xdr:rowOff>
    </xdr:from>
    <xdr:ext cx="534377" cy="259045"/>
    <xdr:sp macro="" textlink="">
      <xdr:nvSpPr>
        <xdr:cNvPr id="639" name="公債費該当値テキスト">
          <a:extLst>
            <a:ext uri="{FF2B5EF4-FFF2-40B4-BE49-F238E27FC236}">
              <a16:creationId xmlns:a16="http://schemas.microsoft.com/office/drawing/2014/main" xmlns="" id="{00000000-0008-0000-0600-00007F020000}"/>
            </a:ext>
          </a:extLst>
        </xdr:cNvPr>
        <xdr:cNvSpPr txBox="1"/>
      </xdr:nvSpPr>
      <xdr:spPr>
        <a:xfrm>
          <a:off x="16370300" y="1282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155262</xdr:rowOff>
    </xdr:from>
    <xdr:to>
      <xdr:col>81</xdr:col>
      <xdr:colOff>101600</xdr:colOff>
      <xdr:row>76</xdr:row>
      <xdr:rowOff>85412</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5430500" y="130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101940</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27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54397</xdr:rowOff>
    </xdr:from>
    <xdr:to>
      <xdr:col>76</xdr:col>
      <xdr:colOff>165100</xdr:colOff>
      <xdr:row>76</xdr:row>
      <xdr:rowOff>155997</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4541500" y="130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1074</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325111" y="128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59190</xdr:rowOff>
    </xdr:from>
    <xdr:to>
      <xdr:col>72</xdr:col>
      <xdr:colOff>38100</xdr:colOff>
      <xdr:row>76</xdr:row>
      <xdr:rowOff>160790</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3652500" y="13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5866</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28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74910</xdr:rowOff>
    </xdr:from>
    <xdr:to>
      <xdr:col>67</xdr:col>
      <xdr:colOff>101600</xdr:colOff>
      <xdr:row>77</xdr:row>
      <xdr:rowOff>5060</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2763500" y="131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21586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288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2" name="積立金最小値テキスト">
          <a:extLst>
            <a:ext uri="{FF2B5EF4-FFF2-40B4-BE49-F238E27FC236}">
              <a16:creationId xmlns:a16="http://schemas.microsoft.com/office/drawing/2014/main" xmlns="" id="{00000000-0008-0000-0600-0000A0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74" name="積立金最大値テキスト">
          <a:extLst>
            <a:ext uri="{FF2B5EF4-FFF2-40B4-BE49-F238E27FC236}">
              <a16:creationId xmlns:a16="http://schemas.microsoft.com/office/drawing/2014/main" xmlns="" id="{00000000-0008-0000-0600-0000A2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35268</xdr:rowOff>
    </xdr:from>
    <xdr:to>
      <xdr:col>85</xdr:col>
      <xdr:colOff>127000</xdr:colOff>
      <xdr:row>96</xdr:row>
      <xdr:rowOff>166712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5481300" y="16494468"/>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77" name="積立金平均値テキスト">
          <a:extLst>
            <a:ext uri="{FF2B5EF4-FFF2-40B4-BE49-F238E27FC236}">
              <a16:creationId xmlns:a16="http://schemas.microsoft.com/office/drawing/2014/main" xmlns="" id="{00000000-0008-0000-0600-0000A5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35268</xdr:rowOff>
    </xdr:from>
    <xdr:to>
      <xdr:col>81</xdr:col>
      <xdr:colOff>50800</xdr:colOff>
      <xdr:row>97</xdr:row>
      <xdr:rowOff>84341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4592300" y="16494468"/>
          <a:ext cx="889000" cy="2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29260</xdr:rowOff>
    </xdr:from>
    <xdr:to>
      <xdr:col>76</xdr:col>
      <xdr:colOff>114300</xdr:colOff>
      <xdr:row>97</xdr:row>
      <xdr:rowOff>84341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3703300" y="16659910"/>
          <a:ext cx="889000" cy="5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29260</xdr:rowOff>
    </xdr:from>
    <xdr:to>
      <xdr:col>71</xdr:col>
      <xdr:colOff>177800</xdr:colOff>
      <xdr:row>97</xdr:row>
      <xdr:rowOff>67641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2814300" y="16659910"/>
          <a:ext cx="889000" cy="3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115912</xdr:rowOff>
    </xdr:from>
    <xdr:to>
      <xdr:col>85</xdr:col>
      <xdr:colOff>177800</xdr:colOff>
      <xdr:row>97</xdr:row>
      <xdr:rowOff>46062</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6268700" y="165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94339</xdr:rowOff>
    </xdr:from>
    <xdr:ext cx="534377" cy="259045"/>
    <xdr:sp macro="" textlink="">
      <xdr:nvSpPr>
        <xdr:cNvPr id="696" name="積立金該当値テキスト">
          <a:extLst>
            <a:ext uri="{FF2B5EF4-FFF2-40B4-BE49-F238E27FC236}">
              <a16:creationId xmlns:a16="http://schemas.microsoft.com/office/drawing/2014/main" xmlns="" id="{00000000-0008-0000-0600-0000B8020000}"/>
            </a:ext>
          </a:extLst>
        </xdr:cNvPr>
        <xdr:cNvSpPr txBox="1"/>
      </xdr:nvSpPr>
      <xdr:spPr>
        <a:xfrm>
          <a:off x="16370300" y="1655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155918</xdr:rowOff>
    </xdr:from>
    <xdr:to>
      <xdr:col>81</xdr:col>
      <xdr:colOff>101600</xdr:colOff>
      <xdr:row>96</xdr:row>
      <xdr:rowOff>86068</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5430500" y="164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77195</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14111" y="165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33541</xdr:rowOff>
    </xdr:from>
    <xdr:to>
      <xdr:col>76</xdr:col>
      <xdr:colOff>165100</xdr:colOff>
      <xdr:row>97</xdr:row>
      <xdr:rowOff>135141</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4541500" y="166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126268</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325111" y="167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149910</xdr:rowOff>
    </xdr:from>
    <xdr:to>
      <xdr:col>72</xdr:col>
      <xdr:colOff>38100</xdr:colOff>
      <xdr:row>97</xdr:row>
      <xdr:rowOff>80060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3652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96587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36111" y="1638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16841</xdr:rowOff>
    </xdr:from>
    <xdr:to>
      <xdr:col>67</xdr:col>
      <xdr:colOff>101600</xdr:colOff>
      <xdr:row>97</xdr:row>
      <xdr:rowOff>118441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2763500" y="166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109568</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47111" y="167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61443</xdr:rowOff>
    </xdr:from>
    <xdr:to>
      <xdr:col>116</xdr:col>
      <xdr:colOff>63500</xdr:colOff>
      <xdr:row>34</xdr:row>
      <xdr:rowOff>93980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5719293"/>
          <a:ext cx="838200" cy="20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128956</xdr:rowOff>
    </xdr:from>
    <xdr:to>
      <xdr:col>111</xdr:col>
      <xdr:colOff>177800</xdr:colOff>
      <xdr:row>33</xdr:row>
      <xdr:rowOff>61443</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0434300" y="5615356"/>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128956</xdr:rowOff>
    </xdr:from>
    <xdr:to>
      <xdr:col>107</xdr:col>
      <xdr:colOff>50800</xdr:colOff>
      <xdr:row>34</xdr:row>
      <xdr:rowOff>13818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19545300" y="5615356"/>
          <a:ext cx="889000" cy="2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67158</xdr:rowOff>
    </xdr:from>
    <xdr:to>
      <xdr:col>102</xdr:col>
      <xdr:colOff>114300</xdr:colOff>
      <xdr:row>34</xdr:row>
      <xdr:rowOff>13818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5382108"/>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167149</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21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43180</xdr:rowOff>
    </xdr:from>
    <xdr:to>
      <xdr:col>116</xdr:col>
      <xdr:colOff>114300</xdr:colOff>
      <xdr:row>34</xdr:row>
      <xdr:rowOff>144780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66057</xdr:rowOff>
    </xdr:from>
    <xdr:ext cx="534377"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10643</xdr:rowOff>
    </xdr:from>
    <xdr:to>
      <xdr:col>112</xdr:col>
      <xdr:colOff>38100</xdr:colOff>
      <xdr:row>33</xdr:row>
      <xdr:rowOff>112243</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56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128770</xdr:rowOff>
    </xdr:from>
    <xdr:ext cx="534377"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056111" y="54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78156</xdr:rowOff>
    </xdr:from>
    <xdr:to>
      <xdr:col>107</xdr:col>
      <xdr:colOff>101600</xdr:colOff>
      <xdr:row>33</xdr:row>
      <xdr:rowOff>8306</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55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24833</xdr:rowOff>
    </xdr:from>
    <xdr:ext cx="534377"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67111" y="533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134468</xdr:rowOff>
    </xdr:from>
    <xdr:to>
      <xdr:col>102</xdr:col>
      <xdr:colOff>165100</xdr:colOff>
      <xdr:row>34</xdr:row>
      <xdr:rowOff>64618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57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81145</xdr:rowOff>
    </xdr:from>
    <xdr:ext cx="534377"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278111" y="55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16358</xdr:rowOff>
    </xdr:from>
    <xdr:to>
      <xdr:col>98</xdr:col>
      <xdr:colOff>38100</xdr:colOff>
      <xdr:row>31</xdr:row>
      <xdr:rowOff>117958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53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134485</xdr:rowOff>
    </xdr:from>
    <xdr:ext cx="534377"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389111" y="51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18314</xdr:rowOff>
    </xdr:from>
    <xdr:to>
      <xdr:col>116</xdr:col>
      <xdr:colOff>63500</xdr:colOff>
      <xdr:row>58</xdr:row>
      <xdr:rowOff>20028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1323300" y="9962414"/>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18314</xdr:rowOff>
    </xdr:from>
    <xdr:to>
      <xdr:col>111</xdr:col>
      <xdr:colOff>177800</xdr:colOff>
      <xdr:row>58</xdr:row>
      <xdr:rowOff>18485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0434300" y="996241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18485</xdr:rowOff>
    </xdr:from>
    <xdr:to>
      <xdr:col>107</xdr:col>
      <xdr:colOff>50800</xdr:colOff>
      <xdr:row>58</xdr:row>
      <xdr:rowOff>20313</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19545300" y="996258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20313</xdr:rowOff>
    </xdr:from>
    <xdr:to>
      <xdr:col>102</xdr:col>
      <xdr:colOff>114300</xdr:colOff>
      <xdr:row>58</xdr:row>
      <xdr:rowOff>20371</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8656300" y="9964413"/>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140678</xdr:rowOff>
    </xdr:from>
    <xdr:to>
      <xdr:col>116</xdr:col>
      <xdr:colOff>114300</xdr:colOff>
      <xdr:row>58</xdr:row>
      <xdr:rowOff>70828</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99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55605</xdr:rowOff>
    </xdr:from>
    <xdr:ext cx="313932"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828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138964</xdr:rowOff>
    </xdr:from>
    <xdr:to>
      <xdr:col>112</xdr:col>
      <xdr:colOff>38100</xdr:colOff>
      <xdr:row>58</xdr:row>
      <xdr:rowOff>69114</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9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60241</xdr:rowOff>
    </xdr:from>
    <xdr:ext cx="378565"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4017" y="10004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139135</xdr:rowOff>
    </xdr:from>
    <xdr:to>
      <xdr:col>107</xdr:col>
      <xdr:colOff>101600</xdr:colOff>
      <xdr:row>58</xdr:row>
      <xdr:rowOff>69285</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60412</xdr:rowOff>
    </xdr:from>
    <xdr:ext cx="378565"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5017" y="10004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140963</xdr:rowOff>
    </xdr:from>
    <xdr:to>
      <xdr:col>102</xdr:col>
      <xdr:colOff>165100</xdr:colOff>
      <xdr:row>58</xdr:row>
      <xdr:rowOff>71113</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9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62240</xdr:rowOff>
    </xdr:from>
    <xdr:ext cx="313932"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88333" y="10006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141021</xdr:rowOff>
    </xdr:from>
    <xdr:to>
      <xdr:col>98</xdr:col>
      <xdr:colOff>38100</xdr:colOff>
      <xdr:row>58</xdr:row>
      <xdr:rowOff>71171</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99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62298</xdr:rowOff>
    </xdr:from>
    <xdr:ext cx="313932"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99333" y="10006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98535</xdr:rowOff>
    </xdr:from>
    <xdr:to>
      <xdr:col>116</xdr:col>
      <xdr:colOff>63500</xdr:colOff>
      <xdr:row>76</xdr:row>
      <xdr:rowOff>111255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1323300" y="13128735"/>
          <a:ext cx="8382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111255</xdr:rowOff>
    </xdr:from>
    <xdr:to>
      <xdr:col>111</xdr:col>
      <xdr:colOff>177800</xdr:colOff>
      <xdr:row>76</xdr:row>
      <xdr:rowOff>151408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3141455"/>
          <a:ext cx="889000" cy="4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141480</xdr:rowOff>
    </xdr:from>
    <xdr:to>
      <xdr:col>107</xdr:col>
      <xdr:colOff>50800</xdr:colOff>
      <xdr:row>76</xdr:row>
      <xdr:rowOff>151408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9545300" y="13171680"/>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141480</xdr:rowOff>
    </xdr:from>
    <xdr:to>
      <xdr:col>102</xdr:col>
      <xdr:colOff>114300</xdr:colOff>
      <xdr:row>76</xdr:row>
      <xdr:rowOff>159066</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8656300" y="13171680"/>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47735</xdr:rowOff>
    </xdr:from>
    <xdr:to>
      <xdr:col>116</xdr:col>
      <xdr:colOff>114300</xdr:colOff>
      <xdr:row>76</xdr:row>
      <xdr:rowOff>149335</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30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26162</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305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60455</xdr:rowOff>
    </xdr:from>
    <xdr:to>
      <xdr:col>112</xdr:col>
      <xdr:colOff>38100</xdr:colOff>
      <xdr:row>76</xdr:row>
      <xdr:rowOff>162055</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30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153182</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31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100608</xdr:rowOff>
    </xdr:from>
    <xdr:to>
      <xdr:col>107</xdr:col>
      <xdr:colOff>101600</xdr:colOff>
      <xdr:row>77</xdr:row>
      <xdr:rowOff>30758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31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21885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32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90680</xdr:rowOff>
    </xdr:from>
    <xdr:to>
      <xdr:col>102</xdr:col>
      <xdr:colOff>165100</xdr:colOff>
      <xdr:row>77</xdr:row>
      <xdr:rowOff>20830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11957</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32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108266</xdr:rowOff>
    </xdr:from>
    <xdr:to>
      <xdr:col>98</xdr:col>
      <xdr:colOff>38100</xdr:colOff>
      <xdr:row>77</xdr:row>
      <xdr:rowOff>38416</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31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29543</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32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年度に新庁舎建設事業、</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年度に小学校建替事業を行ったため、事業規模により段階的に減少している。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年度にはリサイクル施設の火災に伴う修繕工事を行っており、この事業は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年度完了となるため</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年度に関しても上昇が見込まれる。今後、老朽化した施設の統廃合に伴い中期的に上昇が見込まれる。公債費は、新庁舎建設事業の元金償還開始に伴い、</a:t>
          </a:r>
          <a:r>
            <a:rPr kumimoji="1" lang="en-US" altLang="ja-JP" sz="1300">
              <a:latin typeface="ＭＳ Ｐゴシック" panose="020B0600070205080204" pitchFamily="50" charset="-128"/>
              <a:ea typeface="ＭＳ Ｐゴシック" panose="020B0600070205080204" pitchFamily="50" charset="-128"/>
            </a:rPr>
            <a:t>5,622</a:t>
          </a:r>
          <a:r>
            <a:rPr kumimoji="1" lang="ja-JP" altLang="en-US" sz="1300">
              <a:latin typeface="ＭＳ Ｐゴシック" panose="020B0600070205080204" pitchFamily="50" charset="-128"/>
              <a:ea typeface="ＭＳ Ｐゴシック" panose="020B0600070205080204" pitchFamily="50" charset="-128"/>
            </a:rPr>
            <a:t>円増加した。高額借入に係る元金据置期間中のものが多くひかえていることや、今後も大型事業が予定されるため、更なる増加が見込まれる。人口減少が見込まれるため、過度な将来世代の負担にならないように事業の見直しが必要である。投資及び出資金は、類似団体平均値よりも慢性的に高水準で推移してお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年度も類似団体平均値よりも</a:t>
          </a:r>
          <a:r>
            <a:rPr kumimoji="1" lang="en-US" altLang="ja-JP" sz="1300">
              <a:latin typeface="ＭＳ Ｐゴシック" panose="020B0600070205080204" pitchFamily="50" charset="-128"/>
              <a:ea typeface="ＭＳ Ｐゴシック" panose="020B0600070205080204" pitchFamily="50" charset="-128"/>
            </a:rPr>
            <a:t>8,196</a:t>
          </a:r>
          <a:r>
            <a:rPr kumimoji="1" lang="ja-JP" altLang="en-US" sz="1300">
              <a:latin typeface="ＭＳ Ｐゴシック" panose="020B0600070205080204" pitchFamily="50" charset="-128"/>
              <a:ea typeface="ＭＳ Ｐゴシック" panose="020B0600070205080204" pitchFamily="50" charset="-128"/>
            </a:rPr>
            <a:t>円高い結果となった。要因としては、下水道工事のため、下水道事業会計への出資金が高額なためである。長期的な運営コストや人口推計を考慮し、計画の見直しが必要である。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17,309
17,019
119.61
12,444,929
11,675,567
527,378
6,059,743
12,062,808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69161</xdr:rowOff>
    </xdr:from>
    <xdr:to>
      <xdr:col>24</xdr:col>
      <xdr:colOff>63500</xdr:colOff>
      <xdr:row>33</xdr:row>
      <xdr:rowOff>111288</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727011"/>
          <a:ext cx="8382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111288</xdr:rowOff>
    </xdr:from>
    <xdr:to>
      <xdr:col>19</xdr:col>
      <xdr:colOff>177800</xdr:colOff>
      <xdr:row>34</xdr:row>
      <xdr:rowOff>117166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769138"/>
          <a:ext cx="8890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117166</xdr:rowOff>
    </xdr:from>
    <xdr:to>
      <xdr:col>15</xdr:col>
      <xdr:colOff>50800</xdr:colOff>
      <xdr:row>35</xdr:row>
      <xdr:rowOff>33238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946466"/>
          <a:ext cx="889000" cy="8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100511</xdr:rowOff>
    </xdr:from>
    <xdr:to>
      <xdr:col>10</xdr:col>
      <xdr:colOff>114300</xdr:colOff>
      <xdr:row>35</xdr:row>
      <xdr:rowOff>33238</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929811"/>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18361</xdr:rowOff>
    </xdr:from>
    <xdr:to>
      <xdr:col>24</xdr:col>
      <xdr:colOff>114300</xdr:colOff>
      <xdr:row>33</xdr:row>
      <xdr:rowOff>119961</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6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41238</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52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60488</xdr:rowOff>
    </xdr:from>
    <xdr:to>
      <xdr:col>20</xdr:col>
      <xdr:colOff>38100</xdr:colOff>
      <xdr:row>33</xdr:row>
      <xdr:rowOff>162088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7165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4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66366</xdr:rowOff>
    </xdr:from>
    <xdr:to>
      <xdr:col>15</xdr:col>
      <xdr:colOff>101600</xdr:colOff>
      <xdr:row>34</xdr:row>
      <xdr:rowOff>167966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159093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9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153888</xdr:rowOff>
    </xdr:from>
    <xdr:to>
      <xdr:col>10</xdr:col>
      <xdr:colOff>165100</xdr:colOff>
      <xdr:row>35</xdr:row>
      <xdr:rowOff>84038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9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75165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607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49711</xdr:rowOff>
    </xdr:from>
    <xdr:to>
      <xdr:col>6</xdr:col>
      <xdr:colOff>38100</xdr:colOff>
      <xdr:row>34</xdr:row>
      <xdr:rowOff>151311</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142438</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9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152973</xdr:rowOff>
    </xdr:from>
    <xdr:to>
      <xdr:col>24</xdr:col>
      <xdr:colOff>63500</xdr:colOff>
      <xdr:row>56</xdr:row>
      <xdr:rowOff>90464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582723"/>
          <a:ext cx="838200" cy="10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51991</xdr:rowOff>
    </xdr:from>
    <xdr:to>
      <xdr:col>19</xdr:col>
      <xdr:colOff>177800</xdr:colOff>
      <xdr:row>55</xdr:row>
      <xdr:rowOff>152973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8795941"/>
          <a:ext cx="889000" cy="78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51991</xdr:rowOff>
    </xdr:from>
    <xdr:to>
      <xdr:col>15</xdr:col>
      <xdr:colOff>50800</xdr:colOff>
      <xdr:row>54</xdr:row>
      <xdr:rowOff>119624</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8795941"/>
          <a:ext cx="889000" cy="5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119624</xdr:rowOff>
    </xdr:from>
    <xdr:to>
      <xdr:col>10</xdr:col>
      <xdr:colOff>114300</xdr:colOff>
      <xdr:row>57</xdr:row>
      <xdr:rowOff>5407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377924"/>
          <a:ext cx="889000" cy="40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85579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39664</xdr:rowOff>
    </xdr:from>
    <xdr:to>
      <xdr:col>24</xdr:col>
      <xdr:colOff>114300</xdr:colOff>
      <xdr:row>56</xdr:row>
      <xdr:rowOff>141264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4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18091</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6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102173</xdr:rowOff>
    </xdr:from>
    <xdr:to>
      <xdr:col>20</xdr:col>
      <xdr:colOff>38100</xdr:colOff>
      <xdr:row>56</xdr:row>
      <xdr:rowOff>32323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5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23450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6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1191</xdr:rowOff>
    </xdr:from>
    <xdr:to>
      <xdr:col>15</xdr:col>
      <xdr:colOff>101600</xdr:colOff>
      <xdr:row>51</xdr:row>
      <xdr:rowOff>102791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87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119318</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852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68824</xdr:rowOff>
    </xdr:from>
    <xdr:to>
      <xdr:col>10</xdr:col>
      <xdr:colOff>165100</xdr:colOff>
      <xdr:row>54</xdr:row>
      <xdr:rowOff>170424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3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15501</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10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126057</xdr:rowOff>
    </xdr:from>
    <xdr:to>
      <xdr:col>6</xdr:col>
      <xdr:colOff>38100</xdr:colOff>
      <xdr:row>57</xdr:row>
      <xdr:rowOff>56207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7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47334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81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165521</xdr:rowOff>
    </xdr:from>
    <xdr:to>
      <xdr:col>24</xdr:col>
      <xdr:colOff>63500</xdr:colOff>
      <xdr:row>74</xdr:row>
      <xdr:rowOff>165445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681371"/>
          <a:ext cx="8382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165521</xdr:rowOff>
    </xdr:from>
    <xdr:to>
      <xdr:col>19</xdr:col>
      <xdr:colOff>177800</xdr:colOff>
      <xdr:row>75</xdr:row>
      <xdr:rowOff>156877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681371"/>
          <a:ext cx="889000" cy="3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156877</xdr:rowOff>
    </xdr:from>
    <xdr:to>
      <xdr:col>15</xdr:col>
      <xdr:colOff>50800</xdr:colOff>
      <xdr:row>76</xdr:row>
      <xdr:rowOff>25781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15627"/>
          <a:ext cx="889000" cy="4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25781</xdr:rowOff>
    </xdr:from>
    <xdr:to>
      <xdr:col>10</xdr:col>
      <xdr:colOff>114300</xdr:colOff>
      <xdr:row>76</xdr:row>
      <xdr:rowOff>107739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055981"/>
          <a:ext cx="8890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114645</xdr:rowOff>
    </xdr:from>
    <xdr:to>
      <xdr:col>24</xdr:col>
      <xdr:colOff>114300</xdr:colOff>
      <xdr:row>75</xdr:row>
      <xdr:rowOff>44795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8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137522</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65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114721</xdr:rowOff>
    </xdr:from>
    <xdr:to>
      <xdr:col>20</xdr:col>
      <xdr:colOff>38100</xdr:colOff>
      <xdr:row>74</xdr:row>
      <xdr:rowOff>44871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6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61398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40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106078</xdr:rowOff>
    </xdr:from>
    <xdr:to>
      <xdr:col>15</xdr:col>
      <xdr:colOff>101600</xdr:colOff>
      <xdr:row>76</xdr:row>
      <xdr:rowOff>36227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9648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52755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74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146431</xdr:rowOff>
    </xdr:from>
    <xdr:to>
      <xdr:col>10</xdr:col>
      <xdr:colOff>165100</xdr:colOff>
      <xdr:row>76</xdr:row>
      <xdr:rowOff>76581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93108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7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56939</xdr:rowOff>
    </xdr:from>
    <xdr:to>
      <xdr:col>6</xdr:col>
      <xdr:colOff>38100</xdr:colOff>
      <xdr:row>76</xdr:row>
      <xdr:rowOff>158539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0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3616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86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83990</xdr:rowOff>
    </xdr:from>
    <xdr:to>
      <xdr:col>24</xdr:col>
      <xdr:colOff>63500</xdr:colOff>
      <xdr:row>96</xdr:row>
      <xdr:rowOff>43969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371740"/>
          <a:ext cx="838200" cy="1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43969</xdr:rowOff>
    </xdr:from>
    <xdr:to>
      <xdr:col>19</xdr:col>
      <xdr:colOff>177800</xdr:colOff>
      <xdr:row>96</xdr:row>
      <xdr:rowOff>123462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503169"/>
          <a:ext cx="889000" cy="7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123462</xdr:rowOff>
    </xdr:from>
    <xdr:to>
      <xdr:col>15</xdr:col>
      <xdr:colOff>50800</xdr:colOff>
      <xdr:row>96</xdr:row>
      <xdr:rowOff>167726</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582662"/>
          <a:ext cx="889000" cy="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167726</xdr:rowOff>
    </xdr:from>
    <xdr:to>
      <xdr:col>10</xdr:col>
      <xdr:colOff>114300</xdr:colOff>
      <xdr:row>97</xdr:row>
      <xdr:rowOff>8430</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626926"/>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33190</xdr:rowOff>
    </xdr:from>
    <xdr:to>
      <xdr:col>24</xdr:col>
      <xdr:colOff>114300</xdr:colOff>
      <xdr:row>95</xdr:row>
      <xdr:rowOff>134790</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3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56067</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1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164619</xdr:rowOff>
    </xdr:from>
    <xdr:to>
      <xdr:col>20</xdr:col>
      <xdr:colOff>38100</xdr:colOff>
      <xdr:row>96</xdr:row>
      <xdr:rowOff>94769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4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111296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2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72662</xdr:rowOff>
    </xdr:from>
    <xdr:to>
      <xdr:col>15</xdr:col>
      <xdr:colOff>101600</xdr:colOff>
      <xdr:row>97</xdr:row>
      <xdr:rowOff>2812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5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19339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30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116926</xdr:rowOff>
    </xdr:from>
    <xdr:to>
      <xdr:col>10</xdr:col>
      <xdr:colOff>165100</xdr:colOff>
      <xdr:row>97</xdr:row>
      <xdr:rowOff>47076</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63603</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3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129080</xdr:rowOff>
    </xdr:from>
    <xdr:to>
      <xdr:col>6</xdr:col>
      <xdr:colOff>38100</xdr:colOff>
      <xdr:row>97</xdr:row>
      <xdr:rowOff>59230</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5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75757</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36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138785</xdr:rowOff>
    </xdr:from>
    <xdr:to>
      <xdr:col>55</xdr:col>
      <xdr:colOff>0</xdr:colOff>
      <xdr:row>38</xdr:row>
      <xdr:rowOff>139014</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5388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136957</xdr:rowOff>
    </xdr:from>
    <xdr:to>
      <xdr:col>50</xdr:col>
      <xdr:colOff>114300</xdr:colOff>
      <xdr:row>38</xdr:row>
      <xdr:rowOff>139014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5205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136271</xdr:rowOff>
    </xdr:from>
    <xdr:to>
      <xdr:col>45</xdr:col>
      <xdr:colOff>177800</xdr:colOff>
      <xdr:row>38</xdr:row>
      <xdr:rowOff>136957</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513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135586</xdr:rowOff>
    </xdr:from>
    <xdr:to>
      <xdr:col>41</xdr:col>
      <xdr:colOff>50800</xdr:colOff>
      <xdr:row>38</xdr:row>
      <xdr:rowOff>136271</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506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87985</xdr:rowOff>
    </xdr:from>
    <xdr:to>
      <xdr:col>55</xdr:col>
      <xdr:colOff>50800</xdr:colOff>
      <xdr:row>39</xdr:row>
      <xdr:rowOff>18135</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2912</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8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88214</xdr:rowOff>
    </xdr:from>
    <xdr:to>
      <xdr:col>50</xdr:col>
      <xdr:colOff>165100</xdr:colOff>
      <xdr:row>39</xdr:row>
      <xdr:rowOff>18364</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9491</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86157</xdr:rowOff>
    </xdr:from>
    <xdr:to>
      <xdr:col>46</xdr:col>
      <xdr:colOff>38100</xdr:colOff>
      <xdr:row>39</xdr:row>
      <xdr:rowOff>16307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7434</xdr:rowOff>
    </xdr:from>
    <xdr:ext cx="313932"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93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85471</xdr:rowOff>
    </xdr:from>
    <xdr:to>
      <xdr:col>41</xdr:col>
      <xdr:colOff>101600</xdr:colOff>
      <xdr:row>39</xdr:row>
      <xdr:rowOff>15621</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6748</xdr:rowOff>
    </xdr:from>
    <xdr:ext cx="313932"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04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84786</xdr:rowOff>
    </xdr:from>
    <xdr:to>
      <xdr:col>36</xdr:col>
      <xdr:colOff>165100</xdr:colOff>
      <xdr:row>39</xdr:row>
      <xdr:rowOff>14936</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6063</xdr:rowOff>
    </xdr:from>
    <xdr:ext cx="313932"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15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6345</xdr:rowOff>
    </xdr:from>
    <xdr:to>
      <xdr:col>55</xdr:col>
      <xdr:colOff>0</xdr:colOff>
      <xdr:row>55</xdr:row>
      <xdr:rowOff>117689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436095"/>
          <a:ext cx="838200" cy="1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25302</xdr:rowOff>
    </xdr:from>
    <xdr:to>
      <xdr:col>50</xdr:col>
      <xdr:colOff>114300</xdr:colOff>
      <xdr:row>55</xdr:row>
      <xdr:rowOff>117689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9455052"/>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25302</xdr:rowOff>
    </xdr:from>
    <xdr:to>
      <xdr:col>45</xdr:col>
      <xdr:colOff>177800</xdr:colOff>
      <xdr:row>56</xdr:row>
      <xdr:rowOff>7504</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455052"/>
          <a:ext cx="889000" cy="1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7504</xdr:rowOff>
    </xdr:from>
    <xdr:to>
      <xdr:col>41</xdr:col>
      <xdr:colOff>50800</xdr:colOff>
      <xdr:row>56</xdr:row>
      <xdr:rowOff>141267</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9608704"/>
          <a:ext cx="889000" cy="13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81990</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8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8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126995</xdr:rowOff>
    </xdr:from>
    <xdr:to>
      <xdr:col>55</xdr:col>
      <xdr:colOff>50800</xdr:colOff>
      <xdr:row>55</xdr:row>
      <xdr:rowOff>57145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3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149872</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2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66889</xdr:rowOff>
    </xdr:from>
    <xdr:to>
      <xdr:col>50</xdr:col>
      <xdr:colOff>165100</xdr:colOff>
      <xdr:row>55</xdr:row>
      <xdr:rowOff>168489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13566</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2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145952</xdr:rowOff>
    </xdr:from>
    <xdr:to>
      <xdr:col>46</xdr:col>
      <xdr:colOff>38100</xdr:colOff>
      <xdr:row>55</xdr:row>
      <xdr:rowOff>76102</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40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92629</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128154</xdr:rowOff>
    </xdr:from>
    <xdr:to>
      <xdr:col>41</xdr:col>
      <xdr:colOff>101600</xdr:colOff>
      <xdr:row>56</xdr:row>
      <xdr:rowOff>58304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5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74831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3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90467</xdr:rowOff>
    </xdr:from>
    <xdr:to>
      <xdr:col>36</xdr:col>
      <xdr:colOff>165100</xdr:colOff>
      <xdr:row>57</xdr:row>
      <xdr:rowOff>20617</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6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37144</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4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16534</xdr:rowOff>
    </xdr:from>
    <xdr:to>
      <xdr:col>55</xdr:col>
      <xdr:colOff>0</xdr:colOff>
      <xdr:row>78</xdr:row>
      <xdr:rowOff>66908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389634"/>
          <a:ext cx="8382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116187</xdr:rowOff>
    </xdr:from>
    <xdr:to>
      <xdr:col>50</xdr:col>
      <xdr:colOff>114300</xdr:colOff>
      <xdr:row>78</xdr:row>
      <xdr:rowOff>16534</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317837"/>
          <a:ext cx="889000" cy="7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116187</xdr:rowOff>
    </xdr:from>
    <xdr:to>
      <xdr:col>45</xdr:col>
      <xdr:colOff>177800</xdr:colOff>
      <xdr:row>79</xdr:row>
      <xdr:rowOff>29662</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317837"/>
          <a:ext cx="889000" cy="2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3356</xdr:rowOff>
    </xdr:from>
    <xdr:to>
      <xdr:col>41</xdr:col>
      <xdr:colOff>50800</xdr:colOff>
      <xdr:row>79</xdr:row>
      <xdr:rowOff>29662</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547906"/>
          <a:ext cx="8890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16108</xdr:rowOff>
    </xdr:from>
    <xdr:to>
      <xdr:col>55</xdr:col>
      <xdr:colOff>50800</xdr:colOff>
      <xdr:row>78</xdr:row>
      <xdr:rowOff>117708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165985</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6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137184</xdr:rowOff>
    </xdr:from>
    <xdr:to>
      <xdr:col>50</xdr:col>
      <xdr:colOff>165100</xdr:colOff>
      <xdr:row>78</xdr:row>
      <xdr:rowOff>67334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3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58461</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4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65387</xdr:rowOff>
    </xdr:from>
    <xdr:to>
      <xdr:col>46</xdr:col>
      <xdr:colOff>38100</xdr:colOff>
      <xdr:row>77</xdr:row>
      <xdr:rowOff>166987</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158114</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3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150312</xdr:rowOff>
    </xdr:from>
    <xdr:to>
      <xdr:col>41</xdr:col>
      <xdr:colOff>101600</xdr:colOff>
      <xdr:row>79</xdr:row>
      <xdr:rowOff>80462</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71589</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6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124006</xdr:rowOff>
    </xdr:from>
    <xdr:to>
      <xdr:col>36</xdr:col>
      <xdr:colOff>165100</xdr:colOff>
      <xdr:row>79</xdr:row>
      <xdr:rowOff>54156</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45283</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162843</xdr:rowOff>
    </xdr:from>
    <xdr:to>
      <xdr:col>55</xdr:col>
      <xdr:colOff>0</xdr:colOff>
      <xdr:row>95</xdr:row>
      <xdr:rowOff>6459</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279143"/>
          <a:ext cx="8382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63522</xdr:rowOff>
    </xdr:from>
    <xdr:to>
      <xdr:col>50</xdr:col>
      <xdr:colOff>114300</xdr:colOff>
      <xdr:row>95</xdr:row>
      <xdr:rowOff>6459</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8750300" y="16179822"/>
          <a:ext cx="889000" cy="1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63522</xdr:rowOff>
    </xdr:from>
    <xdr:to>
      <xdr:col>45</xdr:col>
      <xdr:colOff>177800</xdr:colOff>
      <xdr:row>94</xdr:row>
      <xdr:rowOff>86840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179822"/>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158441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86840</xdr:rowOff>
    </xdr:from>
    <xdr:to>
      <xdr:col>41</xdr:col>
      <xdr:colOff>50800</xdr:colOff>
      <xdr:row>94</xdr:row>
      <xdr:rowOff>132820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203140"/>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4953</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46959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5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112043</xdr:rowOff>
    </xdr:from>
    <xdr:to>
      <xdr:col>55</xdr:col>
      <xdr:colOff>50800</xdr:colOff>
      <xdr:row>95</xdr:row>
      <xdr:rowOff>42193</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2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134920</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0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127109</xdr:rowOff>
    </xdr:from>
    <xdr:to>
      <xdr:col>50</xdr:col>
      <xdr:colOff>165100</xdr:colOff>
      <xdr:row>95</xdr:row>
      <xdr:rowOff>57259</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2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73786</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0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12722</xdr:rowOff>
    </xdr:from>
    <xdr:to>
      <xdr:col>46</xdr:col>
      <xdr:colOff>38100</xdr:colOff>
      <xdr:row>94</xdr:row>
      <xdr:rowOff>114322</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130849</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59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36040</xdr:rowOff>
    </xdr:from>
    <xdr:to>
      <xdr:col>41</xdr:col>
      <xdr:colOff>101600</xdr:colOff>
      <xdr:row>94</xdr:row>
      <xdr:rowOff>137640</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1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154167</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59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82020</xdr:rowOff>
    </xdr:from>
    <xdr:to>
      <xdr:col>36</xdr:col>
      <xdr:colOff>165100</xdr:colOff>
      <xdr:row>95</xdr:row>
      <xdr:rowOff>12170</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1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28697</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59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111011</xdr:rowOff>
    </xdr:from>
    <xdr:to>
      <xdr:col>85</xdr:col>
      <xdr:colOff>127000</xdr:colOff>
      <xdr:row>36</xdr:row>
      <xdr:rowOff>129222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5481300" y="6283211"/>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116306</xdr:rowOff>
    </xdr:from>
    <xdr:to>
      <xdr:col>81</xdr:col>
      <xdr:colOff>50800</xdr:colOff>
      <xdr:row>36</xdr:row>
      <xdr:rowOff>111011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5259806"/>
          <a:ext cx="889000" cy="10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116306</xdr:rowOff>
    </xdr:from>
    <xdr:to>
      <xdr:col>76</xdr:col>
      <xdr:colOff>114300</xdr:colOff>
      <xdr:row>32</xdr:row>
      <xdr:rowOff>169647</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5259806"/>
          <a:ext cx="889000"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169647</xdr:rowOff>
    </xdr:from>
    <xdr:to>
      <xdr:col>71</xdr:col>
      <xdr:colOff>177800</xdr:colOff>
      <xdr:row>37</xdr:row>
      <xdr:rowOff>8446</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5656047"/>
          <a:ext cx="889000" cy="69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78422</xdr:rowOff>
    </xdr:from>
    <xdr:to>
      <xdr:col>85</xdr:col>
      <xdr:colOff>177800</xdr:colOff>
      <xdr:row>37</xdr:row>
      <xdr:rowOff>8572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2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56849</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2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60211</xdr:rowOff>
    </xdr:from>
    <xdr:to>
      <xdr:col>81</xdr:col>
      <xdr:colOff>101600</xdr:colOff>
      <xdr:row>36</xdr:row>
      <xdr:rowOff>161811</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2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152938</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3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65506</xdr:rowOff>
    </xdr:from>
    <xdr:to>
      <xdr:col>76</xdr:col>
      <xdr:colOff>165100</xdr:colOff>
      <xdr:row>30</xdr:row>
      <xdr:rowOff>167106</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52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12183</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4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118847</xdr:rowOff>
    </xdr:from>
    <xdr:to>
      <xdr:col>72</xdr:col>
      <xdr:colOff>38100</xdr:colOff>
      <xdr:row>33</xdr:row>
      <xdr:rowOff>48997</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56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65524</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53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129096</xdr:rowOff>
    </xdr:from>
    <xdr:to>
      <xdr:col>67</xdr:col>
      <xdr:colOff>101600</xdr:colOff>
      <xdr:row>37</xdr:row>
      <xdr:rowOff>59246</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3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50373</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3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xmlns=""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xmlns=""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xmlns=""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162522</xdr:rowOff>
    </xdr:from>
    <xdr:to>
      <xdr:col>85</xdr:col>
      <xdr:colOff>127000</xdr:colOff>
      <xdr:row>55</xdr:row>
      <xdr:rowOff>160325</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5481300" y="9077922"/>
          <a:ext cx="838200" cy="5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xmlns=""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162522</xdr:rowOff>
    </xdr:from>
    <xdr:to>
      <xdr:col>81</xdr:col>
      <xdr:colOff>50800</xdr:colOff>
      <xdr:row>54</xdr:row>
      <xdr:rowOff>17094</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4592300" y="9077922"/>
          <a:ext cx="889000" cy="1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17094</xdr:rowOff>
    </xdr:from>
    <xdr:to>
      <xdr:col>76</xdr:col>
      <xdr:colOff>114300</xdr:colOff>
      <xdr:row>56</xdr:row>
      <xdr:rowOff>103860</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3703300" y="9275394"/>
          <a:ext cx="889000" cy="4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103860</xdr:rowOff>
    </xdr:from>
    <xdr:to>
      <xdr:col>71</xdr:col>
      <xdr:colOff>177800</xdr:colOff>
      <xdr:row>56</xdr:row>
      <xdr:rowOff>162534</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2814300" y="970506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109525</xdr:rowOff>
    </xdr:from>
    <xdr:to>
      <xdr:col>85</xdr:col>
      <xdr:colOff>177800</xdr:colOff>
      <xdr:row>56</xdr:row>
      <xdr:rowOff>39675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6268700" y="95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132402</xdr:rowOff>
    </xdr:from>
    <xdr:ext cx="534377" cy="259045"/>
    <xdr:sp macro="" textlink="">
      <xdr:nvSpPr>
        <xdr:cNvPr id="603" name="教育費該当値テキスト">
          <a:extLst>
            <a:ext uri="{FF2B5EF4-FFF2-40B4-BE49-F238E27FC236}">
              <a16:creationId xmlns:a16="http://schemas.microsoft.com/office/drawing/2014/main" xmlns="" id="{00000000-0008-0000-0700-00005B020000}"/>
            </a:ext>
          </a:extLst>
        </xdr:cNvPr>
        <xdr:cNvSpPr txBox="1"/>
      </xdr:nvSpPr>
      <xdr:spPr>
        <a:xfrm>
          <a:off x="16370300" y="93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111722</xdr:rowOff>
    </xdr:from>
    <xdr:to>
      <xdr:col>81</xdr:col>
      <xdr:colOff>101600</xdr:colOff>
      <xdr:row>53</xdr:row>
      <xdr:rowOff>41872</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5430500" y="90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58399</xdr:rowOff>
    </xdr:from>
    <xdr:ext cx="59901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181795" y="88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137744</xdr:rowOff>
    </xdr:from>
    <xdr:to>
      <xdr:col>76</xdr:col>
      <xdr:colOff>165100</xdr:colOff>
      <xdr:row>54</xdr:row>
      <xdr:rowOff>67894</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4541500" y="92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84421</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325111" y="89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53060</xdr:rowOff>
    </xdr:from>
    <xdr:to>
      <xdr:col>72</xdr:col>
      <xdr:colOff>38100</xdr:colOff>
      <xdr:row>56</xdr:row>
      <xdr:rowOff>154660</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3652500" y="9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171187</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3436111" y="94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111734</xdr:rowOff>
    </xdr:from>
    <xdr:to>
      <xdr:col>67</xdr:col>
      <xdr:colOff>101600</xdr:colOff>
      <xdr:row>57</xdr:row>
      <xdr:rowOff>41884</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2763500" y="97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33011</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547111" y="98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6756</xdr:rowOff>
    </xdr:from>
    <xdr:to>
      <xdr:col>85</xdr:col>
      <xdr:colOff>127000</xdr:colOff>
      <xdr:row>79</xdr:row>
      <xdr:rowOff>25222</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5481300" y="13551306"/>
          <a:ext cx="8382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158331</xdr:rowOff>
    </xdr:from>
    <xdr:to>
      <xdr:col>81</xdr:col>
      <xdr:colOff>50800</xdr:colOff>
      <xdr:row>79</xdr:row>
      <xdr:rowOff>6756</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531431"/>
          <a:ext cx="8890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158331</xdr:rowOff>
    </xdr:from>
    <xdr:to>
      <xdr:col>76</xdr:col>
      <xdr:colOff>114300</xdr:colOff>
      <xdr:row>79</xdr:row>
      <xdr:rowOff>15799</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3703300" y="1353143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144107</xdr:rowOff>
    </xdr:from>
    <xdr:to>
      <xdr:col>71</xdr:col>
      <xdr:colOff>177800</xdr:colOff>
      <xdr:row>79</xdr:row>
      <xdr:rowOff>15799</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517207"/>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38092</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5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145872</xdr:rowOff>
    </xdr:from>
    <xdr:to>
      <xdr:col>85</xdr:col>
      <xdr:colOff>177800</xdr:colOff>
      <xdr:row>79</xdr:row>
      <xdr:rowOff>76022</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5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469744"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4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127406</xdr:rowOff>
    </xdr:from>
    <xdr:to>
      <xdr:col>81</xdr:col>
      <xdr:colOff>101600</xdr:colOff>
      <xdr:row>79</xdr:row>
      <xdr:rowOff>57556</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5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48683</xdr:rowOff>
    </xdr:from>
    <xdr:ext cx="469744"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46428" y="135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107531</xdr:rowOff>
    </xdr:from>
    <xdr:to>
      <xdr:col>76</xdr:col>
      <xdr:colOff>165100</xdr:colOff>
      <xdr:row>79</xdr:row>
      <xdr:rowOff>37681</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28808</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357428" y="1357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136449</xdr:rowOff>
    </xdr:from>
    <xdr:to>
      <xdr:col>72</xdr:col>
      <xdr:colOff>38100</xdr:colOff>
      <xdr:row>79</xdr:row>
      <xdr:rowOff>66599</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5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57726</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468428" y="1360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93307</xdr:rowOff>
    </xdr:from>
    <xdr:to>
      <xdr:col>67</xdr:col>
      <xdr:colOff>101600</xdr:colOff>
      <xdr:row>79</xdr:row>
      <xdr:rowOff>23457</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4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39984</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579428" y="132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xmlns=""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xmlns=""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xmlns=""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163223</xdr:rowOff>
    </xdr:from>
    <xdr:to>
      <xdr:col>85</xdr:col>
      <xdr:colOff>127000</xdr:colOff>
      <xdr:row>96</xdr:row>
      <xdr:rowOff>34612</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5481300" y="16450973"/>
          <a:ext cx="8382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xmlns=""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34612</xdr:rowOff>
    </xdr:from>
    <xdr:to>
      <xdr:col>81</xdr:col>
      <xdr:colOff>50800</xdr:colOff>
      <xdr:row>96</xdr:row>
      <xdr:rowOff>105197</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4592300" y="16493812"/>
          <a:ext cx="889000" cy="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105197</xdr:rowOff>
    </xdr:from>
    <xdr:to>
      <xdr:col>76</xdr:col>
      <xdr:colOff>114300</xdr:colOff>
      <xdr:row>96</xdr:row>
      <xdr:rowOff>109990</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3703300" y="16564397"/>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109990</xdr:rowOff>
    </xdr:from>
    <xdr:to>
      <xdr:col>71</xdr:col>
      <xdr:colOff>177800</xdr:colOff>
      <xdr:row>96</xdr:row>
      <xdr:rowOff>125710</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2814300" y="16569190"/>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112423</xdr:rowOff>
    </xdr:from>
    <xdr:to>
      <xdr:col>85</xdr:col>
      <xdr:colOff>177800</xdr:colOff>
      <xdr:row>96</xdr:row>
      <xdr:rowOff>42573</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6268700" y="164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135300</xdr:rowOff>
    </xdr:from>
    <xdr:ext cx="534377" cy="259045"/>
    <xdr:sp macro="" textlink="">
      <xdr:nvSpPr>
        <xdr:cNvPr id="717" name="公債費該当値テキスト">
          <a:extLst>
            <a:ext uri="{FF2B5EF4-FFF2-40B4-BE49-F238E27FC236}">
              <a16:creationId xmlns:a16="http://schemas.microsoft.com/office/drawing/2014/main" xmlns="" id="{00000000-0008-0000-0700-0000CD020000}"/>
            </a:ext>
          </a:extLst>
        </xdr:cNvPr>
        <xdr:cNvSpPr txBox="1"/>
      </xdr:nvSpPr>
      <xdr:spPr>
        <a:xfrm>
          <a:off x="16370300" y="1625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155262</xdr:rowOff>
    </xdr:from>
    <xdr:to>
      <xdr:col>81</xdr:col>
      <xdr:colOff>101600</xdr:colOff>
      <xdr:row>96</xdr:row>
      <xdr:rowOff>85412</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5430500" y="164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101939</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5214111" y="162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54397</xdr:rowOff>
    </xdr:from>
    <xdr:to>
      <xdr:col>76</xdr:col>
      <xdr:colOff>165100</xdr:colOff>
      <xdr:row>96</xdr:row>
      <xdr:rowOff>155997</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4541500" y="165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1074</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325111" y="1628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59190</xdr:rowOff>
    </xdr:from>
    <xdr:to>
      <xdr:col>72</xdr:col>
      <xdr:colOff>38100</xdr:colOff>
      <xdr:row>96</xdr:row>
      <xdr:rowOff>160790</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3652500" y="16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5867</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436111" y="1629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74910</xdr:rowOff>
    </xdr:from>
    <xdr:to>
      <xdr:col>67</xdr:col>
      <xdr:colOff>101600</xdr:colOff>
      <xdr:row>97</xdr:row>
      <xdr:rowOff>5060</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2763500" y="16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21587</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547111" y="163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xmlns=""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xmlns=""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xmlns=""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xmlns=""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xmlns=""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年度に新庁舎建設業務（外構）が完了したこと及び財政調整基金への積立が出来なかったことにより、昨年度よりも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円減少し、類似団体平均値を下回った。新庁舎建設事業が開始された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年度以前は類似団体平均値を下回っており、今後も単独事業での計画はないため、類似団体平均値を下回ることが見込まれる。農林水産業費は、農業用施設の機器更新等に伴い昨年度よりも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円増加となったが、慢性的に類似団体平均値を上回る傾向がある。これは山間部に谷が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つあることや海に面しているといった、抱える分野が多く行政効率が悪い地理的要因が考えられる。教育費は昨年度よりも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40,327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小学校建替業務完了に伴うものである。今後は学校の統廃合が予定されており、建設費等の上昇が見込まれるが、スケールメリットを生かした削減も期待できるため長期的には減少すると想定される。衛生費は類似団体平均値と同様の推移をしていた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年度に関しては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円の差となった。これはリサイクル施設火災に伴う修繕工事のためであり、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年度完了予定であるため、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年度までは類似団体平均値よりも多額の値で推移し、以降は類似団体平均値と同様の値に収束すると見込まれる。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昨年度は普通交付税の再算定分を財政調整基金に積立を行うことができたため、実質単年度収支は黒字となったが、今年度は利子運用のみの積立となったため再び赤字に転じた。そのため、財政調整基金残高は横ばいとなっている。また、普通建設事業に係る多額の翌年度繰越額が生じたため、昨年度よりも実質収支額が</a:t>
          </a:r>
          <a:r>
            <a:rPr kumimoji="1" lang="en-US" altLang="ja-JP" sz="1300">
              <a:latin typeface="ＭＳ ゴシック" pitchFamily="49" charset="-128"/>
              <a:ea typeface="ＭＳ ゴシック" pitchFamily="49" charset="-128"/>
            </a:rPr>
            <a:t>2.16</a:t>
          </a:r>
          <a:r>
            <a:rPr kumimoji="1" lang="ja-JP" altLang="en-US" sz="1300">
              <a:latin typeface="ＭＳ ゴシック" pitchFamily="49" charset="-128"/>
              <a:ea typeface="ＭＳ ゴシック" pitchFamily="49" charset="-128"/>
            </a:rPr>
            <a:t>ポイント落ち込むこととなった。事業を行う際は、その必要性や財源の確保に尽力し、実質収支額や実質単年度収支の改善を図りたい。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住宅新築資金等貸付事業特別会計は赤字となっているが、昨年度よりも</a:t>
          </a:r>
          <a:r>
            <a:rPr kumimoji="1" lang="en-US" altLang="ja-JP" sz="1300">
              <a:latin typeface="ＭＳ ゴシック" pitchFamily="49" charset="-128"/>
              <a:ea typeface="ＭＳ ゴシック" pitchFamily="49" charset="-128"/>
            </a:rPr>
            <a:t>0.21</a:t>
          </a:r>
          <a:r>
            <a:rPr kumimoji="1" lang="ja-JP" altLang="en-US" sz="1300">
              <a:latin typeface="ＭＳ ゴシック" pitchFamily="49" charset="-128"/>
              <a:ea typeface="ＭＳ ゴシック" pitchFamily="49" charset="-128"/>
            </a:rPr>
            <a:t>ポイント増加しており、年々赤字の解消が進んでいる。これは、貸付金の徴収業務に注力している成果である。</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一般会計は、繰越金に係る一般財源が増加したことにより実質収支が減少したため、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となった。今後、老朽化した施設の統廃合に係る大型事業が予定されており、ますますの実質収支の減少が懸念される。事業を行う際は、事業の必要性はもちろんのこと財源の確保に尽力し実質収支の改善に努める。</a:t>
          </a:r>
          <a:r>
            <a:rPr kumimoji="1" lang="ja-JP" altLang="en-US" sz="1300">
              <a:latin typeface="ＭＳ ゴシック" pitchFamily="49" charset="-128"/>
              <a:ea typeface="ＭＳ ゴシック" pitchFamily="49" charset="-128"/>
            </a:rPr>
            <a:t>下水道事業会計は、流動負債（未払金）の減少により余剰金が増加したため、</a:t>
          </a:r>
          <a:r>
            <a:rPr kumimoji="1" lang="en-US" altLang="ja-JP" sz="1300">
              <a:latin typeface="ＭＳ ゴシック" pitchFamily="49" charset="-128"/>
              <a:ea typeface="ＭＳ ゴシック" pitchFamily="49" charset="-128"/>
            </a:rPr>
            <a:t>2.33</a:t>
          </a:r>
          <a:r>
            <a:rPr kumimoji="1" lang="ja-JP" altLang="en-US" sz="1300">
              <a:latin typeface="ＭＳ ゴシック" pitchFamily="49" charset="-128"/>
              <a:ea typeface="ＭＳ ゴシック" pitchFamily="49" charset="-128"/>
            </a:rPr>
            <a:t>ポイント増加となった。しかし、出納整理期間のない企業会計において年度内に支払いができなかったためであり、一時的な推移であるため回復傾向に転じたと評価することはできない。水道事業会計は、流動資産（現金預金）の増加により余剰金が増加したため、</a:t>
          </a:r>
          <a:r>
            <a:rPr kumimoji="1" lang="en-US" altLang="ja-JP" sz="1300">
              <a:latin typeface="ＭＳ ゴシック" pitchFamily="49" charset="-128"/>
              <a:ea typeface="ＭＳ ゴシック" pitchFamily="49" charset="-128"/>
            </a:rPr>
            <a:t>1.39</a:t>
          </a:r>
          <a:r>
            <a:rPr kumimoji="1" lang="ja-JP" altLang="en-US" sz="1300">
              <a:latin typeface="ＭＳ ゴシック" pitchFamily="49" charset="-128"/>
              <a:ea typeface="ＭＳ ゴシック" pitchFamily="49" charset="-128"/>
            </a:rPr>
            <a:t>ポイント増加した。令和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工事を行っており一時的に支出が増加したことが要因である。水道事業会計及び下水道事業会計においては、広域化・共同化やＤＸを取り入ることで、スケールメリットを生かした削減を図る必要がある。国民健康保険特別会計及び後期高齢者医療特別会計については団塊の世代が後期高齢者医療保険に推移しているため、実質収支比への影響はないが、決算額について国民健康保険特別会計の減少と後期高齢者医療特別会計の増加が見込まれる。医療費削減のために健康寿命を延ばす施策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57" customWidth="1"/>
    <col min="12" max="12" width="2.25" style="157" customWidth="1"/>
    <col min="13" max="17" width="2.375" style="157" customWidth="1"/>
    <col min="18" max="119" width="2.125" style="157" customWidth="1"/>
    <col min="120" max="16384" width="0" style="157" hidden="1"/>
  </cols>
  <sheetData>
    <row r="1" spans="1:119" ht="33" customHeight="1" x14ac:dyDescent="0.15">
      <c r="B1" s="629" t="s">
        <v>82</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58"/>
      <c r="DK1" s="158"/>
      <c r="DL1" s="158"/>
      <c r="DM1" s="158"/>
      <c r="DN1" s="158"/>
      <c r="DO1" s="158"/>
    </row>
    <row r="2" spans="1:119" ht="24.75" thickBot="1" x14ac:dyDescent="0.2">
      <c r="B2" s="159" t="s">
        <v>83</v>
      </c>
      <c r="C2" s="159"/>
      <c r="D2" s="160"/>
    </row>
    <row r="3" spans="1:119" ht="18.75" customHeight="1" thickBot="1" x14ac:dyDescent="0.2">
      <c r="A3" s="158"/>
      <c r="B3" s="630" t="s">
        <v>84</v>
      </c>
      <c r="C3" s="631"/>
      <c r="D3" s="631"/>
      <c r="E3" s="632"/>
      <c r="F3" s="632"/>
      <c r="G3" s="632"/>
      <c r="H3" s="632"/>
      <c r="I3" s="632"/>
      <c r="J3" s="632"/>
      <c r="K3" s="632"/>
      <c r="L3" s="632" t="s">
        <v>85</v>
      </c>
      <c r="M3" s="632"/>
      <c r="N3" s="632"/>
      <c r="O3" s="632"/>
      <c r="P3" s="632"/>
      <c r="Q3" s="632"/>
      <c r="R3" s="635"/>
      <c r="S3" s="635"/>
      <c r="T3" s="635"/>
      <c r="U3" s="635"/>
      <c r="V3" s="636"/>
      <c r="W3" s="526" t="s">
        <v>86</v>
      </c>
      <c r="X3" s="527"/>
      <c r="Y3" s="527"/>
      <c r="Z3" s="527"/>
      <c r="AA3" s="527"/>
      <c r="AB3" s="631"/>
      <c r="AC3" s="635" t="s">
        <v>87</v>
      </c>
      <c r="AD3" s="527"/>
      <c r="AE3" s="527"/>
      <c r="AF3" s="527"/>
      <c r="AG3" s="527"/>
      <c r="AH3" s="527"/>
      <c r="AI3" s="527"/>
      <c r="AJ3" s="527"/>
      <c r="AK3" s="527"/>
      <c r="AL3" s="597"/>
      <c r="AM3" s="526" t="s">
        <v>88</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89</v>
      </c>
      <c r="BO3" s="527"/>
      <c r="BP3" s="527"/>
      <c r="BQ3" s="527"/>
      <c r="BR3" s="527"/>
      <c r="BS3" s="527"/>
      <c r="BT3" s="527"/>
      <c r="BU3" s="597"/>
      <c r="BV3" s="526" t="s">
        <v>90</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91</v>
      </c>
      <c r="CU3" s="527"/>
      <c r="CV3" s="527"/>
      <c r="CW3" s="527"/>
      <c r="CX3" s="527"/>
      <c r="CY3" s="527"/>
      <c r="CZ3" s="527"/>
      <c r="DA3" s="597"/>
      <c r="DB3" s="526" t="s">
        <v>92</v>
      </c>
      <c r="DC3" s="527"/>
      <c r="DD3" s="527"/>
      <c r="DE3" s="527"/>
      <c r="DF3" s="527"/>
      <c r="DG3" s="527"/>
      <c r="DH3" s="527"/>
      <c r="DI3" s="597"/>
    </row>
    <row r="4" spans="1:119" ht="18.75" customHeight="1" x14ac:dyDescent="0.15">
      <c r="A4" s="158"/>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93</v>
      </c>
      <c r="AZ4" s="484"/>
      <c r="BA4" s="484"/>
      <c r="BB4" s="484"/>
      <c r="BC4" s="484"/>
      <c r="BD4" s="484"/>
      <c r="BE4" s="484"/>
      <c r="BF4" s="484"/>
      <c r="BG4" s="484"/>
      <c r="BH4" s="484"/>
      <c r="BI4" s="484"/>
      <c r="BJ4" s="484"/>
      <c r="BK4" s="484"/>
      <c r="BL4" s="484"/>
      <c r="BM4" s="485"/>
      <c r="BN4" s="486">
        <v>12444929</v>
      </c>
      <c r="BO4" s="487"/>
      <c r="BP4" s="487"/>
      <c r="BQ4" s="487"/>
      <c r="BR4" s="487"/>
      <c r="BS4" s="487"/>
      <c r="BT4" s="487"/>
      <c r="BU4" s="488"/>
      <c r="BV4" s="486">
        <v>13551520</v>
      </c>
      <c r="BW4" s="487"/>
      <c r="BX4" s="487"/>
      <c r="BY4" s="487"/>
      <c r="BZ4" s="487"/>
      <c r="CA4" s="487"/>
      <c r="CB4" s="487"/>
      <c r="CC4" s="488"/>
      <c r="CD4" s="623" t="s">
        <v>94</v>
      </c>
      <c r="CE4" s="624"/>
      <c r="CF4" s="624"/>
      <c r="CG4" s="624"/>
      <c r="CH4" s="624"/>
      <c r="CI4" s="624"/>
      <c r="CJ4" s="624"/>
      <c r="CK4" s="624"/>
      <c r="CL4" s="624"/>
      <c r="CM4" s="624"/>
      <c r="CN4" s="624"/>
      <c r="CO4" s="624"/>
      <c r="CP4" s="624"/>
      <c r="CQ4" s="624"/>
      <c r="CR4" s="624"/>
      <c r="CS4" s="625"/>
      <c r="CT4" s="626">
        <v>8.6999999999999993</v>
      </c>
      <c r="CU4" s="627"/>
      <c r="CV4" s="627"/>
      <c r="CW4" s="627"/>
      <c r="CX4" s="627"/>
      <c r="CY4" s="627"/>
      <c r="CZ4" s="627"/>
      <c r="DA4" s="628"/>
      <c r="DB4" s="626">
        <v>10.9</v>
      </c>
      <c r="DC4" s="627"/>
      <c r="DD4" s="627"/>
      <c r="DE4" s="627"/>
      <c r="DF4" s="627"/>
      <c r="DG4" s="627"/>
      <c r="DH4" s="627"/>
      <c r="DI4" s="628"/>
    </row>
    <row r="5" spans="1:119" ht="18.75" customHeight="1" x14ac:dyDescent="0.15">
      <c r="A5" s="158"/>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95</v>
      </c>
      <c r="AN5" s="414"/>
      <c r="AO5" s="414"/>
      <c r="AP5" s="414"/>
      <c r="AQ5" s="414"/>
      <c r="AR5" s="414"/>
      <c r="AS5" s="414"/>
      <c r="AT5" s="415"/>
      <c r="AU5" s="515" t="s">
        <v>96</v>
      </c>
      <c r="AV5" s="516"/>
      <c r="AW5" s="516"/>
      <c r="AX5" s="516"/>
      <c r="AY5" s="471" t="s">
        <v>97</v>
      </c>
      <c r="AZ5" s="472"/>
      <c r="BA5" s="472"/>
      <c r="BB5" s="472"/>
      <c r="BC5" s="472"/>
      <c r="BD5" s="472"/>
      <c r="BE5" s="472"/>
      <c r="BF5" s="472"/>
      <c r="BG5" s="472"/>
      <c r="BH5" s="472"/>
      <c r="BI5" s="472"/>
      <c r="BJ5" s="472"/>
      <c r="BK5" s="472"/>
      <c r="BL5" s="472"/>
      <c r="BM5" s="473"/>
      <c r="BN5" s="457">
        <v>11675567</v>
      </c>
      <c r="BO5" s="458"/>
      <c r="BP5" s="458"/>
      <c r="BQ5" s="458"/>
      <c r="BR5" s="458"/>
      <c r="BS5" s="458"/>
      <c r="BT5" s="458"/>
      <c r="BU5" s="459"/>
      <c r="BV5" s="457">
        <v>12736336</v>
      </c>
      <c r="BW5" s="458"/>
      <c r="BX5" s="458"/>
      <c r="BY5" s="458"/>
      <c r="BZ5" s="458"/>
      <c r="CA5" s="458"/>
      <c r="CB5" s="458"/>
      <c r="CC5" s="459"/>
      <c r="CD5" s="497" t="s">
        <v>98</v>
      </c>
      <c r="CE5" s="417"/>
      <c r="CF5" s="417"/>
      <c r="CG5" s="417"/>
      <c r="CH5" s="417"/>
      <c r="CI5" s="417"/>
      <c r="CJ5" s="417"/>
      <c r="CK5" s="417"/>
      <c r="CL5" s="417"/>
      <c r="CM5" s="417"/>
      <c r="CN5" s="417"/>
      <c r="CO5" s="417"/>
      <c r="CP5" s="417"/>
      <c r="CQ5" s="417"/>
      <c r="CR5" s="417"/>
      <c r="CS5" s="498"/>
      <c r="CT5" s="454">
        <v>95.7</v>
      </c>
      <c r="CU5" s="455"/>
      <c r="CV5" s="455"/>
      <c r="CW5" s="455"/>
      <c r="CX5" s="455"/>
      <c r="CY5" s="455"/>
      <c r="CZ5" s="455"/>
      <c r="DA5" s="456"/>
      <c r="DB5" s="454">
        <v>91.3</v>
      </c>
      <c r="DC5" s="455"/>
      <c r="DD5" s="455"/>
      <c r="DE5" s="455"/>
      <c r="DF5" s="455"/>
      <c r="DG5" s="455"/>
      <c r="DH5" s="455"/>
      <c r="DI5" s="456"/>
    </row>
    <row r="6" spans="1:119" ht="18.75" customHeight="1" x14ac:dyDescent="0.15">
      <c r="A6" s="158"/>
      <c r="B6" s="603" t="s">
        <v>99</v>
      </c>
      <c r="C6" s="444"/>
      <c r="D6" s="444"/>
      <c r="E6" s="604"/>
      <c r="F6" s="604"/>
      <c r="G6" s="604"/>
      <c r="H6" s="604"/>
      <c r="I6" s="604"/>
      <c r="J6" s="604"/>
      <c r="K6" s="604"/>
      <c r="L6" s="604" t="s">
        <v>100</v>
      </c>
      <c r="M6" s="604"/>
      <c r="N6" s="604"/>
      <c r="O6" s="604"/>
      <c r="P6" s="604"/>
      <c r="Q6" s="604"/>
      <c r="R6" s="442"/>
      <c r="S6" s="442"/>
      <c r="T6" s="442"/>
      <c r="U6" s="442"/>
      <c r="V6" s="610"/>
      <c r="W6" s="547" t="s">
        <v>101</v>
      </c>
      <c r="X6" s="443"/>
      <c r="Y6" s="443"/>
      <c r="Z6" s="443"/>
      <c r="AA6" s="443"/>
      <c r="AB6" s="444"/>
      <c r="AC6" s="615" t="s">
        <v>102</v>
      </c>
      <c r="AD6" s="616"/>
      <c r="AE6" s="616"/>
      <c r="AF6" s="616"/>
      <c r="AG6" s="616"/>
      <c r="AH6" s="616"/>
      <c r="AI6" s="616"/>
      <c r="AJ6" s="616"/>
      <c r="AK6" s="616"/>
      <c r="AL6" s="617"/>
      <c r="AM6" s="514" t="s">
        <v>103</v>
      </c>
      <c r="AN6" s="414"/>
      <c r="AO6" s="414"/>
      <c r="AP6" s="414"/>
      <c r="AQ6" s="414"/>
      <c r="AR6" s="414"/>
      <c r="AS6" s="414"/>
      <c r="AT6" s="415"/>
      <c r="AU6" s="515" t="s">
        <v>104</v>
      </c>
      <c r="AV6" s="516"/>
      <c r="AW6" s="516"/>
      <c r="AX6" s="516"/>
      <c r="AY6" s="471" t="s">
        <v>105</v>
      </c>
      <c r="AZ6" s="472"/>
      <c r="BA6" s="472"/>
      <c r="BB6" s="472"/>
      <c r="BC6" s="472"/>
      <c r="BD6" s="472"/>
      <c r="BE6" s="472"/>
      <c r="BF6" s="472"/>
      <c r="BG6" s="472"/>
      <c r="BH6" s="472"/>
      <c r="BI6" s="472"/>
      <c r="BJ6" s="472"/>
      <c r="BK6" s="472"/>
      <c r="BL6" s="472"/>
      <c r="BM6" s="473"/>
      <c r="BN6" s="457">
        <v>769362</v>
      </c>
      <c r="BO6" s="458"/>
      <c r="BP6" s="458"/>
      <c r="BQ6" s="458"/>
      <c r="BR6" s="458"/>
      <c r="BS6" s="458"/>
      <c r="BT6" s="458"/>
      <c r="BU6" s="459"/>
      <c r="BV6" s="457">
        <v>815184</v>
      </c>
      <c r="BW6" s="458"/>
      <c r="BX6" s="458"/>
      <c r="BY6" s="458"/>
      <c r="BZ6" s="458"/>
      <c r="CA6" s="458"/>
      <c r="CB6" s="458"/>
      <c r="CC6" s="459"/>
      <c r="CD6" s="497" t="s">
        <v>106</v>
      </c>
      <c r="CE6" s="417"/>
      <c r="CF6" s="417"/>
      <c r="CG6" s="417"/>
      <c r="CH6" s="417"/>
      <c r="CI6" s="417"/>
      <c r="CJ6" s="417"/>
      <c r="CK6" s="417"/>
      <c r="CL6" s="417"/>
      <c r="CM6" s="417"/>
      <c r="CN6" s="417"/>
      <c r="CO6" s="417"/>
      <c r="CP6" s="417"/>
      <c r="CQ6" s="417"/>
      <c r="CR6" s="417"/>
      <c r="CS6" s="498"/>
      <c r="CT6" s="600">
        <v>96.7</v>
      </c>
      <c r="CU6" s="601"/>
      <c r="CV6" s="601"/>
      <c r="CW6" s="601"/>
      <c r="CX6" s="601"/>
      <c r="CY6" s="601"/>
      <c r="CZ6" s="601"/>
      <c r="DA6" s="602"/>
      <c r="DB6" s="600">
        <v>94.1</v>
      </c>
      <c r="DC6" s="601"/>
      <c r="DD6" s="601"/>
      <c r="DE6" s="601"/>
      <c r="DF6" s="601"/>
      <c r="DG6" s="601"/>
      <c r="DH6" s="601"/>
      <c r="DI6" s="602"/>
    </row>
    <row r="7" spans="1:119" ht="18.75" customHeight="1" x14ac:dyDescent="0.15">
      <c r="A7" s="158"/>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107</v>
      </c>
      <c r="AN7" s="414"/>
      <c r="AO7" s="414"/>
      <c r="AP7" s="414"/>
      <c r="AQ7" s="414"/>
      <c r="AR7" s="414"/>
      <c r="AS7" s="414"/>
      <c r="AT7" s="415"/>
      <c r="AU7" s="515" t="s">
        <v>104</v>
      </c>
      <c r="AV7" s="516"/>
      <c r="AW7" s="516"/>
      <c r="AX7" s="516"/>
      <c r="AY7" s="471" t="s">
        <v>108</v>
      </c>
      <c r="AZ7" s="472"/>
      <c r="BA7" s="472"/>
      <c r="BB7" s="472"/>
      <c r="BC7" s="472"/>
      <c r="BD7" s="472"/>
      <c r="BE7" s="472"/>
      <c r="BF7" s="472"/>
      <c r="BG7" s="472"/>
      <c r="BH7" s="472"/>
      <c r="BI7" s="472"/>
      <c r="BJ7" s="472"/>
      <c r="BK7" s="472"/>
      <c r="BL7" s="472"/>
      <c r="BM7" s="473"/>
      <c r="BN7" s="457">
        <v>241984</v>
      </c>
      <c r="BO7" s="458"/>
      <c r="BP7" s="458"/>
      <c r="BQ7" s="458"/>
      <c r="BR7" s="458"/>
      <c r="BS7" s="458"/>
      <c r="BT7" s="458"/>
      <c r="BU7" s="459"/>
      <c r="BV7" s="457">
        <v>138880</v>
      </c>
      <c r="BW7" s="458"/>
      <c r="BX7" s="458"/>
      <c r="BY7" s="458"/>
      <c r="BZ7" s="458"/>
      <c r="CA7" s="458"/>
      <c r="CB7" s="458"/>
      <c r="CC7" s="459"/>
      <c r="CD7" s="497" t="s">
        <v>109</v>
      </c>
      <c r="CE7" s="417"/>
      <c r="CF7" s="417"/>
      <c r="CG7" s="417"/>
      <c r="CH7" s="417"/>
      <c r="CI7" s="417"/>
      <c r="CJ7" s="417"/>
      <c r="CK7" s="417"/>
      <c r="CL7" s="417"/>
      <c r="CM7" s="417"/>
      <c r="CN7" s="417"/>
      <c r="CO7" s="417"/>
      <c r="CP7" s="417"/>
      <c r="CQ7" s="417"/>
      <c r="CR7" s="417"/>
      <c r="CS7" s="498"/>
      <c r="CT7" s="457">
        <v>6059743</v>
      </c>
      <c r="CU7" s="458"/>
      <c r="CV7" s="458"/>
      <c r="CW7" s="458"/>
      <c r="CX7" s="458"/>
      <c r="CY7" s="458"/>
      <c r="CZ7" s="458"/>
      <c r="DA7" s="459"/>
      <c r="DB7" s="457">
        <v>6224954</v>
      </c>
      <c r="DC7" s="458"/>
      <c r="DD7" s="458"/>
      <c r="DE7" s="458"/>
      <c r="DF7" s="458"/>
      <c r="DG7" s="458"/>
      <c r="DH7" s="458"/>
      <c r="DI7" s="459"/>
    </row>
    <row r="8" spans="1:119" ht="18.75" customHeight="1" thickBot="1" x14ac:dyDescent="0.2">
      <c r="A8" s="158"/>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110</v>
      </c>
      <c r="AN8" s="414"/>
      <c r="AO8" s="414"/>
      <c r="AP8" s="414"/>
      <c r="AQ8" s="414"/>
      <c r="AR8" s="414"/>
      <c r="AS8" s="414"/>
      <c r="AT8" s="415"/>
      <c r="AU8" s="515" t="s">
        <v>96</v>
      </c>
      <c r="AV8" s="516"/>
      <c r="AW8" s="516"/>
      <c r="AX8" s="516"/>
      <c r="AY8" s="471" t="s">
        <v>111</v>
      </c>
      <c r="AZ8" s="472"/>
      <c r="BA8" s="472"/>
      <c r="BB8" s="472"/>
      <c r="BC8" s="472"/>
      <c r="BD8" s="472"/>
      <c r="BE8" s="472"/>
      <c r="BF8" s="472"/>
      <c r="BG8" s="472"/>
      <c r="BH8" s="472"/>
      <c r="BI8" s="472"/>
      <c r="BJ8" s="472"/>
      <c r="BK8" s="472"/>
      <c r="BL8" s="472"/>
      <c r="BM8" s="473"/>
      <c r="BN8" s="457">
        <v>527378</v>
      </c>
      <c r="BO8" s="458"/>
      <c r="BP8" s="458"/>
      <c r="BQ8" s="458"/>
      <c r="BR8" s="458"/>
      <c r="BS8" s="458"/>
      <c r="BT8" s="458"/>
      <c r="BU8" s="459"/>
      <c r="BV8" s="457">
        <v>676304</v>
      </c>
      <c r="BW8" s="458"/>
      <c r="BX8" s="458"/>
      <c r="BY8" s="458"/>
      <c r="BZ8" s="458"/>
      <c r="CA8" s="458"/>
      <c r="CB8" s="458"/>
      <c r="CC8" s="459"/>
      <c r="CD8" s="497" t="s">
        <v>112</v>
      </c>
      <c r="CE8" s="417"/>
      <c r="CF8" s="417"/>
      <c r="CG8" s="417"/>
      <c r="CH8" s="417"/>
      <c r="CI8" s="417"/>
      <c r="CJ8" s="417"/>
      <c r="CK8" s="417"/>
      <c r="CL8" s="417"/>
      <c r="CM8" s="417"/>
      <c r="CN8" s="417"/>
      <c r="CO8" s="417"/>
      <c r="CP8" s="417"/>
      <c r="CQ8" s="417"/>
      <c r="CR8" s="417"/>
      <c r="CS8" s="498"/>
      <c r="CT8" s="560">
        <v>0.33</v>
      </c>
      <c r="CU8" s="561"/>
      <c r="CV8" s="561"/>
      <c r="CW8" s="561"/>
      <c r="CX8" s="561"/>
      <c r="CY8" s="561"/>
      <c r="CZ8" s="561"/>
      <c r="DA8" s="562"/>
      <c r="DB8" s="560">
        <v>0.34</v>
      </c>
      <c r="DC8" s="561"/>
      <c r="DD8" s="561"/>
      <c r="DE8" s="561"/>
      <c r="DF8" s="561"/>
      <c r="DG8" s="561"/>
      <c r="DH8" s="561"/>
      <c r="DI8" s="562"/>
    </row>
    <row r="9" spans="1:119" ht="18.75" customHeight="1" thickBot="1" x14ac:dyDescent="0.2">
      <c r="A9" s="158"/>
      <c r="B9" s="589" t="s">
        <v>113</v>
      </c>
      <c r="C9" s="590"/>
      <c r="D9" s="590"/>
      <c r="E9" s="590"/>
      <c r="F9" s="590"/>
      <c r="G9" s="590"/>
      <c r="H9" s="590"/>
      <c r="I9" s="590"/>
      <c r="J9" s="590"/>
      <c r="K9" s="508"/>
      <c r="L9" s="591" t="s">
        <v>114</v>
      </c>
      <c r="M9" s="592"/>
      <c r="N9" s="592"/>
      <c r="O9" s="592"/>
      <c r="P9" s="592"/>
      <c r="Q9" s="593"/>
      <c r="R9" s="594">
        <v>17189</v>
      </c>
      <c r="S9" s="595"/>
      <c r="T9" s="595"/>
      <c r="U9" s="595"/>
      <c r="V9" s="596"/>
      <c r="W9" s="526" t="s">
        <v>115</v>
      </c>
      <c r="X9" s="527"/>
      <c r="Y9" s="527"/>
      <c r="Z9" s="527"/>
      <c r="AA9" s="527"/>
      <c r="AB9" s="527"/>
      <c r="AC9" s="527"/>
      <c r="AD9" s="527"/>
      <c r="AE9" s="527"/>
      <c r="AF9" s="527"/>
      <c r="AG9" s="527"/>
      <c r="AH9" s="527"/>
      <c r="AI9" s="527"/>
      <c r="AJ9" s="527"/>
      <c r="AK9" s="527"/>
      <c r="AL9" s="597"/>
      <c r="AM9" s="514" t="s">
        <v>116</v>
      </c>
      <c r="AN9" s="414"/>
      <c r="AO9" s="414"/>
      <c r="AP9" s="414"/>
      <c r="AQ9" s="414"/>
      <c r="AR9" s="414"/>
      <c r="AS9" s="414"/>
      <c r="AT9" s="415"/>
      <c r="AU9" s="515" t="s">
        <v>104</v>
      </c>
      <c r="AV9" s="516"/>
      <c r="AW9" s="516"/>
      <c r="AX9" s="516"/>
      <c r="AY9" s="471" t="s">
        <v>117</v>
      </c>
      <c r="AZ9" s="472"/>
      <c r="BA9" s="472"/>
      <c r="BB9" s="472"/>
      <c r="BC9" s="472"/>
      <c r="BD9" s="472"/>
      <c r="BE9" s="472"/>
      <c r="BF9" s="472"/>
      <c r="BG9" s="472"/>
      <c r="BH9" s="472"/>
      <c r="BI9" s="472"/>
      <c r="BJ9" s="472"/>
      <c r="BK9" s="472"/>
      <c r="BL9" s="472"/>
      <c r="BM9" s="473"/>
      <c r="BN9" s="457">
        <v>-148926</v>
      </c>
      <c r="BO9" s="458"/>
      <c r="BP9" s="458"/>
      <c r="BQ9" s="458"/>
      <c r="BR9" s="458"/>
      <c r="BS9" s="458"/>
      <c r="BT9" s="458"/>
      <c r="BU9" s="459"/>
      <c r="BV9" s="457">
        <v>142213</v>
      </c>
      <c r="BW9" s="458"/>
      <c r="BX9" s="458"/>
      <c r="BY9" s="458"/>
      <c r="BZ9" s="458"/>
      <c r="CA9" s="458"/>
      <c r="CB9" s="458"/>
      <c r="CC9" s="459"/>
      <c r="CD9" s="497" t="s">
        <v>118</v>
      </c>
      <c r="CE9" s="417"/>
      <c r="CF9" s="417"/>
      <c r="CG9" s="417"/>
      <c r="CH9" s="417"/>
      <c r="CI9" s="417"/>
      <c r="CJ9" s="417"/>
      <c r="CK9" s="417"/>
      <c r="CL9" s="417"/>
      <c r="CM9" s="417"/>
      <c r="CN9" s="417"/>
      <c r="CO9" s="417"/>
      <c r="CP9" s="417"/>
      <c r="CQ9" s="417"/>
      <c r="CR9" s="417"/>
      <c r="CS9" s="498"/>
      <c r="CT9" s="454">
        <v>14.1</v>
      </c>
      <c r="CU9" s="455"/>
      <c r="CV9" s="455"/>
      <c r="CW9" s="455"/>
      <c r="CX9" s="455"/>
      <c r="CY9" s="455"/>
      <c r="CZ9" s="455"/>
      <c r="DA9" s="456"/>
      <c r="DB9" s="454">
        <v>13.3</v>
      </c>
      <c r="DC9" s="455"/>
      <c r="DD9" s="455"/>
      <c r="DE9" s="455"/>
      <c r="DF9" s="455"/>
      <c r="DG9" s="455"/>
      <c r="DH9" s="455"/>
      <c r="DI9" s="456"/>
    </row>
    <row r="10" spans="1:119" ht="18.75" customHeight="1" thickBot="1" x14ac:dyDescent="0.2">
      <c r="A10" s="158"/>
      <c r="B10" s="589"/>
      <c r="C10" s="590"/>
      <c r="D10" s="590"/>
      <c r="E10" s="590"/>
      <c r="F10" s="590"/>
      <c r="G10" s="590"/>
      <c r="H10" s="590"/>
      <c r="I10" s="590"/>
      <c r="J10" s="590"/>
      <c r="K10" s="508"/>
      <c r="L10" s="413" t="s">
        <v>119</v>
      </c>
      <c r="M10" s="414"/>
      <c r="N10" s="414"/>
      <c r="O10" s="414"/>
      <c r="P10" s="414"/>
      <c r="Q10" s="415"/>
      <c r="R10" s="410">
        <v>18587</v>
      </c>
      <c r="S10" s="411"/>
      <c r="T10" s="411"/>
      <c r="U10" s="411"/>
      <c r="V10" s="470"/>
      <c r="W10" s="598"/>
      <c r="X10" s="408"/>
      <c r="Y10" s="408"/>
      <c r="Z10" s="408"/>
      <c r="AA10" s="408"/>
      <c r="AB10" s="408"/>
      <c r="AC10" s="408"/>
      <c r="AD10" s="408"/>
      <c r="AE10" s="408"/>
      <c r="AF10" s="408"/>
      <c r="AG10" s="408"/>
      <c r="AH10" s="408"/>
      <c r="AI10" s="408"/>
      <c r="AJ10" s="408"/>
      <c r="AK10" s="408"/>
      <c r="AL10" s="599"/>
      <c r="AM10" s="514" t="s">
        <v>120</v>
      </c>
      <c r="AN10" s="414"/>
      <c r="AO10" s="414"/>
      <c r="AP10" s="414"/>
      <c r="AQ10" s="414"/>
      <c r="AR10" s="414"/>
      <c r="AS10" s="414"/>
      <c r="AT10" s="415"/>
      <c r="AU10" s="515" t="s">
        <v>121</v>
      </c>
      <c r="AV10" s="516"/>
      <c r="AW10" s="516"/>
      <c r="AX10" s="516"/>
      <c r="AY10" s="471" t="s">
        <v>122</v>
      </c>
      <c r="AZ10" s="472"/>
      <c r="BA10" s="472"/>
      <c r="BB10" s="472"/>
      <c r="BC10" s="472"/>
      <c r="BD10" s="472"/>
      <c r="BE10" s="472"/>
      <c r="BF10" s="472"/>
      <c r="BG10" s="472"/>
      <c r="BH10" s="472"/>
      <c r="BI10" s="472"/>
      <c r="BJ10" s="472"/>
      <c r="BK10" s="472"/>
      <c r="BL10" s="472"/>
      <c r="BM10" s="473"/>
      <c r="BN10" s="457">
        <v>1619</v>
      </c>
      <c r="BO10" s="458"/>
      <c r="BP10" s="458"/>
      <c r="BQ10" s="458"/>
      <c r="BR10" s="458"/>
      <c r="BS10" s="458"/>
      <c r="BT10" s="458"/>
      <c r="BU10" s="459"/>
      <c r="BV10" s="457">
        <v>115755</v>
      </c>
      <c r="BW10" s="458"/>
      <c r="BX10" s="458"/>
      <c r="BY10" s="458"/>
      <c r="BZ10" s="458"/>
      <c r="CA10" s="458"/>
      <c r="CB10" s="458"/>
      <c r="CC10" s="459"/>
      <c r="CD10" s="161" t="s">
        <v>123</v>
      </c>
      <c r="CE10" s="162"/>
      <c r="CF10" s="162"/>
      <c r="CG10" s="162"/>
      <c r="CH10" s="162"/>
      <c r="CI10" s="162"/>
      <c r="CJ10" s="162"/>
      <c r="CK10" s="162"/>
      <c r="CL10" s="162"/>
      <c r="CM10" s="162"/>
      <c r="CN10" s="162"/>
      <c r="CO10" s="162"/>
      <c r="CP10" s="162"/>
      <c r="CQ10" s="162"/>
      <c r="CR10" s="162"/>
      <c r="CS10" s="163"/>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58"/>
      <c r="B11" s="589"/>
      <c r="C11" s="590"/>
      <c r="D11" s="590"/>
      <c r="E11" s="590"/>
      <c r="F11" s="590"/>
      <c r="G11" s="590"/>
      <c r="H11" s="590"/>
      <c r="I11" s="590"/>
      <c r="J11" s="590"/>
      <c r="K11" s="508"/>
      <c r="L11" s="418" t="s">
        <v>124</v>
      </c>
      <c r="M11" s="419"/>
      <c r="N11" s="419"/>
      <c r="O11" s="419"/>
      <c r="P11" s="419"/>
      <c r="Q11" s="420"/>
      <c r="R11" s="586" t="s">
        <v>125</v>
      </c>
      <c r="S11" s="587"/>
      <c r="T11" s="587"/>
      <c r="U11" s="587"/>
      <c r="V11" s="588"/>
      <c r="W11" s="598"/>
      <c r="X11" s="408"/>
      <c r="Y11" s="408"/>
      <c r="Z11" s="408"/>
      <c r="AA11" s="408"/>
      <c r="AB11" s="408"/>
      <c r="AC11" s="408"/>
      <c r="AD11" s="408"/>
      <c r="AE11" s="408"/>
      <c r="AF11" s="408"/>
      <c r="AG11" s="408"/>
      <c r="AH11" s="408"/>
      <c r="AI11" s="408"/>
      <c r="AJ11" s="408"/>
      <c r="AK11" s="408"/>
      <c r="AL11" s="599"/>
      <c r="AM11" s="514" t="s">
        <v>126</v>
      </c>
      <c r="AN11" s="414"/>
      <c r="AO11" s="414"/>
      <c r="AP11" s="414"/>
      <c r="AQ11" s="414"/>
      <c r="AR11" s="414"/>
      <c r="AS11" s="414"/>
      <c r="AT11" s="415"/>
      <c r="AU11" s="515" t="s">
        <v>127</v>
      </c>
      <c r="AV11" s="516"/>
      <c r="AW11" s="516"/>
      <c r="AX11" s="516"/>
      <c r="AY11" s="471" t="s">
        <v>128</v>
      </c>
      <c r="AZ11" s="472"/>
      <c r="BA11" s="472"/>
      <c r="BB11" s="472"/>
      <c r="BC11" s="472"/>
      <c r="BD11" s="472"/>
      <c r="BE11" s="472"/>
      <c r="BF11" s="472"/>
      <c r="BG11" s="472"/>
      <c r="BH11" s="472"/>
      <c r="BI11" s="472"/>
      <c r="BJ11" s="472"/>
      <c r="BK11" s="472"/>
      <c r="BL11" s="472"/>
      <c r="BM11" s="473"/>
      <c r="BN11" s="457">
        <v>0</v>
      </c>
      <c r="BO11" s="458"/>
      <c r="BP11" s="458"/>
      <c r="BQ11" s="458"/>
      <c r="BR11" s="458"/>
      <c r="BS11" s="458"/>
      <c r="BT11" s="458"/>
      <c r="BU11" s="459"/>
      <c r="BV11" s="457">
        <v>0</v>
      </c>
      <c r="BW11" s="458"/>
      <c r="BX11" s="458"/>
      <c r="BY11" s="458"/>
      <c r="BZ11" s="458"/>
      <c r="CA11" s="458"/>
      <c r="CB11" s="458"/>
      <c r="CC11" s="459"/>
      <c r="CD11" s="497" t="s">
        <v>129</v>
      </c>
      <c r="CE11" s="417"/>
      <c r="CF11" s="417"/>
      <c r="CG11" s="417"/>
      <c r="CH11" s="417"/>
      <c r="CI11" s="417"/>
      <c r="CJ11" s="417"/>
      <c r="CK11" s="417"/>
      <c r="CL11" s="417"/>
      <c r="CM11" s="417"/>
      <c r="CN11" s="417"/>
      <c r="CO11" s="417"/>
      <c r="CP11" s="417"/>
      <c r="CQ11" s="417"/>
      <c r="CR11" s="417"/>
      <c r="CS11" s="498"/>
      <c r="CT11" s="560" t="s">
        <v>130</v>
      </c>
      <c r="CU11" s="561"/>
      <c r="CV11" s="561"/>
      <c r="CW11" s="561"/>
      <c r="CX11" s="561"/>
      <c r="CY11" s="561"/>
      <c r="CZ11" s="561"/>
      <c r="DA11" s="562"/>
      <c r="DB11" s="560" t="s">
        <v>131</v>
      </c>
      <c r="DC11" s="561"/>
      <c r="DD11" s="561"/>
      <c r="DE11" s="561"/>
      <c r="DF11" s="561"/>
      <c r="DG11" s="561"/>
      <c r="DH11" s="561"/>
      <c r="DI11" s="562"/>
    </row>
    <row r="12" spans="1:119" ht="18.75" customHeight="1" x14ac:dyDescent="0.15">
      <c r="A12" s="158"/>
      <c r="B12" s="563" t="s">
        <v>132</v>
      </c>
      <c r="C12" s="564"/>
      <c r="D12" s="564"/>
      <c r="E12" s="564"/>
      <c r="F12" s="564"/>
      <c r="G12" s="564"/>
      <c r="H12" s="564"/>
      <c r="I12" s="564"/>
      <c r="J12" s="564"/>
      <c r="K12" s="565"/>
      <c r="L12" s="572" t="s">
        <v>133</v>
      </c>
      <c r="M12" s="573"/>
      <c r="N12" s="573"/>
      <c r="O12" s="573"/>
      <c r="P12" s="573"/>
      <c r="Q12" s="574"/>
      <c r="R12" s="575">
        <v>17309</v>
      </c>
      <c r="S12" s="576"/>
      <c r="T12" s="576"/>
      <c r="U12" s="576"/>
      <c r="V12" s="577"/>
      <c r="W12" s="578" t="s">
        <v>1</v>
      </c>
      <c r="X12" s="516"/>
      <c r="Y12" s="516"/>
      <c r="Z12" s="516"/>
      <c r="AA12" s="516"/>
      <c r="AB12" s="579"/>
      <c r="AC12" s="580" t="s">
        <v>134</v>
      </c>
      <c r="AD12" s="581"/>
      <c r="AE12" s="581"/>
      <c r="AF12" s="581"/>
      <c r="AG12" s="582"/>
      <c r="AH12" s="580" t="s">
        <v>135</v>
      </c>
      <c r="AI12" s="581"/>
      <c r="AJ12" s="581"/>
      <c r="AK12" s="581"/>
      <c r="AL12" s="583"/>
      <c r="AM12" s="514" t="s">
        <v>136</v>
      </c>
      <c r="AN12" s="414"/>
      <c r="AO12" s="414"/>
      <c r="AP12" s="414"/>
      <c r="AQ12" s="414"/>
      <c r="AR12" s="414"/>
      <c r="AS12" s="414"/>
      <c r="AT12" s="415"/>
      <c r="AU12" s="515" t="s">
        <v>137</v>
      </c>
      <c r="AV12" s="516"/>
      <c r="AW12" s="516"/>
      <c r="AX12" s="516"/>
      <c r="AY12" s="471" t="s">
        <v>138</v>
      </c>
      <c r="AZ12" s="472"/>
      <c r="BA12" s="472"/>
      <c r="BB12" s="472"/>
      <c r="BC12" s="472"/>
      <c r="BD12" s="472"/>
      <c r="BE12" s="472"/>
      <c r="BF12" s="472"/>
      <c r="BG12" s="472"/>
      <c r="BH12" s="472"/>
      <c r="BI12" s="472"/>
      <c r="BJ12" s="472"/>
      <c r="BK12" s="472"/>
      <c r="BL12" s="472"/>
      <c r="BM12" s="473"/>
      <c r="BN12" s="457">
        <v>0</v>
      </c>
      <c r="BO12" s="458"/>
      <c r="BP12" s="458"/>
      <c r="BQ12" s="458"/>
      <c r="BR12" s="458"/>
      <c r="BS12" s="458"/>
      <c r="BT12" s="458"/>
      <c r="BU12" s="459"/>
      <c r="BV12" s="457">
        <v>0</v>
      </c>
      <c r="BW12" s="458"/>
      <c r="BX12" s="458"/>
      <c r="BY12" s="458"/>
      <c r="BZ12" s="458"/>
      <c r="CA12" s="458"/>
      <c r="CB12" s="458"/>
      <c r="CC12" s="459"/>
      <c r="CD12" s="497" t="s">
        <v>139</v>
      </c>
      <c r="CE12" s="417"/>
      <c r="CF12" s="417"/>
      <c r="CG12" s="417"/>
      <c r="CH12" s="417"/>
      <c r="CI12" s="417"/>
      <c r="CJ12" s="417"/>
      <c r="CK12" s="417"/>
      <c r="CL12" s="417"/>
      <c r="CM12" s="417"/>
      <c r="CN12" s="417"/>
      <c r="CO12" s="417"/>
      <c r="CP12" s="417"/>
      <c r="CQ12" s="417"/>
      <c r="CR12" s="417"/>
      <c r="CS12" s="498"/>
      <c r="CT12" s="560" t="s">
        <v>131</v>
      </c>
      <c r="CU12" s="561"/>
      <c r="CV12" s="561"/>
      <c r="CW12" s="561"/>
      <c r="CX12" s="561"/>
      <c r="CY12" s="561"/>
      <c r="CZ12" s="561"/>
      <c r="DA12" s="562"/>
      <c r="DB12" s="560" t="s">
        <v>130</v>
      </c>
      <c r="DC12" s="561"/>
      <c r="DD12" s="561"/>
      <c r="DE12" s="561"/>
      <c r="DF12" s="561"/>
      <c r="DG12" s="561"/>
      <c r="DH12" s="561"/>
      <c r="DI12" s="562"/>
    </row>
    <row r="13" spans="1:119" ht="18.75" customHeight="1" x14ac:dyDescent="0.15">
      <c r="A13" s="158"/>
      <c r="B13" s="566"/>
      <c r="C13" s="567"/>
      <c r="D13" s="567"/>
      <c r="E13" s="567"/>
      <c r="F13" s="567"/>
      <c r="G13" s="567"/>
      <c r="H13" s="567"/>
      <c r="I13" s="567"/>
      <c r="J13" s="567"/>
      <c r="K13" s="568"/>
      <c r="L13" s="167"/>
      <c r="M13" s="541" t="s">
        <v>140</v>
      </c>
      <c r="N13" s="542"/>
      <c r="O13" s="542"/>
      <c r="P13" s="542"/>
      <c r="Q13" s="543"/>
      <c r="R13" s="544">
        <v>17019</v>
      </c>
      <c r="S13" s="545"/>
      <c r="T13" s="545"/>
      <c r="U13" s="545"/>
      <c r="V13" s="546"/>
      <c r="W13" s="547" t="s">
        <v>141</v>
      </c>
      <c r="X13" s="443"/>
      <c r="Y13" s="443"/>
      <c r="Z13" s="443"/>
      <c r="AA13" s="443"/>
      <c r="AB13" s="444"/>
      <c r="AC13" s="410">
        <v>591</v>
      </c>
      <c r="AD13" s="411"/>
      <c r="AE13" s="411"/>
      <c r="AF13" s="411"/>
      <c r="AG13" s="412"/>
      <c r="AH13" s="410">
        <v>724</v>
      </c>
      <c r="AI13" s="411"/>
      <c r="AJ13" s="411"/>
      <c r="AK13" s="411"/>
      <c r="AL13" s="470"/>
      <c r="AM13" s="514" t="s">
        <v>142</v>
      </c>
      <c r="AN13" s="414"/>
      <c r="AO13" s="414"/>
      <c r="AP13" s="414"/>
      <c r="AQ13" s="414"/>
      <c r="AR13" s="414"/>
      <c r="AS13" s="414"/>
      <c r="AT13" s="415"/>
      <c r="AU13" s="515" t="s">
        <v>137</v>
      </c>
      <c r="AV13" s="516"/>
      <c r="AW13" s="516"/>
      <c r="AX13" s="516"/>
      <c r="AY13" s="471" t="s">
        <v>143</v>
      </c>
      <c r="AZ13" s="472"/>
      <c r="BA13" s="472"/>
      <c r="BB13" s="472"/>
      <c r="BC13" s="472"/>
      <c r="BD13" s="472"/>
      <c r="BE13" s="472"/>
      <c r="BF13" s="472"/>
      <c r="BG13" s="472"/>
      <c r="BH13" s="472"/>
      <c r="BI13" s="472"/>
      <c r="BJ13" s="472"/>
      <c r="BK13" s="472"/>
      <c r="BL13" s="472"/>
      <c r="BM13" s="473"/>
      <c r="BN13" s="457">
        <v>-147307</v>
      </c>
      <c r="BO13" s="458"/>
      <c r="BP13" s="458"/>
      <c r="BQ13" s="458"/>
      <c r="BR13" s="458"/>
      <c r="BS13" s="458"/>
      <c r="BT13" s="458"/>
      <c r="BU13" s="459"/>
      <c r="BV13" s="457">
        <v>257968</v>
      </c>
      <c r="BW13" s="458"/>
      <c r="BX13" s="458"/>
      <c r="BY13" s="458"/>
      <c r="BZ13" s="458"/>
      <c r="CA13" s="458"/>
      <c r="CB13" s="458"/>
      <c r="CC13" s="459"/>
      <c r="CD13" s="497" t="s">
        <v>144</v>
      </c>
      <c r="CE13" s="417"/>
      <c r="CF13" s="417"/>
      <c r="CG13" s="417"/>
      <c r="CH13" s="417"/>
      <c r="CI13" s="417"/>
      <c r="CJ13" s="417"/>
      <c r="CK13" s="417"/>
      <c r="CL13" s="417"/>
      <c r="CM13" s="417"/>
      <c r="CN13" s="417"/>
      <c r="CO13" s="417"/>
      <c r="CP13" s="417"/>
      <c r="CQ13" s="417"/>
      <c r="CR13" s="417"/>
      <c r="CS13" s="498"/>
      <c r="CT13" s="454">
        <v>10.1</v>
      </c>
      <c r="CU13" s="455"/>
      <c r="CV13" s="455"/>
      <c r="CW13" s="455"/>
      <c r="CX13" s="455"/>
      <c r="CY13" s="455"/>
      <c r="CZ13" s="455"/>
      <c r="DA13" s="456"/>
      <c r="DB13" s="454">
        <v>9.3000000000000007</v>
      </c>
      <c r="DC13" s="455"/>
      <c r="DD13" s="455"/>
      <c r="DE13" s="455"/>
      <c r="DF13" s="455"/>
      <c r="DG13" s="455"/>
      <c r="DH13" s="455"/>
      <c r="DI13" s="456"/>
    </row>
    <row r="14" spans="1:119" ht="18.75" customHeight="1" thickBot="1" x14ac:dyDescent="0.2">
      <c r="A14" s="158"/>
      <c r="B14" s="566"/>
      <c r="C14" s="567"/>
      <c r="D14" s="567"/>
      <c r="E14" s="567"/>
      <c r="F14" s="567"/>
      <c r="G14" s="567"/>
      <c r="H14" s="567"/>
      <c r="I14" s="567"/>
      <c r="J14" s="567"/>
      <c r="K14" s="568"/>
      <c r="L14" s="531" t="s">
        <v>145</v>
      </c>
      <c r="M14" s="584"/>
      <c r="N14" s="584"/>
      <c r="O14" s="584"/>
      <c r="P14" s="584"/>
      <c r="Q14" s="585"/>
      <c r="R14" s="544">
        <v>17489</v>
      </c>
      <c r="S14" s="545"/>
      <c r="T14" s="545"/>
      <c r="U14" s="545"/>
      <c r="V14" s="546"/>
      <c r="W14" s="548"/>
      <c r="X14" s="446"/>
      <c r="Y14" s="446"/>
      <c r="Z14" s="446"/>
      <c r="AA14" s="446"/>
      <c r="AB14" s="447"/>
      <c r="AC14" s="537">
        <v>7.9</v>
      </c>
      <c r="AD14" s="538"/>
      <c r="AE14" s="538"/>
      <c r="AF14" s="538"/>
      <c r="AG14" s="539"/>
      <c r="AH14" s="537">
        <v>8.8000000000000007</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146</v>
      </c>
      <c r="CE14" s="495"/>
      <c r="CF14" s="495"/>
      <c r="CG14" s="495"/>
      <c r="CH14" s="495"/>
      <c r="CI14" s="495"/>
      <c r="CJ14" s="495"/>
      <c r="CK14" s="495"/>
      <c r="CL14" s="495"/>
      <c r="CM14" s="495"/>
      <c r="CN14" s="495"/>
      <c r="CO14" s="495"/>
      <c r="CP14" s="495"/>
      <c r="CQ14" s="495"/>
      <c r="CR14" s="495"/>
      <c r="CS14" s="496"/>
      <c r="CT14" s="554">
        <v>37.700000000000003</v>
      </c>
      <c r="CU14" s="555"/>
      <c r="CV14" s="555"/>
      <c r="CW14" s="555"/>
      <c r="CX14" s="555"/>
      <c r="CY14" s="555"/>
      <c r="CZ14" s="555"/>
      <c r="DA14" s="556"/>
      <c r="DB14" s="554">
        <v>39.700000000000003</v>
      </c>
      <c r="DC14" s="555"/>
      <c r="DD14" s="555"/>
      <c r="DE14" s="555"/>
      <c r="DF14" s="555"/>
      <c r="DG14" s="555"/>
      <c r="DH14" s="555"/>
      <c r="DI14" s="556"/>
    </row>
    <row r="15" spans="1:119" ht="18.75" customHeight="1" x14ac:dyDescent="0.15">
      <c r="A15" s="158"/>
      <c r="B15" s="566"/>
      <c r="C15" s="567"/>
      <c r="D15" s="567"/>
      <c r="E15" s="567"/>
      <c r="F15" s="567"/>
      <c r="G15" s="567"/>
      <c r="H15" s="567"/>
      <c r="I15" s="567"/>
      <c r="J15" s="567"/>
      <c r="K15" s="568"/>
      <c r="L15" s="167"/>
      <c r="M15" s="541" t="s">
        <v>147</v>
      </c>
      <c r="N15" s="542"/>
      <c r="O15" s="542"/>
      <c r="P15" s="542"/>
      <c r="Q15" s="543"/>
      <c r="R15" s="544">
        <v>17331</v>
      </c>
      <c r="S15" s="545"/>
      <c r="T15" s="545"/>
      <c r="U15" s="545"/>
      <c r="V15" s="546"/>
      <c r="W15" s="547" t="s">
        <v>148</v>
      </c>
      <c r="X15" s="443"/>
      <c r="Y15" s="443"/>
      <c r="Z15" s="443"/>
      <c r="AA15" s="443"/>
      <c r="AB15" s="444"/>
      <c r="AC15" s="410">
        <v>1887</v>
      </c>
      <c r="AD15" s="411"/>
      <c r="AE15" s="411"/>
      <c r="AF15" s="411"/>
      <c r="AG15" s="412"/>
      <c r="AH15" s="410">
        <v>2092</v>
      </c>
      <c r="AI15" s="411"/>
      <c r="AJ15" s="411"/>
      <c r="AK15" s="411"/>
      <c r="AL15" s="470"/>
      <c r="AM15" s="514"/>
      <c r="AN15" s="414"/>
      <c r="AO15" s="414"/>
      <c r="AP15" s="414"/>
      <c r="AQ15" s="414"/>
      <c r="AR15" s="414"/>
      <c r="AS15" s="414"/>
      <c r="AT15" s="415"/>
      <c r="AU15" s="515"/>
      <c r="AV15" s="516"/>
      <c r="AW15" s="516"/>
      <c r="AX15" s="516"/>
      <c r="AY15" s="483" t="s">
        <v>149</v>
      </c>
      <c r="AZ15" s="484"/>
      <c r="BA15" s="484"/>
      <c r="BB15" s="484"/>
      <c r="BC15" s="484"/>
      <c r="BD15" s="484"/>
      <c r="BE15" s="484"/>
      <c r="BF15" s="484"/>
      <c r="BG15" s="484"/>
      <c r="BH15" s="484"/>
      <c r="BI15" s="484"/>
      <c r="BJ15" s="484"/>
      <c r="BK15" s="484"/>
      <c r="BL15" s="484"/>
      <c r="BM15" s="485"/>
      <c r="BN15" s="486">
        <v>1781106</v>
      </c>
      <c r="BO15" s="487"/>
      <c r="BP15" s="487"/>
      <c r="BQ15" s="487"/>
      <c r="BR15" s="487"/>
      <c r="BS15" s="487"/>
      <c r="BT15" s="487"/>
      <c r="BU15" s="488"/>
      <c r="BV15" s="486">
        <v>1727219</v>
      </c>
      <c r="BW15" s="487"/>
      <c r="BX15" s="487"/>
      <c r="BY15" s="487"/>
      <c r="BZ15" s="487"/>
      <c r="CA15" s="487"/>
      <c r="CB15" s="487"/>
      <c r="CC15" s="488"/>
      <c r="CD15" s="557" t="s">
        <v>150</v>
      </c>
      <c r="CE15" s="558"/>
      <c r="CF15" s="558"/>
      <c r="CG15" s="558"/>
      <c r="CH15" s="558"/>
      <c r="CI15" s="558"/>
      <c r="CJ15" s="558"/>
      <c r="CK15" s="558"/>
      <c r="CL15" s="558"/>
      <c r="CM15" s="558"/>
      <c r="CN15" s="558"/>
      <c r="CO15" s="558"/>
      <c r="CP15" s="558"/>
      <c r="CQ15" s="558"/>
      <c r="CR15" s="558"/>
      <c r="CS15" s="559"/>
      <c r="CT15" s="168"/>
      <c r="CU15" s="169"/>
      <c r="CV15" s="169"/>
      <c r="CW15" s="169"/>
      <c r="CX15" s="169"/>
      <c r="CY15" s="169"/>
      <c r="CZ15" s="169"/>
      <c r="DA15" s="170"/>
      <c r="DB15" s="168"/>
      <c r="DC15" s="169"/>
      <c r="DD15" s="169"/>
      <c r="DE15" s="169"/>
      <c r="DF15" s="169"/>
      <c r="DG15" s="169"/>
      <c r="DH15" s="169"/>
      <c r="DI15" s="170"/>
    </row>
    <row r="16" spans="1:119" ht="18.75" customHeight="1" x14ac:dyDescent="0.15">
      <c r="A16" s="158"/>
      <c r="B16" s="566"/>
      <c r="C16" s="567"/>
      <c r="D16" s="567"/>
      <c r="E16" s="567"/>
      <c r="F16" s="567"/>
      <c r="G16" s="567"/>
      <c r="H16" s="567"/>
      <c r="I16" s="567"/>
      <c r="J16" s="567"/>
      <c r="K16" s="568"/>
      <c r="L16" s="531" t="s">
        <v>151</v>
      </c>
      <c r="M16" s="532"/>
      <c r="N16" s="532"/>
      <c r="O16" s="532"/>
      <c r="P16" s="532"/>
      <c r="Q16" s="533"/>
      <c r="R16" s="534" t="s">
        <v>152</v>
      </c>
      <c r="S16" s="535"/>
      <c r="T16" s="535"/>
      <c r="U16" s="535"/>
      <c r="V16" s="536"/>
      <c r="W16" s="548"/>
      <c r="X16" s="446"/>
      <c r="Y16" s="446"/>
      <c r="Z16" s="446"/>
      <c r="AA16" s="446"/>
      <c r="AB16" s="447"/>
      <c r="AC16" s="537">
        <v>25.1</v>
      </c>
      <c r="AD16" s="538"/>
      <c r="AE16" s="538"/>
      <c r="AF16" s="538"/>
      <c r="AG16" s="539"/>
      <c r="AH16" s="537">
        <v>25.5</v>
      </c>
      <c r="AI16" s="538"/>
      <c r="AJ16" s="538"/>
      <c r="AK16" s="538"/>
      <c r="AL16" s="540"/>
      <c r="AM16" s="514"/>
      <c r="AN16" s="414"/>
      <c r="AO16" s="414"/>
      <c r="AP16" s="414"/>
      <c r="AQ16" s="414"/>
      <c r="AR16" s="414"/>
      <c r="AS16" s="414"/>
      <c r="AT16" s="415"/>
      <c r="AU16" s="515"/>
      <c r="AV16" s="516"/>
      <c r="AW16" s="516"/>
      <c r="AX16" s="516"/>
      <c r="AY16" s="471" t="s">
        <v>153</v>
      </c>
      <c r="AZ16" s="472"/>
      <c r="BA16" s="472"/>
      <c r="BB16" s="472"/>
      <c r="BC16" s="472"/>
      <c r="BD16" s="472"/>
      <c r="BE16" s="472"/>
      <c r="BF16" s="472"/>
      <c r="BG16" s="472"/>
      <c r="BH16" s="472"/>
      <c r="BI16" s="472"/>
      <c r="BJ16" s="472"/>
      <c r="BK16" s="472"/>
      <c r="BL16" s="472"/>
      <c r="BM16" s="473"/>
      <c r="BN16" s="457">
        <v>5576419</v>
      </c>
      <c r="BO16" s="458"/>
      <c r="BP16" s="458"/>
      <c r="BQ16" s="458"/>
      <c r="BR16" s="458"/>
      <c r="BS16" s="458"/>
      <c r="BT16" s="458"/>
      <c r="BU16" s="459"/>
      <c r="BV16" s="457">
        <v>5514170</v>
      </c>
      <c r="BW16" s="458"/>
      <c r="BX16" s="458"/>
      <c r="BY16" s="458"/>
      <c r="BZ16" s="458"/>
      <c r="CA16" s="458"/>
      <c r="CB16" s="458"/>
      <c r="CC16" s="459"/>
      <c r="CD16" s="171"/>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
      <c r="A17" s="158"/>
      <c r="B17" s="569"/>
      <c r="C17" s="570"/>
      <c r="D17" s="570"/>
      <c r="E17" s="570"/>
      <c r="F17" s="570"/>
      <c r="G17" s="570"/>
      <c r="H17" s="570"/>
      <c r="I17" s="570"/>
      <c r="J17" s="570"/>
      <c r="K17" s="571"/>
      <c r="L17" s="172"/>
      <c r="M17" s="550" t="s">
        <v>154</v>
      </c>
      <c r="N17" s="551"/>
      <c r="O17" s="551"/>
      <c r="P17" s="551"/>
      <c r="Q17" s="552"/>
      <c r="R17" s="534" t="s">
        <v>155</v>
      </c>
      <c r="S17" s="535"/>
      <c r="T17" s="535"/>
      <c r="U17" s="535"/>
      <c r="V17" s="536"/>
      <c r="W17" s="547" t="s">
        <v>156</v>
      </c>
      <c r="X17" s="443"/>
      <c r="Y17" s="443"/>
      <c r="Z17" s="443"/>
      <c r="AA17" s="443"/>
      <c r="AB17" s="444"/>
      <c r="AC17" s="410">
        <v>5025</v>
      </c>
      <c r="AD17" s="411"/>
      <c r="AE17" s="411"/>
      <c r="AF17" s="411"/>
      <c r="AG17" s="412"/>
      <c r="AH17" s="410">
        <v>5394</v>
      </c>
      <c r="AI17" s="411"/>
      <c r="AJ17" s="411"/>
      <c r="AK17" s="411"/>
      <c r="AL17" s="470"/>
      <c r="AM17" s="514"/>
      <c r="AN17" s="414"/>
      <c r="AO17" s="414"/>
      <c r="AP17" s="414"/>
      <c r="AQ17" s="414"/>
      <c r="AR17" s="414"/>
      <c r="AS17" s="414"/>
      <c r="AT17" s="415"/>
      <c r="AU17" s="515"/>
      <c r="AV17" s="516"/>
      <c r="AW17" s="516"/>
      <c r="AX17" s="516"/>
      <c r="AY17" s="471" t="s">
        <v>157</v>
      </c>
      <c r="AZ17" s="472"/>
      <c r="BA17" s="472"/>
      <c r="BB17" s="472"/>
      <c r="BC17" s="472"/>
      <c r="BD17" s="472"/>
      <c r="BE17" s="472"/>
      <c r="BF17" s="472"/>
      <c r="BG17" s="472"/>
      <c r="BH17" s="472"/>
      <c r="BI17" s="472"/>
      <c r="BJ17" s="472"/>
      <c r="BK17" s="472"/>
      <c r="BL17" s="472"/>
      <c r="BM17" s="473"/>
      <c r="BN17" s="457">
        <v>2195146</v>
      </c>
      <c r="BO17" s="458"/>
      <c r="BP17" s="458"/>
      <c r="BQ17" s="458"/>
      <c r="BR17" s="458"/>
      <c r="BS17" s="458"/>
      <c r="BT17" s="458"/>
      <c r="BU17" s="459"/>
      <c r="BV17" s="457">
        <v>2125197</v>
      </c>
      <c r="BW17" s="458"/>
      <c r="BX17" s="458"/>
      <c r="BY17" s="458"/>
      <c r="BZ17" s="458"/>
      <c r="CA17" s="458"/>
      <c r="CB17" s="458"/>
      <c r="CC17" s="459"/>
      <c r="CD17" s="171"/>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
      <c r="A18" s="158"/>
      <c r="B18" s="507" t="s">
        <v>158</v>
      </c>
      <c r="C18" s="508"/>
      <c r="D18" s="508"/>
      <c r="E18" s="509"/>
      <c r="F18" s="509"/>
      <c r="G18" s="509"/>
      <c r="H18" s="509"/>
      <c r="I18" s="509"/>
      <c r="J18" s="509"/>
      <c r="K18" s="509"/>
      <c r="L18" s="510">
        <v>119.61</v>
      </c>
      <c r="M18" s="510"/>
      <c r="N18" s="510"/>
      <c r="O18" s="510"/>
      <c r="P18" s="510"/>
      <c r="Q18" s="510"/>
      <c r="R18" s="511"/>
      <c r="S18" s="511"/>
      <c r="T18" s="511"/>
      <c r="U18" s="511"/>
      <c r="V18" s="512"/>
      <c r="W18" s="528"/>
      <c r="X18" s="529"/>
      <c r="Y18" s="529"/>
      <c r="Z18" s="529"/>
      <c r="AA18" s="529"/>
      <c r="AB18" s="553"/>
      <c r="AC18" s="427">
        <v>67</v>
      </c>
      <c r="AD18" s="428"/>
      <c r="AE18" s="428"/>
      <c r="AF18" s="428"/>
      <c r="AG18" s="513"/>
      <c r="AH18" s="427">
        <v>65.7</v>
      </c>
      <c r="AI18" s="428"/>
      <c r="AJ18" s="428"/>
      <c r="AK18" s="428"/>
      <c r="AL18" s="429"/>
      <c r="AM18" s="514"/>
      <c r="AN18" s="414"/>
      <c r="AO18" s="414"/>
      <c r="AP18" s="414"/>
      <c r="AQ18" s="414"/>
      <c r="AR18" s="414"/>
      <c r="AS18" s="414"/>
      <c r="AT18" s="415"/>
      <c r="AU18" s="515"/>
      <c r="AV18" s="516"/>
      <c r="AW18" s="516"/>
      <c r="AX18" s="516"/>
      <c r="AY18" s="471" t="s">
        <v>159</v>
      </c>
      <c r="AZ18" s="472"/>
      <c r="BA18" s="472"/>
      <c r="BB18" s="472"/>
      <c r="BC18" s="472"/>
      <c r="BD18" s="472"/>
      <c r="BE18" s="472"/>
      <c r="BF18" s="472"/>
      <c r="BG18" s="472"/>
      <c r="BH18" s="472"/>
      <c r="BI18" s="472"/>
      <c r="BJ18" s="472"/>
      <c r="BK18" s="472"/>
      <c r="BL18" s="472"/>
      <c r="BM18" s="473"/>
      <c r="BN18" s="457">
        <v>6032460</v>
      </c>
      <c r="BO18" s="458"/>
      <c r="BP18" s="458"/>
      <c r="BQ18" s="458"/>
      <c r="BR18" s="458"/>
      <c r="BS18" s="458"/>
      <c r="BT18" s="458"/>
      <c r="BU18" s="459"/>
      <c r="BV18" s="457">
        <v>5882448</v>
      </c>
      <c r="BW18" s="458"/>
      <c r="BX18" s="458"/>
      <c r="BY18" s="458"/>
      <c r="BZ18" s="458"/>
      <c r="CA18" s="458"/>
      <c r="CB18" s="458"/>
      <c r="CC18" s="459"/>
      <c r="CD18" s="171"/>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
      <c r="A19" s="158"/>
      <c r="B19" s="507" t="s">
        <v>160</v>
      </c>
      <c r="C19" s="508"/>
      <c r="D19" s="508"/>
      <c r="E19" s="509"/>
      <c r="F19" s="509"/>
      <c r="G19" s="509"/>
      <c r="H19" s="509"/>
      <c r="I19" s="509"/>
      <c r="J19" s="509"/>
      <c r="K19" s="509"/>
      <c r="L19" s="517">
        <v>144</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161</v>
      </c>
      <c r="AZ19" s="472"/>
      <c r="BA19" s="472"/>
      <c r="BB19" s="472"/>
      <c r="BC19" s="472"/>
      <c r="BD19" s="472"/>
      <c r="BE19" s="472"/>
      <c r="BF19" s="472"/>
      <c r="BG19" s="472"/>
      <c r="BH19" s="472"/>
      <c r="BI19" s="472"/>
      <c r="BJ19" s="472"/>
      <c r="BK19" s="472"/>
      <c r="BL19" s="472"/>
      <c r="BM19" s="473"/>
      <c r="BN19" s="457">
        <v>8941809</v>
      </c>
      <c r="BO19" s="458"/>
      <c r="BP19" s="458"/>
      <c r="BQ19" s="458"/>
      <c r="BR19" s="458"/>
      <c r="BS19" s="458"/>
      <c r="BT19" s="458"/>
      <c r="BU19" s="459"/>
      <c r="BV19" s="457">
        <v>8853807</v>
      </c>
      <c r="BW19" s="458"/>
      <c r="BX19" s="458"/>
      <c r="BY19" s="458"/>
      <c r="BZ19" s="458"/>
      <c r="CA19" s="458"/>
      <c r="CB19" s="458"/>
      <c r="CC19" s="459"/>
      <c r="CD19" s="171"/>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
      <c r="A20" s="158"/>
      <c r="B20" s="507" t="s">
        <v>162</v>
      </c>
      <c r="C20" s="508"/>
      <c r="D20" s="508"/>
      <c r="E20" s="509"/>
      <c r="F20" s="509"/>
      <c r="G20" s="509"/>
      <c r="H20" s="509"/>
      <c r="I20" s="509"/>
      <c r="J20" s="509"/>
      <c r="K20" s="509"/>
      <c r="L20" s="517">
        <v>6963</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71"/>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
      <c r="A21" s="158"/>
      <c r="B21" s="504" t="s">
        <v>163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71"/>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15">
      <c r="A22" s="158"/>
      <c r="B22" s="433" t="s">
        <v>164</v>
      </c>
      <c r="C22" s="434"/>
      <c r="D22" s="435"/>
      <c r="E22" s="442" t="s">
        <v>1</v>
      </c>
      <c r="F22" s="443"/>
      <c r="G22" s="443"/>
      <c r="H22" s="443"/>
      <c r="I22" s="443"/>
      <c r="J22" s="443"/>
      <c r="K22" s="444"/>
      <c r="L22" s="442" t="s">
        <v>165</v>
      </c>
      <c r="M22" s="443"/>
      <c r="N22" s="443"/>
      <c r="O22" s="443"/>
      <c r="P22" s="444"/>
      <c r="Q22" s="448" t="s">
        <v>166</v>
      </c>
      <c r="R22" s="449"/>
      <c r="S22" s="449"/>
      <c r="T22" s="449"/>
      <c r="U22" s="449"/>
      <c r="V22" s="450"/>
      <c r="W22" s="499" t="s">
        <v>167</v>
      </c>
      <c r="X22" s="434"/>
      <c r="Y22" s="435"/>
      <c r="Z22" s="442" t="s">
        <v>1</v>
      </c>
      <c r="AA22" s="443"/>
      <c r="AB22" s="443"/>
      <c r="AC22" s="443"/>
      <c r="AD22" s="443"/>
      <c r="AE22" s="443"/>
      <c r="AF22" s="443"/>
      <c r="AG22" s="444"/>
      <c r="AH22" s="460" t="s">
        <v>168</v>
      </c>
      <c r="AI22" s="443"/>
      <c r="AJ22" s="443"/>
      <c r="AK22" s="443"/>
      <c r="AL22" s="444"/>
      <c r="AM22" s="460" t="s">
        <v>169</v>
      </c>
      <c r="AN22" s="461"/>
      <c r="AO22" s="461"/>
      <c r="AP22" s="461"/>
      <c r="AQ22" s="461"/>
      <c r="AR22" s="462"/>
      <c r="AS22" s="448" t="s">
        <v>166</v>
      </c>
      <c r="AT22" s="449"/>
      <c r="AU22" s="449"/>
      <c r="AV22" s="449"/>
      <c r="AW22" s="449"/>
      <c r="AX22" s="466"/>
      <c r="AY22" s="483" t="s">
        <v>170</v>
      </c>
      <c r="AZ22" s="484"/>
      <c r="BA22" s="484"/>
      <c r="BB22" s="484"/>
      <c r="BC22" s="484"/>
      <c r="BD22" s="484"/>
      <c r="BE22" s="484"/>
      <c r="BF22" s="484"/>
      <c r="BG22" s="484"/>
      <c r="BH22" s="484"/>
      <c r="BI22" s="484"/>
      <c r="BJ22" s="484"/>
      <c r="BK22" s="484"/>
      <c r="BL22" s="484"/>
      <c r="BM22" s="485"/>
      <c r="BN22" s="486">
        <v>12062808</v>
      </c>
      <c r="BO22" s="487"/>
      <c r="BP22" s="487"/>
      <c r="BQ22" s="487"/>
      <c r="BR22" s="487"/>
      <c r="BS22" s="487"/>
      <c r="BT22" s="487"/>
      <c r="BU22" s="488"/>
      <c r="BV22" s="486">
        <v>12733251</v>
      </c>
      <c r="BW22" s="487"/>
      <c r="BX22" s="487"/>
      <c r="BY22" s="487"/>
      <c r="BZ22" s="487"/>
      <c r="CA22" s="487"/>
      <c r="CB22" s="487"/>
      <c r="CC22" s="488"/>
      <c r="CD22" s="171"/>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15">
      <c r="A23" s="158"/>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171</v>
      </c>
      <c r="AZ23" s="472"/>
      <c r="BA23" s="472"/>
      <c r="BB23" s="472"/>
      <c r="BC23" s="472"/>
      <c r="BD23" s="472"/>
      <c r="BE23" s="472"/>
      <c r="BF23" s="472"/>
      <c r="BG23" s="472"/>
      <c r="BH23" s="472"/>
      <c r="BI23" s="472"/>
      <c r="BJ23" s="472"/>
      <c r="BK23" s="472"/>
      <c r="BL23" s="472"/>
      <c r="BM23" s="473"/>
      <c r="BN23" s="457">
        <v>10584291</v>
      </c>
      <c r="BO23" s="458"/>
      <c r="BP23" s="458"/>
      <c r="BQ23" s="458"/>
      <c r="BR23" s="458"/>
      <c r="BS23" s="458"/>
      <c r="BT23" s="458"/>
      <c r="BU23" s="459"/>
      <c r="BV23" s="457">
        <v>11261975</v>
      </c>
      <c r="BW23" s="458"/>
      <c r="BX23" s="458"/>
      <c r="BY23" s="458"/>
      <c r="BZ23" s="458"/>
      <c r="CA23" s="458"/>
      <c r="CB23" s="458"/>
      <c r="CC23" s="459"/>
      <c r="CD23" s="171"/>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
      <c r="A24" s="158"/>
      <c r="B24" s="436"/>
      <c r="C24" s="437"/>
      <c r="D24" s="438"/>
      <c r="E24" s="413" t="s">
        <v>172</v>
      </c>
      <c r="F24" s="414"/>
      <c r="G24" s="414"/>
      <c r="H24" s="414"/>
      <c r="I24" s="414"/>
      <c r="J24" s="414"/>
      <c r="K24" s="415"/>
      <c r="L24" s="410">
        <v>1</v>
      </c>
      <c r="M24" s="411"/>
      <c r="N24" s="411"/>
      <c r="O24" s="411"/>
      <c r="P24" s="412"/>
      <c r="Q24" s="410">
        <v>7460</v>
      </c>
      <c r="R24" s="411"/>
      <c r="S24" s="411"/>
      <c r="T24" s="411"/>
      <c r="U24" s="411"/>
      <c r="V24" s="412"/>
      <c r="W24" s="500"/>
      <c r="X24" s="437"/>
      <c r="Y24" s="438"/>
      <c r="Z24" s="413" t="s">
        <v>173</v>
      </c>
      <c r="AA24" s="414"/>
      <c r="AB24" s="414"/>
      <c r="AC24" s="414"/>
      <c r="AD24" s="414"/>
      <c r="AE24" s="414"/>
      <c r="AF24" s="414"/>
      <c r="AG24" s="415"/>
      <c r="AH24" s="410">
        <v>182</v>
      </c>
      <c r="AI24" s="411"/>
      <c r="AJ24" s="411"/>
      <c r="AK24" s="411"/>
      <c r="AL24" s="412"/>
      <c r="AM24" s="410">
        <v>544908</v>
      </c>
      <c r="AN24" s="411"/>
      <c r="AO24" s="411"/>
      <c r="AP24" s="411"/>
      <c r="AQ24" s="411"/>
      <c r="AR24" s="412"/>
      <c r="AS24" s="410">
        <v>2994</v>
      </c>
      <c r="AT24" s="411"/>
      <c r="AU24" s="411"/>
      <c r="AV24" s="411"/>
      <c r="AW24" s="411"/>
      <c r="AX24" s="470"/>
      <c r="AY24" s="430" t="s">
        <v>174</v>
      </c>
      <c r="AZ24" s="431"/>
      <c r="BA24" s="431"/>
      <c r="BB24" s="431"/>
      <c r="BC24" s="431"/>
      <c r="BD24" s="431"/>
      <c r="BE24" s="431"/>
      <c r="BF24" s="431"/>
      <c r="BG24" s="431"/>
      <c r="BH24" s="431"/>
      <c r="BI24" s="431"/>
      <c r="BJ24" s="431"/>
      <c r="BK24" s="431"/>
      <c r="BL24" s="431"/>
      <c r="BM24" s="432"/>
      <c r="BN24" s="457">
        <v>10156524</v>
      </c>
      <c r="BO24" s="458"/>
      <c r="BP24" s="458"/>
      <c r="BQ24" s="458"/>
      <c r="BR24" s="458"/>
      <c r="BS24" s="458"/>
      <c r="BT24" s="458"/>
      <c r="BU24" s="459"/>
      <c r="BV24" s="457">
        <v>10455663</v>
      </c>
      <c r="BW24" s="458"/>
      <c r="BX24" s="458"/>
      <c r="BY24" s="458"/>
      <c r="BZ24" s="458"/>
      <c r="CA24" s="458"/>
      <c r="CB24" s="458"/>
      <c r="CC24" s="459"/>
      <c r="CD24" s="171"/>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15">
      <c r="A25" s="158"/>
      <c r="B25" s="436"/>
      <c r="C25" s="437"/>
      <c r="D25" s="438"/>
      <c r="E25" s="413" t="s">
        <v>175</v>
      </c>
      <c r="F25" s="414"/>
      <c r="G25" s="414"/>
      <c r="H25" s="414"/>
      <c r="I25" s="414"/>
      <c r="J25" s="414"/>
      <c r="K25" s="415"/>
      <c r="L25" s="410">
        <v>1</v>
      </c>
      <c r="M25" s="411"/>
      <c r="N25" s="411"/>
      <c r="O25" s="411"/>
      <c r="P25" s="412"/>
      <c r="Q25" s="410">
        <v>5970</v>
      </c>
      <c r="R25" s="411"/>
      <c r="S25" s="411"/>
      <c r="T25" s="411"/>
      <c r="U25" s="411"/>
      <c r="V25" s="412"/>
      <c r="W25" s="500"/>
      <c r="X25" s="437"/>
      <c r="Y25" s="438"/>
      <c r="Z25" s="413" t="s">
        <v>176</v>
      </c>
      <c r="AA25" s="414"/>
      <c r="AB25" s="414"/>
      <c r="AC25" s="414"/>
      <c r="AD25" s="414"/>
      <c r="AE25" s="414"/>
      <c r="AF25" s="414"/>
      <c r="AG25" s="415"/>
      <c r="AH25" s="410" t="s">
        <v>131</v>
      </c>
      <c r="AI25" s="411"/>
      <c r="AJ25" s="411"/>
      <c r="AK25" s="411"/>
      <c r="AL25" s="412"/>
      <c r="AM25" s="410" t="s">
        <v>131</v>
      </c>
      <c r="AN25" s="411"/>
      <c r="AO25" s="411"/>
      <c r="AP25" s="411"/>
      <c r="AQ25" s="411"/>
      <c r="AR25" s="412"/>
      <c r="AS25" s="410" t="s">
        <v>177</v>
      </c>
      <c r="AT25" s="411"/>
      <c r="AU25" s="411"/>
      <c r="AV25" s="411"/>
      <c r="AW25" s="411"/>
      <c r="AX25" s="470"/>
      <c r="AY25" s="483" t="s">
        <v>178</v>
      </c>
      <c r="AZ25" s="484"/>
      <c r="BA25" s="484"/>
      <c r="BB25" s="484"/>
      <c r="BC25" s="484"/>
      <c r="BD25" s="484"/>
      <c r="BE25" s="484"/>
      <c r="BF25" s="484"/>
      <c r="BG25" s="484"/>
      <c r="BH25" s="484"/>
      <c r="BI25" s="484"/>
      <c r="BJ25" s="484"/>
      <c r="BK25" s="484"/>
      <c r="BL25" s="484"/>
      <c r="BM25" s="485"/>
      <c r="BN25" s="486">
        <v>343465</v>
      </c>
      <c r="BO25" s="487"/>
      <c r="BP25" s="487"/>
      <c r="BQ25" s="487"/>
      <c r="BR25" s="487"/>
      <c r="BS25" s="487"/>
      <c r="BT25" s="487"/>
      <c r="BU25" s="488"/>
      <c r="BV25" s="486">
        <v>841455</v>
      </c>
      <c r="BW25" s="487"/>
      <c r="BX25" s="487"/>
      <c r="BY25" s="487"/>
      <c r="BZ25" s="487"/>
      <c r="CA25" s="487"/>
      <c r="CB25" s="487"/>
      <c r="CC25" s="488"/>
      <c r="CD25" s="171"/>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15">
      <c r="A26" s="158"/>
      <c r="B26" s="436"/>
      <c r="C26" s="437"/>
      <c r="D26" s="438"/>
      <c r="E26" s="413" t="s">
        <v>179</v>
      </c>
      <c r="F26" s="414"/>
      <c r="G26" s="414"/>
      <c r="H26" s="414"/>
      <c r="I26" s="414"/>
      <c r="J26" s="414"/>
      <c r="K26" s="415"/>
      <c r="L26" s="410">
        <v>1</v>
      </c>
      <c r="M26" s="411"/>
      <c r="N26" s="411"/>
      <c r="O26" s="411"/>
      <c r="P26" s="412"/>
      <c r="Q26" s="410">
        <v>5200</v>
      </c>
      <c r="R26" s="411"/>
      <c r="S26" s="411"/>
      <c r="T26" s="411"/>
      <c r="U26" s="411"/>
      <c r="V26" s="412"/>
      <c r="W26" s="500"/>
      <c r="X26" s="437"/>
      <c r="Y26" s="438"/>
      <c r="Z26" s="413" t="s">
        <v>180</v>
      </c>
      <c r="AA26" s="468"/>
      <c r="AB26" s="468"/>
      <c r="AC26" s="468"/>
      <c r="AD26" s="468"/>
      <c r="AE26" s="468"/>
      <c r="AF26" s="468"/>
      <c r="AG26" s="469"/>
      <c r="AH26" s="410">
        <v>17</v>
      </c>
      <c r="AI26" s="411"/>
      <c r="AJ26" s="411"/>
      <c r="AK26" s="411"/>
      <c r="AL26" s="412"/>
      <c r="AM26" s="410">
        <v>56134</v>
      </c>
      <c r="AN26" s="411"/>
      <c r="AO26" s="411"/>
      <c r="AP26" s="411"/>
      <c r="AQ26" s="411"/>
      <c r="AR26" s="412"/>
      <c r="AS26" s="410">
        <v>3302</v>
      </c>
      <c r="AT26" s="411"/>
      <c r="AU26" s="411"/>
      <c r="AV26" s="411"/>
      <c r="AW26" s="411"/>
      <c r="AX26" s="470"/>
      <c r="AY26" s="497" t="s">
        <v>181</v>
      </c>
      <c r="AZ26" s="417"/>
      <c r="BA26" s="417"/>
      <c r="BB26" s="417"/>
      <c r="BC26" s="417"/>
      <c r="BD26" s="417"/>
      <c r="BE26" s="417"/>
      <c r="BF26" s="417"/>
      <c r="BG26" s="417"/>
      <c r="BH26" s="417"/>
      <c r="BI26" s="417"/>
      <c r="BJ26" s="417"/>
      <c r="BK26" s="417"/>
      <c r="BL26" s="417"/>
      <c r="BM26" s="498"/>
      <c r="BN26" s="457" t="s">
        <v>177</v>
      </c>
      <c r="BO26" s="458"/>
      <c r="BP26" s="458"/>
      <c r="BQ26" s="458"/>
      <c r="BR26" s="458"/>
      <c r="BS26" s="458"/>
      <c r="BT26" s="458"/>
      <c r="BU26" s="459"/>
      <c r="BV26" s="457" t="s">
        <v>177</v>
      </c>
      <c r="BW26" s="458"/>
      <c r="BX26" s="458"/>
      <c r="BY26" s="458"/>
      <c r="BZ26" s="458"/>
      <c r="CA26" s="458"/>
      <c r="CB26" s="458"/>
      <c r="CC26" s="459"/>
      <c r="CD26" s="171"/>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
      <c r="A27" s="158"/>
      <c r="B27" s="436"/>
      <c r="C27" s="437"/>
      <c r="D27" s="438"/>
      <c r="E27" s="413" t="s">
        <v>182</v>
      </c>
      <c r="F27" s="414"/>
      <c r="G27" s="414"/>
      <c r="H27" s="414"/>
      <c r="I27" s="414"/>
      <c r="J27" s="414"/>
      <c r="K27" s="415"/>
      <c r="L27" s="410">
        <v>1</v>
      </c>
      <c r="M27" s="411"/>
      <c r="N27" s="411"/>
      <c r="O27" s="411"/>
      <c r="P27" s="412"/>
      <c r="Q27" s="410">
        <v>3210</v>
      </c>
      <c r="R27" s="411"/>
      <c r="S27" s="411"/>
      <c r="T27" s="411"/>
      <c r="U27" s="411"/>
      <c r="V27" s="412"/>
      <c r="W27" s="500"/>
      <c r="X27" s="437"/>
      <c r="Y27" s="438"/>
      <c r="Z27" s="413" t="s">
        <v>183</v>
      </c>
      <c r="AA27" s="414"/>
      <c r="AB27" s="414"/>
      <c r="AC27" s="414"/>
      <c r="AD27" s="414"/>
      <c r="AE27" s="414"/>
      <c r="AF27" s="414"/>
      <c r="AG27" s="415"/>
      <c r="AH27" s="410" t="s">
        <v>177</v>
      </c>
      <c r="AI27" s="411"/>
      <c r="AJ27" s="411"/>
      <c r="AK27" s="411"/>
      <c r="AL27" s="412"/>
      <c r="AM27" s="410" t="s">
        <v>177</v>
      </c>
      <c r="AN27" s="411"/>
      <c r="AO27" s="411"/>
      <c r="AP27" s="411"/>
      <c r="AQ27" s="411"/>
      <c r="AR27" s="412"/>
      <c r="AS27" s="410" t="s">
        <v>184</v>
      </c>
      <c r="AT27" s="411"/>
      <c r="AU27" s="411"/>
      <c r="AV27" s="411"/>
      <c r="AW27" s="411"/>
      <c r="AX27" s="470"/>
      <c r="AY27" s="494" t="s">
        <v>185</v>
      </c>
      <c r="AZ27" s="495"/>
      <c r="BA27" s="495"/>
      <c r="BB27" s="495"/>
      <c r="BC27" s="495"/>
      <c r="BD27" s="495"/>
      <c r="BE27" s="495"/>
      <c r="BF27" s="495"/>
      <c r="BG27" s="495"/>
      <c r="BH27" s="495"/>
      <c r="BI27" s="495"/>
      <c r="BJ27" s="495"/>
      <c r="BK27" s="495"/>
      <c r="BL27" s="495"/>
      <c r="BM27" s="496"/>
      <c r="BN27" s="491" t="s">
        <v>177</v>
      </c>
      <c r="BO27" s="492"/>
      <c r="BP27" s="492"/>
      <c r="BQ27" s="492"/>
      <c r="BR27" s="492"/>
      <c r="BS27" s="492"/>
      <c r="BT27" s="492"/>
      <c r="BU27" s="493"/>
      <c r="BV27" s="491" t="s">
        <v>131</v>
      </c>
      <c r="BW27" s="492"/>
      <c r="BX27" s="492"/>
      <c r="BY27" s="492"/>
      <c r="BZ27" s="492"/>
      <c r="CA27" s="492"/>
      <c r="CB27" s="492"/>
      <c r="CC27" s="493"/>
      <c r="CD27" s="173"/>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15">
      <c r="A28" s="158"/>
      <c r="B28" s="436"/>
      <c r="C28" s="437"/>
      <c r="D28" s="438"/>
      <c r="E28" s="413" t="s">
        <v>186</v>
      </c>
      <c r="F28" s="414"/>
      <c r="G28" s="414"/>
      <c r="H28" s="414"/>
      <c r="I28" s="414"/>
      <c r="J28" s="414"/>
      <c r="K28" s="415"/>
      <c r="L28" s="410">
        <v>1</v>
      </c>
      <c r="M28" s="411"/>
      <c r="N28" s="411"/>
      <c r="O28" s="411"/>
      <c r="P28" s="412"/>
      <c r="Q28" s="410">
        <v>2760</v>
      </c>
      <c r="R28" s="411"/>
      <c r="S28" s="411"/>
      <c r="T28" s="411"/>
      <c r="U28" s="411"/>
      <c r="V28" s="412"/>
      <c r="W28" s="500"/>
      <c r="X28" s="437"/>
      <c r="Y28" s="438"/>
      <c r="Z28" s="413" t="s">
        <v>187</v>
      </c>
      <c r="AA28" s="414"/>
      <c r="AB28" s="414"/>
      <c r="AC28" s="414"/>
      <c r="AD28" s="414"/>
      <c r="AE28" s="414"/>
      <c r="AF28" s="414"/>
      <c r="AG28" s="415"/>
      <c r="AH28" s="410" t="s">
        <v>177</v>
      </c>
      <c r="AI28" s="411"/>
      <c r="AJ28" s="411"/>
      <c r="AK28" s="411"/>
      <c r="AL28" s="412"/>
      <c r="AM28" s="410" t="s">
        <v>177</v>
      </c>
      <c r="AN28" s="411"/>
      <c r="AO28" s="411"/>
      <c r="AP28" s="411"/>
      <c r="AQ28" s="411"/>
      <c r="AR28" s="412"/>
      <c r="AS28" s="410" t="s">
        <v>177</v>
      </c>
      <c r="AT28" s="411"/>
      <c r="AU28" s="411"/>
      <c r="AV28" s="411"/>
      <c r="AW28" s="411"/>
      <c r="AX28" s="470"/>
      <c r="AY28" s="474" t="s">
        <v>188</v>
      </c>
      <c r="AZ28" s="475"/>
      <c r="BA28" s="475"/>
      <c r="BB28" s="476"/>
      <c r="BC28" s="483" t="s">
        <v>50</v>
      </c>
      <c r="BD28" s="484"/>
      <c r="BE28" s="484"/>
      <c r="BF28" s="484"/>
      <c r="BG28" s="484"/>
      <c r="BH28" s="484"/>
      <c r="BI28" s="484"/>
      <c r="BJ28" s="484"/>
      <c r="BK28" s="484"/>
      <c r="BL28" s="484"/>
      <c r="BM28" s="485"/>
      <c r="BN28" s="486">
        <v>1868604</v>
      </c>
      <c r="BO28" s="487"/>
      <c r="BP28" s="487"/>
      <c r="BQ28" s="487"/>
      <c r="BR28" s="487"/>
      <c r="BS28" s="487"/>
      <c r="BT28" s="487"/>
      <c r="BU28" s="488"/>
      <c r="BV28" s="486">
        <v>1866985</v>
      </c>
      <c r="BW28" s="487"/>
      <c r="BX28" s="487"/>
      <c r="BY28" s="487"/>
      <c r="BZ28" s="487"/>
      <c r="CA28" s="487"/>
      <c r="CB28" s="487"/>
      <c r="CC28" s="488"/>
      <c r="CD28" s="171"/>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15">
      <c r="A29" s="158"/>
      <c r="B29" s="436"/>
      <c r="C29" s="437"/>
      <c r="D29" s="438"/>
      <c r="E29" s="413" t="s">
        <v>189</v>
      </c>
      <c r="F29" s="414"/>
      <c r="G29" s="414"/>
      <c r="H29" s="414"/>
      <c r="I29" s="414"/>
      <c r="J29" s="414"/>
      <c r="K29" s="415"/>
      <c r="L29" s="410">
        <v>12</v>
      </c>
      <c r="M29" s="411"/>
      <c r="N29" s="411"/>
      <c r="O29" s="411"/>
      <c r="P29" s="412"/>
      <c r="Q29" s="410">
        <v>2610</v>
      </c>
      <c r="R29" s="411"/>
      <c r="S29" s="411"/>
      <c r="T29" s="411"/>
      <c r="U29" s="411"/>
      <c r="V29" s="412"/>
      <c r="W29" s="501"/>
      <c r="X29" s="502"/>
      <c r="Y29" s="503"/>
      <c r="Z29" s="413" t="s">
        <v>190</v>
      </c>
      <c r="AA29" s="414"/>
      <c r="AB29" s="414"/>
      <c r="AC29" s="414"/>
      <c r="AD29" s="414"/>
      <c r="AE29" s="414"/>
      <c r="AF29" s="414"/>
      <c r="AG29" s="415"/>
      <c r="AH29" s="410">
        <v>182</v>
      </c>
      <c r="AI29" s="411"/>
      <c r="AJ29" s="411"/>
      <c r="AK29" s="411"/>
      <c r="AL29" s="412"/>
      <c r="AM29" s="410">
        <v>544908</v>
      </c>
      <c r="AN29" s="411"/>
      <c r="AO29" s="411"/>
      <c r="AP29" s="411"/>
      <c r="AQ29" s="411"/>
      <c r="AR29" s="412"/>
      <c r="AS29" s="410">
        <v>2994</v>
      </c>
      <c r="AT29" s="411"/>
      <c r="AU29" s="411"/>
      <c r="AV29" s="411"/>
      <c r="AW29" s="411"/>
      <c r="AX29" s="470"/>
      <c r="AY29" s="477"/>
      <c r="AZ29" s="478"/>
      <c r="BA29" s="478"/>
      <c r="BB29" s="479"/>
      <c r="BC29" s="471" t="s">
        <v>191</v>
      </c>
      <c r="BD29" s="472"/>
      <c r="BE29" s="472"/>
      <c r="BF29" s="472"/>
      <c r="BG29" s="472"/>
      <c r="BH29" s="472"/>
      <c r="BI29" s="472"/>
      <c r="BJ29" s="472"/>
      <c r="BK29" s="472"/>
      <c r="BL29" s="472"/>
      <c r="BM29" s="473"/>
      <c r="BN29" s="457">
        <v>1055943</v>
      </c>
      <c r="BO29" s="458"/>
      <c r="BP29" s="458"/>
      <c r="BQ29" s="458"/>
      <c r="BR29" s="458"/>
      <c r="BS29" s="458"/>
      <c r="BT29" s="458"/>
      <c r="BU29" s="459"/>
      <c r="BV29" s="457">
        <v>1055067</v>
      </c>
      <c r="BW29" s="458"/>
      <c r="BX29" s="458"/>
      <c r="BY29" s="458"/>
      <c r="BZ29" s="458"/>
      <c r="CA29" s="458"/>
      <c r="CB29" s="458"/>
      <c r="CC29" s="459"/>
      <c r="CD29" s="173"/>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
      <c r="A30" s="158"/>
      <c r="B30" s="439"/>
      <c r="C30" s="440"/>
      <c r="D30" s="441"/>
      <c r="E30" s="418"/>
      <c r="F30" s="419"/>
      <c r="G30" s="419"/>
      <c r="H30" s="419"/>
      <c r="I30" s="419"/>
      <c r="J30" s="419"/>
      <c r="K30" s="420"/>
      <c r="L30" s="421"/>
      <c r="M30" s="422"/>
      <c r="N30" s="422"/>
      <c r="O30" s="422"/>
      <c r="P30" s="423"/>
      <c r="Q30" s="421"/>
      <c r="R30" s="422"/>
      <c r="S30" s="422"/>
      <c r="T30" s="422"/>
      <c r="U30" s="422"/>
      <c r="V30" s="423"/>
      <c r="W30" s="424" t="s">
        <v>192</v>
      </c>
      <c r="X30" s="425"/>
      <c r="Y30" s="425"/>
      <c r="Z30" s="425"/>
      <c r="AA30" s="425"/>
      <c r="AB30" s="425"/>
      <c r="AC30" s="425"/>
      <c r="AD30" s="425"/>
      <c r="AE30" s="425"/>
      <c r="AF30" s="425"/>
      <c r="AG30" s="426"/>
      <c r="AH30" s="427">
        <v>98.8</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52</v>
      </c>
      <c r="BD30" s="431"/>
      <c r="BE30" s="431"/>
      <c r="BF30" s="431"/>
      <c r="BG30" s="431"/>
      <c r="BH30" s="431"/>
      <c r="BI30" s="431"/>
      <c r="BJ30" s="431"/>
      <c r="BK30" s="431"/>
      <c r="BL30" s="431"/>
      <c r="BM30" s="432"/>
      <c r="BN30" s="491">
        <v>3712462</v>
      </c>
      <c r="BO30" s="492"/>
      <c r="BP30" s="492"/>
      <c r="BQ30" s="492"/>
      <c r="BR30" s="492"/>
      <c r="BS30" s="492"/>
      <c r="BT30" s="492"/>
      <c r="BU30" s="493"/>
      <c r="BV30" s="491">
        <v>3659458</v>
      </c>
      <c r="BW30" s="492"/>
      <c r="BX30" s="492"/>
      <c r="BY30" s="492"/>
      <c r="BZ30" s="492"/>
      <c r="CA30" s="492"/>
      <c r="CB30" s="492"/>
      <c r="CC30" s="493"/>
      <c r="CD30" s="174"/>
      <c r="CE30" s="175"/>
      <c r="CF30" s="175"/>
      <c r="CG30" s="175"/>
      <c r="CH30" s="175"/>
      <c r="CI30" s="175"/>
      <c r="CJ30" s="175"/>
      <c r="CK30" s="175"/>
      <c r="CL30" s="175"/>
      <c r="CM30" s="175"/>
      <c r="CN30" s="175"/>
      <c r="CO30" s="175"/>
      <c r="CP30" s="175"/>
      <c r="CQ30" s="175"/>
      <c r="CR30" s="175"/>
      <c r="CS30" s="176"/>
      <c r="CT30" s="177"/>
      <c r="CU30" s="178"/>
      <c r="CV30" s="178"/>
      <c r="CW30" s="178"/>
      <c r="CX30" s="178"/>
      <c r="CY30" s="178"/>
      <c r="CZ30" s="178"/>
      <c r="DA30" s="179"/>
      <c r="DB30" s="177"/>
      <c r="DC30" s="178"/>
      <c r="DD30" s="178"/>
      <c r="DE30" s="178"/>
      <c r="DF30" s="178"/>
      <c r="DG30" s="178"/>
      <c r="DH30" s="178"/>
      <c r="DI30" s="179"/>
    </row>
    <row r="31" spans="1:113" ht="13.5" customHeight="1" x14ac:dyDescent="0.15">
      <c r="A31" s="158"/>
      <c r="B31" s="180"/>
      <c r="DI31" s="181"/>
    </row>
    <row r="32" spans="1:113" ht="13.5" customHeight="1" x14ac:dyDescent="0.15">
      <c r="A32" s="158"/>
      <c r="B32" s="182"/>
      <c r="C32" s="416" t="s">
        <v>193</v>
      </c>
      <c r="D32" s="416"/>
      <c r="E32" s="416"/>
      <c r="F32" s="416"/>
      <c r="G32" s="416"/>
      <c r="H32" s="416"/>
      <c r="I32" s="416"/>
      <c r="J32" s="416"/>
      <c r="K32" s="416"/>
      <c r="L32" s="416"/>
      <c r="M32" s="416"/>
      <c r="N32" s="416"/>
      <c r="O32" s="416"/>
      <c r="P32" s="416"/>
      <c r="Q32" s="416"/>
      <c r="R32" s="416"/>
      <c r="S32" s="416"/>
      <c r="U32" s="417" t="s">
        <v>194</v>
      </c>
      <c r="V32" s="417"/>
      <c r="W32" s="417"/>
      <c r="X32" s="417"/>
      <c r="Y32" s="417"/>
      <c r="Z32" s="417"/>
      <c r="AA32" s="417"/>
      <c r="AB32" s="417"/>
      <c r="AC32" s="417"/>
      <c r="AD32" s="417"/>
      <c r="AE32" s="417"/>
      <c r="AF32" s="417"/>
      <c r="AG32" s="417"/>
      <c r="AH32" s="417"/>
      <c r="AI32" s="417"/>
      <c r="AJ32" s="417"/>
      <c r="AK32" s="417"/>
      <c r="AM32" s="417" t="s">
        <v>195</v>
      </c>
      <c r="AN32" s="417"/>
      <c r="AO32" s="417"/>
      <c r="AP32" s="417"/>
      <c r="AQ32" s="417"/>
      <c r="AR32" s="417"/>
      <c r="AS32" s="417"/>
      <c r="AT32" s="417"/>
      <c r="AU32" s="417"/>
      <c r="AV32" s="417"/>
      <c r="AW32" s="417"/>
      <c r="AX32" s="417"/>
      <c r="AY32" s="417"/>
      <c r="AZ32" s="417"/>
      <c r="BA32" s="417"/>
      <c r="BB32" s="417"/>
      <c r="BC32" s="417"/>
      <c r="BE32" s="417" t="s">
        <v>196</v>
      </c>
      <c r="BF32" s="417"/>
      <c r="BG32" s="417"/>
      <c r="BH32" s="417"/>
      <c r="BI32" s="417"/>
      <c r="BJ32" s="417"/>
      <c r="BK32" s="417"/>
      <c r="BL32" s="417"/>
      <c r="BM32" s="417"/>
      <c r="BN32" s="417"/>
      <c r="BO32" s="417"/>
      <c r="BP32" s="417"/>
      <c r="BQ32" s="417"/>
      <c r="BR32" s="417"/>
      <c r="BS32" s="417"/>
      <c r="BT32" s="417"/>
      <c r="BU32" s="417"/>
      <c r="BW32" s="417" t="s">
        <v>197</v>
      </c>
      <c r="BX32" s="417"/>
      <c r="BY32" s="417"/>
      <c r="BZ32" s="417"/>
      <c r="CA32" s="417"/>
      <c r="CB32" s="417"/>
      <c r="CC32" s="417"/>
      <c r="CD32" s="417"/>
      <c r="CE32" s="417"/>
      <c r="CF32" s="417"/>
      <c r="CG32" s="417"/>
      <c r="CH32" s="417"/>
      <c r="CI32" s="417"/>
      <c r="CJ32" s="417"/>
      <c r="CK32" s="417"/>
      <c r="CL32" s="417"/>
      <c r="CM32" s="417"/>
      <c r="CO32" s="417" t="s">
        <v>198</v>
      </c>
      <c r="CP32" s="417"/>
      <c r="CQ32" s="417"/>
      <c r="CR32" s="417"/>
      <c r="CS32" s="417"/>
      <c r="CT32" s="417"/>
      <c r="CU32" s="417"/>
      <c r="CV32" s="417"/>
      <c r="CW32" s="417"/>
      <c r="CX32" s="417"/>
      <c r="CY32" s="417"/>
      <c r="CZ32" s="417"/>
      <c r="DA32" s="417"/>
      <c r="DB32" s="417"/>
      <c r="DC32" s="417"/>
      <c r="DD32" s="417"/>
      <c r="DE32" s="417"/>
      <c r="DI32" s="181"/>
    </row>
    <row r="33" spans="1:113" ht="13.5" customHeight="1" x14ac:dyDescent="0.15">
      <c r="A33" s="158"/>
      <c r="B33" s="182"/>
      <c r="C33" s="409" t="s">
        <v>199</v>
      </c>
      <c r="D33" s="409"/>
      <c r="E33" s="408" t="s">
        <v>200</v>
      </c>
      <c r="F33" s="408"/>
      <c r="G33" s="408"/>
      <c r="H33" s="408"/>
      <c r="I33" s="408"/>
      <c r="J33" s="408"/>
      <c r="K33" s="408"/>
      <c r="L33" s="408"/>
      <c r="M33" s="408"/>
      <c r="N33" s="408"/>
      <c r="O33" s="408"/>
      <c r="P33" s="408"/>
      <c r="Q33" s="408"/>
      <c r="R33" s="408"/>
      <c r="S33" s="408"/>
      <c r="T33" s="183"/>
      <c r="U33" s="409" t="s">
        <v>201</v>
      </c>
      <c r="V33" s="409"/>
      <c r="W33" s="408" t="s">
        <v>202</v>
      </c>
      <c r="X33" s="408"/>
      <c r="Y33" s="408"/>
      <c r="Z33" s="408"/>
      <c r="AA33" s="408"/>
      <c r="AB33" s="408"/>
      <c r="AC33" s="408"/>
      <c r="AD33" s="408"/>
      <c r="AE33" s="408"/>
      <c r="AF33" s="408"/>
      <c r="AG33" s="408"/>
      <c r="AH33" s="408"/>
      <c r="AI33" s="408"/>
      <c r="AJ33" s="408"/>
      <c r="AK33" s="408"/>
      <c r="AL33" s="183"/>
      <c r="AM33" s="409" t="s">
        <v>203</v>
      </c>
      <c r="AN33" s="409"/>
      <c r="AO33" s="408" t="s">
        <v>204</v>
      </c>
      <c r="AP33" s="408"/>
      <c r="AQ33" s="408"/>
      <c r="AR33" s="408"/>
      <c r="AS33" s="408"/>
      <c r="AT33" s="408"/>
      <c r="AU33" s="408"/>
      <c r="AV33" s="408"/>
      <c r="AW33" s="408"/>
      <c r="AX33" s="408"/>
      <c r="AY33" s="408"/>
      <c r="AZ33" s="408"/>
      <c r="BA33" s="408"/>
      <c r="BB33" s="408"/>
      <c r="BC33" s="408"/>
      <c r="BD33" s="184"/>
      <c r="BE33" s="408" t="s">
        <v>205</v>
      </c>
      <c r="BF33" s="408"/>
      <c r="BG33" s="408" t="s">
        <v>206</v>
      </c>
      <c r="BH33" s="408"/>
      <c r="BI33" s="408"/>
      <c r="BJ33" s="408"/>
      <c r="BK33" s="408"/>
      <c r="BL33" s="408"/>
      <c r="BM33" s="408"/>
      <c r="BN33" s="408"/>
      <c r="BO33" s="408"/>
      <c r="BP33" s="408"/>
      <c r="BQ33" s="408"/>
      <c r="BR33" s="408"/>
      <c r="BS33" s="408"/>
      <c r="BT33" s="408"/>
      <c r="BU33" s="408"/>
      <c r="BV33" s="184"/>
      <c r="BW33" s="409" t="s">
        <v>205</v>
      </c>
      <c r="BX33" s="409"/>
      <c r="BY33" s="408" t="s">
        <v>207</v>
      </c>
      <c r="BZ33" s="408"/>
      <c r="CA33" s="408"/>
      <c r="CB33" s="408"/>
      <c r="CC33" s="408"/>
      <c r="CD33" s="408"/>
      <c r="CE33" s="408"/>
      <c r="CF33" s="408"/>
      <c r="CG33" s="408"/>
      <c r="CH33" s="408"/>
      <c r="CI33" s="408"/>
      <c r="CJ33" s="408"/>
      <c r="CK33" s="408"/>
      <c r="CL33" s="408"/>
      <c r="CM33" s="408"/>
      <c r="CN33" s="183"/>
      <c r="CO33" s="409" t="s">
        <v>201</v>
      </c>
      <c r="CP33" s="409"/>
      <c r="CQ33" s="408" t="s">
        <v>208</v>
      </c>
      <c r="CR33" s="408"/>
      <c r="CS33" s="408"/>
      <c r="CT33" s="408"/>
      <c r="CU33" s="408"/>
      <c r="CV33" s="408"/>
      <c r="CW33" s="408"/>
      <c r="CX33" s="408"/>
      <c r="CY33" s="408"/>
      <c r="CZ33" s="408"/>
      <c r="DA33" s="408"/>
      <c r="DB33" s="408"/>
      <c r="DC33" s="408"/>
      <c r="DD33" s="408"/>
      <c r="DE33" s="408"/>
      <c r="DF33" s="183"/>
      <c r="DG33" s="407" t="s">
        <v>209</v>
      </c>
      <c r="DH33" s="407"/>
      <c r="DI33" s="185"/>
    </row>
    <row r="34" spans="1:113" ht="32.25" customHeight="1" x14ac:dyDescent="0.15">
      <c r="A34" s="158"/>
      <c r="B34" s="182"/>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58"/>
      <c r="U34" s="405">
        <f>IF(W34="","",MAX(C34:D43)+1)</f>
        <v>6</v>
      </c>
      <c r="V34" s="405"/>
      <c r="W34" s="406" t="str">
        <f>IF('各会計、関係団体の財政状況及び健全化判断比率'!B28="","",'各会計、関係団体の財政状況及び健全化判断比率'!B28)</f>
        <v>国民健康保険特別会計</v>
      </c>
      <c r="X34" s="406"/>
      <c r="Y34" s="406"/>
      <c r="Z34" s="406"/>
      <c r="AA34" s="406"/>
      <c r="AB34" s="406"/>
      <c r="AC34" s="406"/>
      <c r="AD34" s="406"/>
      <c r="AE34" s="406"/>
      <c r="AF34" s="406"/>
      <c r="AG34" s="406"/>
      <c r="AH34" s="406"/>
      <c r="AI34" s="406"/>
      <c r="AJ34" s="406"/>
      <c r="AK34" s="406"/>
      <c r="AL34" s="158"/>
      <c r="AM34" s="405">
        <f>IF(AO34="","",MAX(C34:D43,U34:V43)+1)</f>
        <v>8</v>
      </c>
      <c r="AN34" s="405"/>
      <c r="AO34" s="406" t="str">
        <f>IF('各会計、関係団体の財政状況及び健全化判断比率'!B30="","",'各会計、関係団体の財政状況及び健全化判断比率'!B30)</f>
        <v>水道事業会計</v>
      </c>
      <c r="AP34" s="406"/>
      <c r="AQ34" s="406"/>
      <c r="AR34" s="406"/>
      <c r="AS34" s="406"/>
      <c r="AT34" s="406"/>
      <c r="AU34" s="406"/>
      <c r="AV34" s="406"/>
      <c r="AW34" s="406"/>
      <c r="AX34" s="406"/>
      <c r="AY34" s="406"/>
      <c r="AZ34" s="406"/>
      <c r="BA34" s="406"/>
      <c r="BB34" s="406"/>
      <c r="BC34" s="406"/>
      <c r="BD34" s="158"/>
      <c r="BE34" s="405" t="str">
        <f>IF(BG34="","",MAX(C34:D43,U34:V43,AM34:AN43)+1)</f>
        <v/>
      </c>
      <c r="BF34" s="405"/>
      <c r="BG34" s="406"/>
      <c r="BH34" s="406"/>
      <c r="BI34" s="406"/>
      <c r="BJ34" s="406"/>
      <c r="BK34" s="406"/>
      <c r="BL34" s="406"/>
      <c r="BM34" s="406"/>
      <c r="BN34" s="406"/>
      <c r="BO34" s="406"/>
      <c r="BP34" s="406"/>
      <c r="BQ34" s="406"/>
      <c r="BR34" s="406"/>
      <c r="BS34" s="406"/>
      <c r="BT34" s="406"/>
      <c r="BU34" s="406"/>
      <c r="BV34" s="158"/>
      <c r="BW34" s="405">
        <f>IF(BY34="","",MAX(C34:D43,U34:V43,AM34:AN43,BE34:BF43)+1)</f>
        <v>10</v>
      </c>
      <c r="BX34" s="405"/>
      <c r="BY34" s="406" t="str">
        <f>IF('各会計、関係団体の財政状況及び健全化判断比率'!B68="","",'各会計、関係団体の財政状況及び健全化判断比率'!B68)</f>
        <v>福岡県市町村消防団員等公務災害補償組合</v>
      </c>
      <c r="BZ34" s="406"/>
      <c r="CA34" s="406"/>
      <c r="CB34" s="406"/>
      <c r="CC34" s="406"/>
      <c r="CD34" s="406"/>
      <c r="CE34" s="406"/>
      <c r="CF34" s="406"/>
      <c r="CG34" s="406"/>
      <c r="CH34" s="406"/>
      <c r="CI34" s="406"/>
      <c r="CJ34" s="406"/>
      <c r="CK34" s="406"/>
      <c r="CL34" s="406"/>
      <c r="CM34" s="406"/>
      <c r="CN34" s="158"/>
      <c r="CO34" s="405">
        <f>IF(CQ34="","",MAX(C34:D43,U34:V43,AM34:AN43,BE34:BF43,BW34:BX43)+1)</f>
        <v>20</v>
      </c>
      <c r="CP34" s="405"/>
      <c r="CQ34" s="406" t="str">
        <f>IF('各会計、関係団体の財政状況及び健全化判断比率'!BS7="","",'各会計、関係団体の財政状況及び健全化判断比率'!BS7)</f>
        <v>東九州コミュニティー放送</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185"/>
    </row>
    <row r="35" spans="1:113" ht="32.25" customHeight="1" x14ac:dyDescent="0.15">
      <c r="A35" s="158"/>
      <c r="B35" s="182"/>
      <c r="C35" s="405">
        <f>IF(E35="","",C34+1)</f>
        <v>2</v>
      </c>
      <c r="D35" s="405"/>
      <c r="E35" s="406" t="str">
        <f>IF('各会計、関係団体の財政状況及び健全化判断比率'!B8="","",'各会計、関係団体の財政状況及び健全化判断比率'!B8)</f>
        <v>住宅新築資金等貸付事業特別会計</v>
      </c>
      <c r="F35" s="406"/>
      <c r="G35" s="406"/>
      <c r="H35" s="406"/>
      <c r="I35" s="406"/>
      <c r="J35" s="406"/>
      <c r="K35" s="406"/>
      <c r="L35" s="406"/>
      <c r="M35" s="406"/>
      <c r="N35" s="406"/>
      <c r="O35" s="406"/>
      <c r="P35" s="406"/>
      <c r="Q35" s="406"/>
      <c r="R35" s="406"/>
      <c r="S35" s="406"/>
      <c r="T35" s="158"/>
      <c r="U35" s="405">
        <f>IF(W35="","",U34+1)</f>
        <v>7</v>
      </c>
      <c r="V35" s="405"/>
      <c r="W35" s="406" t="str">
        <f>IF('各会計、関係団体の財政状況及び健全化判断比率'!B29="","",'各会計、関係団体の財政状況及び健全化判断比率'!B29)</f>
        <v>後期高齢者医療特別会計</v>
      </c>
      <c r="X35" s="406"/>
      <c r="Y35" s="406"/>
      <c r="Z35" s="406"/>
      <c r="AA35" s="406"/>
      <c r="AB35" s="406"/>
      <c r="AC35" s="406"/>
      <c r="AD35" s="406"/>
      <c r="AE35" s="406"/>
      <c r="AF35" s="406"/>
      <c r="AG35" s="406"/>
      <c r="AH35" s="406"/>
      <c r="AI35" s="406"/>
      <c r="AJ35" s="406"/>
      <c r="AK35" s="406"/>
      <c r="AL35" s="158"/>
      <c r="AM35" s="405">
        <f t="shared" ref="AM35:AM43" si="0">IF(AO35="","",AM34+1)</f>
        <v>9</v>
      </c>
      <c r="AN35" s="405"/>
      <c r="AO35" s="406" t="str">
        <f>IF('各会計、関係団体の財政状況及び健全化判断比率'!B31="","",'各会計、関係団体の財政状況及び健全化判断比率'!B31)</f>
        <v>下水道事業会計</v>
      </c>
      <c r="AP35" s="406"/>
      <c r="AQ35" s="406"/>
      <c r="AR35" s="406"/>
      <c r="AS35" s="406"/>
      <c r="AT35" s="406"/>
      <c r="AU35" s="406"/>
      <c r="AV35" s="406"/>
      <c r="AW35" s="406"/>
      <c r="AX35" s="406"/>
      <c r="AY35" s="406"/>
      <c r="AZ35" s="406"/>
      <c r="BA35" s="406"/>
      <c r="BB35" s="406"/>
      <c r="BC35" s="406"/>
      <c r="BD35" s="158"/>
      <c r="BE35" s="405" t="str">
        <f t="shared" ref="BE35:BE43" si="1">IF(BG35="","",BE34+1)</f>
        <v/>
      </c>
      <c r="BF35" s="405"/>
      <c r="BG35" s="406"/>
      <c r="BH35" s="406"/>
      <c r="BI35" s="406"/>
      <c r="BJ35" s="406"/>
      <c r="BK35" s="406"/>
      <c r="BL35" s="406"/>
      <c r="BM35" s="406"/>
      <c r="BN35" s="406"/>
      <c r="BO35" s="406"/>
      <c r="BP35" s="406"/>
      <c r="BQ35" s="406"/>
      <c r="BR35" s="406"/>
      <c r="BS35" s="406"/>
      <c r="BT35" s="406"/>
      <c r="BU35" s="406"/>
      <c r="BV35" s="158"/>
      <c r="BW35" s="405">
        <f t="shared" ref="BW35:BW43" si="2">IF(BY35="","",BW34+1)</f>
        <v>11</v>
      </c>
      <c r="BX35" s="405"/>
      <c r="BY35" s="406" t="str">
        <f>IF('各会計、関係団体の財政状況及び健全化判断比率'!B69="","",'各会計、関係団体の財政状況及び健全化判断比率'!B69)</f>
        <v>福岡県市町村職員退職手当組合（一般会計）</v>
      </c>
      <c r="BZ35" s="406"/>
      <c r="CA35" s="406"/>
      <c r="CB35" s="406"/>
      <c r="CC35" s="406"/>
      <c r="CD35" s="406"/>
      <c r="CE35" s="406"/>
      <c r="CF35" s="406"/>
      <c r="CG35" s="406"/>
      <c r="CH35" s="406"/>
      <c r="CI35" s="406"/>
      <c r="CJ35" s="406"/>
      <c r="CK35" s="406"/>
      <c r="CL35" s="406"/>
      <c r="CM35" s="406"/>
      <c r="CN35" s="158"/>
      <c r="CO35" s="405">
        <f t="shared" ref="CO35:CO43" si="3">IF(CQ35="","",CO34+1)</f>
        <v>21</v>
      </c>
      <c r="CP35" s="405"/>
      <c r="CQ35" s="406" t="str">
        <f>IF('各会計、関係団体の財政状況及び健全化判断比率'!BS8="","",'各会計、関係団体の財政状況及び健全化判断比率'!BS8)</f>
        <v>しいだサンコー</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185"/>
    </row>
    <row r="36" spans="1:113" ht="32.25" customHeight="1" x14ac:dyDescent="0.15">
      <c r="A36" s="158"/>
      <c r="B36" s="182"/>
      <c r="C36" s="405">
        <f>IF(E36="","",C35+1)</f>
        <v>3</v>
      </c>
      <c r="D36" s="405"/>
      <c r="E36" s="406" t="str">
        <f>IF('各会計、関係団体の財政状況及び健全化判断比率'!B9="","",'各会計、関係団体の財政状況及び健全化判断比率'!B9)</f>
        <v>奨学金貸付事業特別会計</v>
      </c>
      <c r="F36" s="406"/>
      <c r="G36" s="406"/>
      <c r="H36" s="406"/>
      <c r="I36" s="406"/>
      <c r="J36" s="406"/>
      <c r="K36" s="406"/>
      <c r="L36" s="406"/>
      <c r="M36" s="406"/>
      <c r="N36" s="406"/>
      <c r="O36" s="406"/>
      <c r="P36" s="406"/>
      <c r="Q36" s="406"/>
      <c r="R36" s="406"/>
      <c r="S36" s="406"/>
      <c r="T36" s="158"/>
      <c r="U36" s="405" t="str">
        <f t="shared" ref="U36:U43" si="4">IF(W36="","",U35+1)</f>
        <v/>
      </c>
      <c r="V36" s="405"/>
      <c r="W36" s="406"/>
      <c r="X36" s="406"/>
      <c r="Y36" s="406"/>
      <c r="Z36" s="406"/>
      <c r="AA36" s="406"/>
      <c r="AB36" s="406"/>
      <c r="AC36" s="406"/>
      <c r="AD36" s="406"/>
      <c r="AE36" s="406"/>
      <c r="AF36" s="406"/>
      <c r="AG36" s="406"/>
      <c r="AH36" s="406"/>
      <c r="AI36" s="406"/>
      <c r="AJ36" s="406"/>
      <c r="AK36" s="406"/>
      <c r="AL36" s="158"/>
      <c r="AM36" s="405" t="str">
        <f t="shared" si="0"/>
        <v/>
      </c>
      <c r="AN36" s="405"/>
      <c r="AO36" s="406"/>
      <c r="AP36" s="406"/>
      <c r="AQ36" s="406"/>
      <c r="AR36" s="406"/>
      <c r="AS36" s="406"/>
      <c r="AT36" s="406"/>
      <c r="AU36" s="406"/>
      <c r="AV36" s="406"/>
      <c r="AW36" s="406"/>
      <c r="AX36" s="406"/>
      <c r="AY36" s="406"/>
      <c r="AZ36" s="406"/>
      <c r="BA36" s="406"/>
      <c r="BB36" s="406"/>
      <c r="BC36" s="406"/>
      <c r="BD36" s="158"/>
      <c r="BE36" s="405" t="str">
        <f t="shared" si="1"/>
        <v/>
      </c>
      <c r="BF36" s="405"/>
      <c r="BG36" s="406"/>
      <c r="BH36" s="406"/>
      <c r="BI36" s="406"/>
      <c r="BJ36" s="406"/>
      <c r="BK36" s="406"/>
      <c r="BL36" s="406"/>
      <c r="BM36" s="406"/>
      <c r="BN36" s="406"/>
      <c r="BO36" s="406"/>
      <c r="BP36" s="406"/>
      <c r="BQ36" s="406"/>
      <c r="BR36" s="406"/>
      <c r="BS36" s="406"/>
      <c r="BT36" s="406"/>
      <c r="BU36" s="406"/>
      <c r="BV36" s="158"/>
      <c r="BW36" s="405">
        <f t="shared" si="2"/>
        <v>12</v>
      </c>
      <c r="BX36" s="405"/>
      <c r="BY36" s="406" t="str">
        <f>IF('各会計、関係団体の財政状況及び健全化判断比率'!B70="","",'各会計、関係団体の財政状況及び健全化判断比率'!B70)</f>
        <v>福岡県市町村職員退職手当組合（基金特別会計）</v>
      </c>
      <c r="BZ36" s="406"/>
      <c r="CA36" s="406"/>
      <c r="CB36" s="406"/>
      <c r="CC36" s="406"/>
      <c r="CD36" s="406"/>
      <c r="CE36" s="406"/>
      <c r="CF36" s="406"/>
      <c r="CG36" s="406"/>
      <c r="CH36" s="406"/>
      <c r="CI36" s="406"/>
      <c r="CJ36" s="406"/>
      <c r="CK36" s="406"/>
      <c r="CL36" s="406"/>
      <c r="CM36" s="406"/>
      <c r="CN36" s="158"/>
      <c r="CO36" s="405">
        <f t="shared" si="3"/>
        <v>22</v>
      </c>
      <c r="CP36" s="405"/>
      <c r="CQ36" s="406" t="str">
        <f>IF('各会計、関係団体の財政状況及び健全化判断比率'!BS9="","",'各会計、関係団体の財政状況及び健全化判断比率'!BS9)</f>
        <v>ついきプロヴァンス</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185"/>
    </row>
    <row r="37" spans="1:113" ht="32.25" customHeight="1" x14ac:dyDescent="0.15">
      <c r="A37" s="158"/>
      <c r="B37" s="182"/>
      <c r="C37" s="405">
        <f>IF(E37="","",C36+1)</f>
        <v>4</v>
      </c>
      <c r="D37" s="405"/>
      <c r="E37" s="406" t="str">
        <f>IF('各会計、関係団体の財政状況及び健全化判断比率'!B10="","",'各会計、関係団体の財政状況及び健全化判断比率'!B10)</f>
        <v>椎田駅前周辺活性化促進事業特別会計</v>
      </c>
      <c r="F37" s="406"/>
      <c r="G37" s="406"/>
      <c r="H37" s="406"/>
      <c r="I37" s="406"/>
      <c r="J37" s="406"/>
      <c r="K37" s="406"/>
      <c r="L37" s="406"/>
      <c r="M37" s="406"/>
      <c r="N37" s="406"/>
      <c r="O37" s="406"/>
      <c r="P37" s="406"/>
      <c r="Q37" s="406"/>
      <c r="R37" s="406"/>
      <c r="S37" s="406"/>
      <c r="T37" s="158"/>
      <c r="U37" s="405" t="str">
        <f t="shared" si="4"/>
        <v/>
      </c>
      <c r="V37" s="405"/>
      <c r="W37" s="406"/>
      <c r="X37" s="406"/>
      <c r="Y37" s="406"/>
      <c r="Z37" s="406"/>
      <c r="AA37" s="406"/>
      <c r="AB37" s="406"/>
      <c r="AC37" s="406"/>
      <c r="AD37" s="406"/>
      <c r="AE37" s="406"/>
      <c r="AF37" s="406"/>
      <c r="AG37" s="406"/>
      <c r="AH37" s="406"/>
      <c r="AI37" s="406"/>
      <c r="AJ37" s="406"/>
      <c r="AK37" s="406"/>
      <c r="AL37" s="158"/>
      <c r="AM37" s="405" t="str">
        <f t="shared" si="0"/>
        <v/>
      </c>
      <c r="AN37" s="405"/>
      <c r="AO37" s="406"/>
      <c r="AP37" s="406"/>
      <c r="AQ37" s="406"/>
      <c r="AR37" s="406"/>
      <c r="AS37" s="406"/>
      <c r="AT37" s="406"/>
      <c r="AU37" s="406"/>
      <c r="AV37" s="406"/>
      <c r="AW37" s="406"/>
      <c r="AX37" s="406"/>
      <c r="AY37" s="406"/>
      <c r="AZ37" s="406"/>
      <c r="BA37" s="406"/>
      <c r="BB37" s="406"/>
      <c r="BC37" s="406"/>
      <c r="BD37" s="158"/>
      <c r="BE37" s="405" t="str">
        <f t="shared" si="1"/>
        <v/>
      </c>
      <c r="BF37" s="405"/>
      <c r="BG37" s="406"/>
      <c r="BH37" s="406"/>
      <c r="BI37" s="406"/>
      <c r="BJ37" s="406"/>
      <c r="BK37" s="406"/>
      <c r="BL37" s="406"/>
      <c r="BM37" s="406"/>
      <c r="BN37" s="406"/>
      <c r="BO37" s="406"/>
      <c r="BP37" s="406"/>
      <c r="BQ37" s="406"/>
      <c r="BR37" s="406"/>
      <c r="BS37" s="406"/>
      <c r="BT37" s="406"/>
      <c r="BU37" s="406"/>
      <c r="BV37" s="158"/>
      <c r="BW37" s="405">
        <f t="shared" si="2"/>
        <v>13</v>
      </c>
      <c r="BX37" s="405"/>
      <c r="BY37" s="406" t="str">
        <f>IF('各会計、関係団体の財政状況及び健全化判断比率'!B71="","",'各会計、関係団体の財政状況及び健全化判断比率'!B71)</f>
        <v>福岡県自治会館管理組合</v>
      </c>
      <c r="BZ37" s="406"/>
      <c r="CA37" s="406"/>
      <c r="CB37" s="406"/>
      <c r="CC37" s="406"/>
      <c r="CD37" s="406"/>
      <c r="CE37" s="406"/>
      <c r="CF37" s="406"/>
      <c r="CG37" s="406"/>
      <c r="CH37" s="406"/>
      <c r="CI37" s="406"/>
      <c r="CJ37" s="406"/>
      <c r="CK37" s="406"/>
      <c r="CL37" s="406"/>
      <c r="CM37" s="406"/>
      <c r="CN37" s="158"/>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185"/>
    </row>
    <row r="38" spans="1:113" ht="32.25" customHeight="1" x14ac:dyDescent="0.15">
      <c r="A38" s="158"/>
      <c r="B38" s="182"/>
      <c r="C38" s="405">
        <f t="shared" ref="C38:C43" si="5">IF(E38="","",C37+1)</f>
        <v>5</v>
      </c>
      <c r="D38" s="405"/>
      <c r="E38" s="406" t="str">
        <f>IF('各会計、関係団体の財政状況及び健全化判断比率'!B11="","",'各会計、関係団体の財政状況及び健全化判断比率'!B11)</f>
        <v>霊園事業特別会計</v>
      </c>
      <c r="F38" s="406"/>
      <c r="G38" s="406"/>
      <c r="H38" s="406"/>
      <c r="I38" s="406"/>
      <c r="J38" s="406"/>
      <c r="K38" s="406"/>
      <c r="L38" s="406"/>
      <c r="M38" s="406"/>
      <c r="N38" s="406"/>
      <c r="O38" s="406"/>
      <c r="P38" s="406"/>
      <c r="Q38" s="406"/>
      <c r="R38" s="406"/>
      <c r="S38" s="406"/>
      <c r="T38" s="158"/>
      <c r="U38" s="405" t="str">
        <f t="shared" si="4"/>
        <v/>
      </c>
      <c r="V38" s="405"/>
      <c r="W38" s="406"/>
      <c r="X38" s="406"/>
      <c r="Y38" s="406"/>
      <c r="Z38" s="406"/>
      <c r="AA38" s="406"/>
      <c r="AB38" s="406"/>
      <c r="AC38" s="406"/>
      <c r="AD38" s="406"/>
      <c r="AE38" s="406"/>
      <c r="AF38" s="406"/>
      <c r="AG38" s="406"/>
      <c r="AH38" s="406"/>
      <c r="AI38" s="406"/>
      <c r="AJ38" s="406"/>
      <c r="AK38" s="406"/>
      <c r="AL38" s="158"/>
      <c r="AM38" s="405" t="str">
        <f t="shared" si="0"/>
        <v/>
      </c>
      <c r="AN38" s="405"/>
      <c r="AO38" s="406"/>
      <c r="AP38" s="406"/>
      <c r="AQ38" s="406"/>
      <c r="AR38" s="406"/>
      <c r="AS38" s="406"/>
      <c r="AT38" s="406"/>
      <c r="AU38" s="406"/>
      <c r="AV38" s="406"/>
      <c r="AW38" s="406"/>
      <c r="AX38" s="406"/>
      <c r="AY38" s="406"/>
      <c r="AZ38" s="406"/>
      <c r="BA38" s="406"/>
      <c r="BB38" s="406"/>
      <c r="BC38" s="406"/>
      <c r="BD38" s="158"/>
      <c r="BE38" s="405" t="str">
        <f t="shared" si="1"/>
        <v/>
      </c>
      <c r="BF38" s="405"/>
      <c r="BG38" s="406"/>
      <c r="BH38" s="406"/>
      <c r="BI38" s="406"/>
      <c r="BJ38" s="406"/>
      <c r="BK38" s="406"/>
      <c r="BL38" s="406"/>
      <c r="BM38" s="406"/>
      <c r="BN38" s="406"/>
      <c r="BO38" s="406"/>
      <c r="BP38" s="406"/>
      <c r="BQ38" s="406"/>
      <c r="BR38" s="406"/>
      <c r="BS38" s="406"/>
      <c r="BT38" s="406"/>
      <c r="BU38" s="406"/>
      <c r="BV38" s="158"/>
      <c r="BW38" s="405">
        <f t="shared" si="2"/>
        <v>14</v>
      </c>
      <c r="BX38" s="405"/>
      <c r="BY38" s="406" t="str">
        <f>IF('各会計、関係団体の財政状況及び健全化判断比率'!B72="","",'各会計、関係団体の財政状況及び健全化判断比率'!B72)</f>
        <v>京築広域市町村圏事務組合</v>
      </c>
      <c r="BZ38" s="406"/>
      <c r="CA38" s="406"/>
      <c r="CB38" s="406"/>
      <c r="CC38" s="406"/>
      <c r="CD38" s="406"/>
      <c r="CE38" s="406"/>
      <c r="CF38" s="406"/>
      <c r="CG38" s="406"/>
      <c r="CH38" s="406"/>
      <c r="CI38" s="406"/>
      <c r="CJ38" s="406"/>
      <c r="CK38" s="406"/>
      <c r="CL38" s="406"/>
      <c r="CM38" s="406"/>
      <c r="CN38" s="158"/>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185"/>
    </row>
    <row r="39" spans="1:113" ht="32.25" customHeight="1" x14ac:dyDescent="0.15">
      <c r="A39" s="158"/>
      <c r="B39" s="182"/>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58"/>
      <c r="U39" s="405" t="str">
        <f t="shared" si="4"/>
        <v/>
      </c>
      <c r="V39" s="405"/>
      <c r="W39" s="406"/>
      <c r="X39" s="406"/>
      <c r="Y39" s="406"/>
      <c r="Z39" s="406"/>
      <c r="AA39" s="406"/>
      <c r="AB39" s="406"/>
      <c r="AC39" s="406"/>
      <c r="AD39" s="406"/>
      <c r="AE39" s="406"/>
      <c r="AF39" s="406"/>
      <c r="AG39" s="406"/>
      <c r="AH39" s="406"/>
      <c r="AI39" s="406"/>
      <c r="AJ39" s="406"/>
      <c r="AK39" s="406"/>
      <c r="AL39" s="158"/>
      <c r="AM39" s="405" t="str">
        <f t="shared" si="0"/>
        <v/>
      </c>
      <c r="AN39" s="405"/>
      <c r="AO39" s="406"/>
      <c r="AP39" s="406"/>
      <c r="AQ39" s="406"/>
      <c r="AR39" s="406"/>
      <c r="AS39" s="406"/>
      <c r="AT39" s="406"/>
      <c r="AU39" s="406"/>
      <c r="AV39" s="406"/>
      <c r="AW39" s="406"/>
      <c r="AX39" s="406"/>
      <c r="AY39" s="406"/>
      <c r="AZ39" s="406"/>
      <c r="BA39" s="406"/>
      <c r="BB39" s="406"/>
      <c r="BC39" s="406"/>
      <c r="BD39" s="158"/>
      <c r="BE39" s="405" t="str">
        <f t="shared" si="1"/>
        <v/>
      </c>
      <c r="BF39" s="405"/>
      <c r="BG39" s="406"/>
      <c r="BH39" s="406"/>
      <c r="BI39" s="406"/>
      <c r="BJ39" s="406"/>
      <c r="BK39" s="406"/>
      <c r="BL39" s="406"/>
      <c r="BM39" s="406"/>
      <c r="BN39" s="406"/>
      <c r="BO39" s="406"/>
      <c r="BP39" s="406"/>
      <c r="BQ39" s="406"/>
      <c r="BR39" s="406"/>
      <c r="BS39" s="406"/>
      <c r="BT39" s="406"/>
      <c r="BU39" s="406"/>
      <c r="BV39" s="158"/>
      <c r="BW39" s="405">
        <f t="shared" si="2"/>
        <v>15</v>
      </c>
      <c r="BX39" s="405"/>
      <c r="BY39" s="406" t="str">
        <f>IF('各会計、関係団体の財政状況及び健全化判断比率'!B73="","",'各会計、関係団体の財政状況及び健全化判断比率'!B73)</f>
        <v>築上郡自治会館等資産管理組合</v>
      </c>
      <c r="BZ39" s="406"/>
      <c r="CA39" s="406"/>
      <c r="CB39" s="406"/>
      <c r="CC39" s="406"/>
      <c r="CD39" s="406"/>
      <c r="CE39" s="406"/>
      <c r="CF39" s="406"/>
      <c r="CG39" s="406"/>
      <c r="CH39" s="406"/>
      <c r="CI39" s="406"/>
      <c r="CJ39" s="406"/>
      <c r="CK39" s="406"/>
      <c r="CL39" s="406"/>
      <c r="CM39" s="406"/>
      <c r="CN39" s="158"/>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185"/>
    </row>
    <row r="40" spans="1:113" ht="32.25" customHeight="1" x14ac:dyDescent="0.15">
      <c r="A40" s="158"/>
      <c r="B40" s="182"/>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58"/>
      <c r="U40" s="405" t="str">
        <f t="shared" si="4"/>
        <v/>
      </c>
      <c r="V40" s="405"/>
      <c r="W40" s="406"/>
      <c r="X40" s="406"/>
      <c r="Y40" s="406"/>
      <c r="Z40" s="406"/>
      <c r="AA40" s="406"/>
      <c r="AB40" s="406"/>
      <c r="AC40" s="406"/>
      <c r="AD40" s="406"/>
      <c r="AE40" s="406"/>
      <c r="AF40" s="406"/>
      <c r="AG40" s="406"/>
      <c r="AH40" s="406"/>
      <c r="AI40" s="406"/>
      <c r="AJ40" s="406"/>
      <c r="AK40" s="406"/>
      <c r="AL40" s="158"/>
      <c r="AM40" s="405" t="str">
        <f t="shared" si="0"/>
        <v/>
      </c>
      <c r="AN40" s="405"/>
      <c r="AO40" s="406"/>
      <c r="AP40" s="406"/>
      <c r="AQ40" s="406"/>
      <c r="AR40" s="406"/>
      <c r="AS40" s="406"/>
      <c r="AT40" s="406"/>
      <c r="AU40" s="406"/>
      <c r="AV40" s="406"/>
      <c r="AW40" s="406"/>
      <c r="AX40" s="406"/>
      <c r="AY40" s="406"/>
      <c r="AZ40" s="406"/>
      <c r="BA40" s="406"/>
      <c r="BB40" s="406"/>
      <c r="BC40" s="406"/>
      <c r="BD40" s="158"/>
      <c r="BE40" s="405" t="str">
        <f t="shared" si="1"/>
        <v/>
      </c>
      <c r="BF40" s="405"/>
      <c r="BG40" s="406"/>
      <c r="BH40" s="406"/>
      <c r="BI40" s="406"/>
      <c r="BJ40" s="406"/>
      <c r="BK40" s="406"/>
      <c r="BL40" s="406"/>
      <c r="BM40" s="406"/>
      <c r="BN40" s="406"/>
      <c r="BO40" s="406"/>
      <c r="BP40" s="406"/>
      <c r="BQ40" s="406"/>
      <c r="BR40" s="406"/>
      <c r="BS40" s="406"/>
      <c r="BT40" s="406"/>
      <c r="BU40" s="406"/>
      <c r="BV40" s="158"/>
      <c r="BW40" s="405">
        <f t="shared" si="2"/>
        <v>16</v>
      </c>
      <c r="BX40" s="405"/>
      <c r="BY40" s="406" t="str">
        <f>IF('各会計、関係団体の財政状況及び健全化判断比率'!B74="","",'各会計、関係団体の財政状況及び健全化判断比率'!B74)</f>
        <v>福岡県自治振興組合（一般会計）</v>
      </c>
      <c r="BZ40" s="406"/>
      <c r="CA40" s="406"/>
      <c r="CB40" s="406"/>
      <c r="CC40" s="406"/>
      <c r="CD40" s="406"/>
      <c r="CE40" s="406"/>
      <c r="CF40" s="406"/>
      <c r="CG40" s="406"/>
      <c r="CH40" s="406"/>
      <c r="CI40" s="406"/>
      <c r="CJ40" s="406"/>
      <c r="CK40" s="406"/>
      <c r="CL40" s="406"/>
      <c r="CM40" s="406"/>
      <c r="CN40" s="158"/>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185"/>
    </row>
    <row r="41" spans="1:113" ht="32.25" customHeight="1" x14ac:dyDescent="0.15">
      <c r="A41" s="158"/>
      <c r="B41" s="182"/>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58"/>
      <c r="U41" s="405" t="str">
        <f t="shared" si="4"/>
        <v/>
      </c>
      <c r="V41" s="405"/>
      <c r="W41" s="406"/>
      <c r="X41" s="406"/>
      <c r="Y41" s="406"/>
      <c r="Z41" s="406"/>
      <c r="AA41" s="406"/>
      <c r="AB41" s="406"/>
      <c r="AC41" s="406"/>
      <c r="AD41" s="406"/>
      <c r="AE41" s="406"/>
      <c r="AF41" s="406"/>
      <c r="AG41" s="406"/>
      <c r="AH41" s="406"/>
      <c r="AI41" s="406"/>
      <c r="AJ41" s="406"/>
      <c r="AK41" s="406"/>
      <c r="AL41" s="158"/>
      <c r="AM41" s="405" t="str">
        <f t="shared" si="0"/>
        <v/>
      </c>
      <c r="AN41" s="405"/>
      <c r="AO41" s="406"/>
      <c r="AP41" s="406"/>
      <c r="AQ41" s="406"/>
      <c r="AR41" s="406"/>
      <c r="AS41" s="406"/>
      <c r="AT41" s="406"/>
      <c r="AU41" s="406"/>
      <c r="AV41" s="406"/>
      <c r="AW41" s="406"/>
      <c r="AX41" s="406"/>
      <c r="AY41" s="406"/>
      <c r="AZ41" s="406"/>
      <c r="BA41" s="406"/>
      <c r="BB41" s="406"/>
      <c r="BC41" s="406"/>
      <c r="BD41" s="158"/>
      <c r="BE41" s="405" t="str">
        <f t="shared" si="1"/>
        <v/>
      </c>
      <c r="BF41" s="405"/>
      <c r="BG41" s="406"/>
      <c r="BH41" s="406"/>
      <c r="BI41" s="406"/>
      <c r="BJ41" s="406"/>
      <c r="BK41" s="406"/>
      <c r="BL41" s="406"/>
      <c r="BM41" s="406"/>
      <c r="BN41" s="406"/>
      <c r="BO41" s="406"/>
      <c r="BP41" s="406"/>
      <c r="BQ41" s="406"/>
      <c r="BR41" s="406"/>
      <c r="BS41" s="406"/>
      <c r="BT41" s="406"/>
      <c r="BU41" s="406"/>
      <c r="BV41" s="158"/>
      <c r="BW41" s="405">
        <f t="shared" si="2"/>
        <v>17</v>
      </c>
      <c r="BX41" s="405"/>
      <c r="BY41" s="406" t="str">
        <f>IF('各会計、関係団体の財政状況及び健全化判断比率'!B75="","",'各会計、関係団体の財政状況及び健全化判断比率'!B75)</f>
        <v>福岡県自治振興組合（公文書館事業特別会計）</v>
      </c>
      <c r="BZ41" s="406"/>
      <c r="CA41" s="406"/>
      <c r="CB41" s="406"/>
      <c r="CC41" s="406"/>
      <c r="CD41" s="406"/>
      <c r="CE41" s="406"/>
      <c r="CF41" s="406"/>
      <c r="CG41" s="406"/>
      <c r="CH41" s="406"/>
      <c r="CI41" s="406"/>
      <c r="CJ41" s="406"/>
      <c r="CK41" s="406"/>
      <c r="CL41" s="406"/>
      <c r="CM41" s="406"/>
      <c r="CN41" s="158"/>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185"/>
    </row>
    <row r="42" spans="1:113" ht="32.25" customHeight="1" x14ac:dyDescent="0.15">
      <c r="B42" s="182"/>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58"/>
      <c r="U42" s="405" t="str">
        <f t="shared" si="4"/>
        <v/>
      </c>
      <c r="V42" s="405"/>
      <c r="W42" s="406"/>
      <c r="X42" s="406"/>
      <c r="Y42" s="406"/>
      <c r="Z42" s="406"/>
      <c r="AA42" s="406"/>
      <c r="AB42" s="406"/>
      <c r="AC42" s="406"/>
      <c r="AD42" s="406"/>
      <c r="AE42" s="406"/>
      <c r="AF42" s="406"/>
      <c r="AG42" s="406"/>
      <c r="AH42" s="406"/>
      <c r="AI42" s="406"/>
      <c r="AJ42" s="406"/>
      <c r="AK42" s="406"/>
      <c r="AL42" s="158"/>
      <c r="AM42" s="405" t="str">
        <f t="shared" si="0"/>
        <v/>
      </c>
      <c r="AN42" s="405"/>
      <c r="AO42" s="406"/>
      <c r="AP42" s="406"/>
      <c r="AQ42" s="406"/>
      <c r="AR42" s="406"/>
      <c r="AS42" s="406"/>
      <c r="AT42" s="406"/>
      <c r="AU42" s="406"/>
      <c r="AV42" s="406"/>
      <c r="AW42" s="406"/>
      <c r="AX42" s="406"/>
      <c r="AY42" s="406"/>
      <c r="AZ42" s="406"/>
      <c r="BA42" s="406"/>
      <c r="BB42" s="406"/>
      <c r="BC42" s="406"/>
      <c r="BD42" s="158"/>
      <c r="BE42" s="405" t="str">
        <f t="shared" si="1"/>
        <v/>
      </c>
      <c r="BF42" s="405"/>
      <c r="BG42" s="406"/>
      <c r="BH42" s="406"/>
      <c r="BI42" s="406"/>
      <c r="BJ42" s="406"/>
      <c r="BK42" s="406"/>
      <c r="BL42" s="406"/>
      <c r="BM42" s="406"/>
      <c r="BN42" s="406"/>
      <c r="BO42" s="406"/>
      <c r="BP42" s="406"/>
      <c r="BQ42" s="406"/>
      <c r="BR42" s="406"/>
      <c r="BS42" s="406"/>
      <c r="BT42" s="406"/>
      <c r="BU42" s="406"/>
      <c r="BV42" s="158"/>
      <c r="BW42" s="405">
        <f t="shared" si="2"/>
        <v>18</v>
      </c>
      <c r="BX42" s="405"/>
      <c r="BY42" s="406" t="str">
        <f>IF('各会計、関係団体の財政状況及び健全化判断比率'!B76="","",'各会計、関係団体の財政状況及び健全化判断比率'!B76)</f>
        <v>福岡県介護保険広域連合（一般会計）</v>
      </c>
      <c r="BZ42" s="406"/>
      <c r="CA42" s="406"/>
      <c r="CB42" s="406"/>
      <c r="CC42" s="406"/>
      <c r="CD42" s="406"/>
      <c r="CE42" s="406"/>
      <c r="CF42" s="406"/>
      <c r="CG42" s="406"/>
      <c r="CH42" s="406"/>
      <c r="CI42" s="406"/>
      <c r="CJ42" s="406"/>
      <c r="CK42" s="406"/>
      <c r="CL42" s="406"/>
      <c r="CM42" s="406"/>
      <c r="CN42" s="158"/>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185"/>
    </row>
    <row r="43" spans="1:113" ht="32.25" customHeight="1" x14ac:dyDescent="0.15">
      <c r="B43" s="182"/>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58"/>
      <c r="U43" s="405" t="str">
        <f t="shared" si="4"/>
        <v/>
      </c>
      <c r="V43" s="405"/>
      <c r="W43" s="406"/>
      <c r="X43" s="406"/>
      <c r="Y43" s="406"/>
      <c r="Z43" s="406"/>
      <c r="AA43" s="406"/>
      <c r="AB43" s="406"/>
      <c r="AC43" s="406"/>
      <c r="AD43" s="406"/>
      <c r="AE43" s="406"/>
      <c r="AF43" s="406"/>
      <c r="AG43" s="406"/>
      <c r="AH43" s="406"/>
      <c r="AI43" s="406"/>
      <c r="AJ43" s="406"/>
      <c r="AK43" s="406"/>
      <c r="AL43" s="158"/>
      <c r="AM43" s="405" t="str">
        <f t="shared" si="0"/>
        <v/>
      </c>
      <c r="AN43" s="405"/>
      <c r="AO43" s="406"/>
      <c r="AP43" s="406"/>
      <c r="AQ43" s="406"/>
      <c r="AR43" s="406"/>
      <c r="AS43" s="406"/>
      <c r="AT43" s="406"/>
      <c r="AU43" s="406"/>
      <c r="AV43" s="406"/>
      <c r="AW43" s="406"/>
      <c r="AX43" s="406"/>
      <c r="AY43" s="406"/>
      <c r="AZ43" s="406"/>
      <c r="BA43" s="406"/>
      <c r="BB43" s="406"/>
      <c r="BC43" s="406"/>
      <c r="BD43" s="158"/>
      <c r="BE43" s="405" t="str">
        <f t="shared" si="1"/>
        <v/>
      </c>
      <c r="BF43" s="405"/>
      <c r="BG43" s="406"/>
      <c r="BH43" s="406"/>
      <c r="BI43" s="406"/>
      <c r="BJ43" s="406"/>
      <c r="BK43" s="406"/>
      <c r="BL43" s="406"/>
      <c r="BM43" s="406"/>
      <c r="BN43" s="406"/>
      <c r="BO43" s="406"/>
      <c r="BP43" s="406"/>
      <c r="BQ43" s="406"/>
      <c r="BR43" s="406"/>
      <c r="BS43" s="406"/>
      <c r="BT43" s="406"/>
      <c r="BU43" s="406"/>
      <c r="BV43" s="158"/>
      <c r="BW43" s="405">
        <f t="shared" si="2"/>
        <v>19</v>
      </c>
      <c r="BX43" s="405"/>
      <c r="BY43" s="406" t="str">
        <f>IF('各会計、関係団体の財政状況及び健全化判断比率'!B77="","",'各会計、関係団体の財政状況及び健全化判断比率'!B77)</f>
        <v>福岡県介護保険広域連合（介護保険事業特別会計）</v>
      </c>
      <c r="BZ43" s="406"/>
      <c r="CA43" s="406"/>
      <c r="CB43" s="406"/>
      <c r="CC43" s="406"/>
      <c r="CD43" s="406"/>
      <c r="CE43" s="406"/>
      <c r="CF43" s="406"/>
      <c r="CG43" s="406"/>
      <c r="CH43" s="406"/>
      <c r="CI43" s="406"/>
      <c r="CJ43" s="406"/>
      <c r="CK43" s="406"/>
      <c r="CL43" s="406"/>
      <c r="CM43" s="406"/>
      <c r="CN43" s="158"/>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185"/>
    </row>
    <row r="44" spans="1:113" ht="13.5" customHeight="1" thickBot="1" x14ac:dyDescent="0.2">
      <c r="B44" s="186"/>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8"/>
    </row>
    <row r="45" spans="1:113" x14ac:dyDescent="0.15"/>
    <row r="46" spans="1:113" x14ac:dyDescent="0.15">
      <c r="B46" s="157" t="s">
        <v>210</v>
      </c>
      <c r="E46" s="402" t="s">
        <v>211</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15">
      <c r="E47" s="402" t="s">
        <v>212</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15">
      <c r="E48" s="402" t="s">
        <v>213</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15">
      <c r="E49" s="404" t="s">
        <v>214</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15">
      <c r="E50" s="402" t="s">
        <v>215</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15">
      <c r="E51" s="402" t="s">
        <v>216</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15">
      <c r="E52" s="402" t="s">
        <v>217</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15">
      <c r="E53" s="402" t="s">
        <v>218</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15"/>
    <row r="55" spans="5:113" x14ac:dyDescent="0.15"/>
    <row r="56" spans="5:113" x14ac:dyDescent="0.15"/>
  </sheetData>
  <sheetProtection algorithmName="SHA-512" hashValue="kZDDiO9vyFzHxOKAM8ouFCzVMmvpphJSJgpNOwl5CxdAKq7lxG4ezv9ot8cCe/H11khfUs6hj2uJR3POMzIcmw==" saltValue="N9+Rd4DDVjfuDAE9l6nQ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89" t="s">
        <v>576</v>
      </c>
      <c r="D34" s="1189"/>
      <c r="E34" s="1190"/>
      <c r="F34" s="32" t="s">
        <v>577</v>
      </c>
      <c r="G34" s="33" t="s">
        <v>578</v>
      </c>
      <c r="H34" s="33" t="s">
        <v>579</v>
      </c>
      <c r="I34" s="33" t="s">
        <v>580</v>
      </c>
      <c r="J34" s="34" t="s">
        <v>581</v>
      </c>
      <c r="K34" s="22"/>
      <c r="L34" s="22"/>
      <c r="M34" s="22"/>
      <c r="N34" s="22"/>
      <c r="O34" s="22"/>
      <c r="P34" s="22"/>
    </row>
    <row r="35" spans="1:16" ht="39" customHeight="1" x14ac:dyDescent="0.15">
      <c r="A35" s="22"/>
      <c r="B35" s="35"/>
      <c r="C35" s="1183" t="s">
        <v>582</v>
      </c>
      <c r="D35" s="1184"/>
      <c r="E35" s="1185"/>
      <c r="F35" s="36">
        <v>7.93</v>
      </c>
      <c r="G35" s="37">
        <v>9.77</v>
      </c>
      <c r="H35" s="37">
        <v>11.22</v>
      </c>
      <c r="I35" s="37">
        <v>11.75</v>
      </c>
      <c r="J35" s="38">
        <v>14.08</v>
      </c>
      <c r="K35" s="22"/>
      <c r="L35" s="22"/>
      <c r="M35" s="22"/>
      <c r="N35" s="22"/>
      <c r="O35" s="22"/>
      <c r="P35" s="22"/>
    </row>
    <row r="36" spans="1:16" ht="39" customHeight="1" x14ac:dyDescent="0.15">
      <c r="A36" s="22"/>
      <c r="B36" s="35"/>
      <c r="C36" s="1183" t="s">
        <v>583</v>
      </c>
      <c r="D36" s="1184"/>
      <c r="E36" s="1185"/>
      <c r="F36" s="36">
        <v>20.46</v>
      </c>
      <c r="G36" s="37">
        <v>14.26</v>
      </c>
      <c r="H36" s="37">
        <v>11.75</v>
      </c>
      <c r="I36" s="37">
        <v>12.97</v>
      </c>
      <c r="J36" s="38">
        <v>10.59</v>
      </c>
      <c r="K36" s="22"/>
      <c r="L36" s="22"/>
      <c r="M36" s="22"/>
      <c r="N36" s="22"/>
      <c r="O36" s="22"/>
      <c r="P36" s="22"/>
    </row>
    <row r="37" spans="1:16" ht="39" customHeight="1" x14ac:dyDescent="0.15">
      <c r="A37" s="22"/>
      <c r="B37" s="35"/>
      <c r="C37" s="1183" t="s">
        <v>584</v>
      </c>
      <c r="D37" s="1184"/>
      <c r="E37" s="1185"/>
      <c r="F37" s="36">
        <v>4.04</v>
      </c>
      <c r="G37" s="37">
        <v>6.18</v>
      </c>
      <c r="H37" s="37">
        <v>7.93</v>
      </c>
      <c r="I37" s="37">
        <v>8.11</v>
      </c>
      <c r="J37" s="38">
        <v>9.5</v>
      </c>
      <c r="K37" s="22"/>
      <c r="L37" s="22"/>
      <c r="M37" s="22"/>
      <c r="N37" s="22"/>
      <c r="O37" s="22"/>
      <c r="P37" s="22"/>
    </row>
    <row r="38" spans="1:16" ht="39" customHeight="1" x14ac:dyDescent="0.15">
      <c r="A38" s="22"/>
      <c r="B38" s="35"/>
      <c r="C38" s="1183" t="s">
        <v>585</v>
      </c>
      <c r="D38" s="1184"/>
      <c r="E38" s="1185"/>
      <c r="F38" s="36">
        <v>3.28</v>
      </c>
      <c r="G38" s="37">
        <v>1.27</v>
      </c>
      <c r="H38" s="37">
        <v>1.24</v>
      </c>
      <c r="I38" s="37">
        <v>1.45</v>
      </c>
      <c r="J38" s="38">
        <v>0.86</v>
      </c>
      <c r="K38" s="22"/>
      <c r="L38" s="22"/>
      <c r="M38" s="22"/>
      <c r="N38" s="22"/>
      <c r="O38" s="22"/>
      <c r="P38" s="22"/>
    </row>
    <row r="39" spans="1:16" ht="39" customHeight="1" x14ac:dyDescent="0.15">
      <c r="A39" s="22"/>
      <c r="B39" s="35"/>
      <c r="C39" s="1183" t="s">
        <v>586</v>
      </c>
      <c r="D39" s="1184"/>
      <c r="E39" s="1185"/>
      <c r="F39" s="36">
        <v>0.22</v>
      </c>
      <c r="G39" s="37">
        <v>0.22</v>
      </c>
      <c r="H39" s="37">
        <v>0.19</v>
      </c>
      <c r="I39" s="37">
        <v>0.21</v>
      </c>
      <c r="J39" s="38">
        <v>0.18</v>
      </c>
      <c r="K39" s="22"/>
      <c r="L39" s="22"/>
      <c r="M39" s="22"/>
      <c r="N39" s="22"/>
      <c r="O39" s="22"/>
      <c r="P39" s="22"/>
    </row>
    <row r="40" spans="1:16" ht="39" customHeight="1" x14ac:dyDescent="0.15">
      <c r="A40" s="22"/>
      <c r="B40" s="35"/>
      <c r="C40" s="1183" t="s">
        <v>587</v>
      </c>
      <c r="D40" s="1184"/>
      <c r="E40" s="1185"/>
      <c r="F40" s="36">
        <v>0.03</v>
      </c>
      <c r="G40" s="37">
        <v>0.03</v>
      </c>
      <c r="H40" s="37">
        <v>0.04</v>
      </c>
      <c r="I40" s="37">
        <v>0</v>
      </c>
      <c r="J40" s="38">
        <v>0.01</v>
      </c>
      <c r="K40" s="22"/>
      <c r="L40" s="22"/>
      <c r="M40" s="22"/>
      <c r="N40" s="22"/>
      <c r="O40" s="22"/>
      <c r="P40" s="22"/>
    </row>
    <row r="41" spans="1:16" ht="39" customHeight="1" x14ac:dyDescent="0.15">
      <c r="A41" s="22"/>
      <c r="B41" s="35"/>
      <c r="C41" s="1183" t="s">
        <v>588</v>
      </c>
      <c r="D41" s="1184"/>
      <c r="E41" s="1185"/>
      <c r="F41" s="36">
        <v>0</v>
      </c>
      <c r="G41" s="37">
        <v>0</v>
      </c>
      <c r="H41" s="37">
        <v>0</v>
      </c>
      <c r="I41" s="37">
        <v>0</v>
      </c>
      <c r="J41" s="38">
        <v>0</v>
      </c>
      <c r="K41" s="22"/>
      <c r="L41" s="22"/>
      <c r="M41" s="22"/>
      <c r="N41" s="22"/>
      <c r="O41" s="22"/>
      <c r="P41" s="22"/>
    </row>
    <row r="42" spans="1:16" ht="39" customHeight="1" x14ac:dyDescent="0.15">
      <c r="A42" s="22"/>
      <c r="B42" s="39"/>
      <c r="C42" s="1183" t="s">
        <v>589</v>
      </c>
      <c r="D42" s="1184"/>
      <c r="E42" s="1185"/>
      <c r="F42" s="36" t="s">
        <v>540</v>
      </c>
      <c r="G42" s="37" t="s">
        <v>540</v>
      </c>
      <c r="H42" s="37" t="s">
        <v>540</v>
      </c>
      <c r="I42" s="37" t="s">
        <v>540</v>
      </c>
      <c r="J42" s="38" t="s">
        <v>540</v>
      </c>
      <c r="K42" s="22"/>
      <c r="L42" s="22"/>
      <c r="M42" s="22"/>
      <c r="N42" s="22"/>
      <c r="O42" s="22"/>
      <c r="P42" s="22"/>
    </row>
    <row r="43" spans="1:16" ht="39" customHeight="1" thickBot="1" x14ac:dyDescent="0.2">
      <c r="A43" s="22"/>
      <c r="B43" s="40"/>
      <c r="C43" s="1186" t="s">
        <v>590</v>
      </c>
      <c r="D43" s="1187"/>
      <c r="E43" s="118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o/+ZctdbMhNeOG7APdH12egtU+DzU27QlfPd7ckztIALE6GisLXEnb6XcoBp70iLegccuDA42wkR2SQoU5ww==" saltValue="LNwdpFJv1ZxH44uFgX65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1051</v>
      </c>
      <c r="L45" s="60">
        <v>1067</v>
      </c>
      <c r="M45" s="60">
        <v>1059</v>
      </c>
      <c r="N45" s="60">
        <v>1159</v>
      </c>
      <c r="O45" s="61">
        <v>1288</v>
      </c>
      <c r="P45" s="48"/>
      <c r="Q45" s="48"/>
      <c r="R45" s="48"/>
      <c r="S45" s="48"/>
      <c r="T45" s="48"/>
      <c r="U45" s="48"/>
    </row>
    <row r="46" spans="1:21" ht="30.75" customHeight="1" x14ac:dyDescent="0.15">
      <c r="A46" s="48"/>
      <c r="B46" s="1216"/>
      <c r="C46" s="1217"/>
      <c r="D46" s="62"/>
      <c r="E46" s="1193" t="s">
        <v>13</v>
      </c>
      <c r="F46" s="1193"/>
      <c r="G46" s="1193"/>
      <c r="H46" s="1193"/>
      <c r="I46" s="1193"/>
      <c r="J46" s="1194"/>
      <c r="K46" s="63" t="s">
        <v>540</v>
      </c>
      <c r="L46" s="64" t="s">
        <v>540</v>
      </c>
      <c r="M46" s="64" t="s">
        <v>540</v>
      </c>
      <c r="N46" s="64" t="s">
        <v>540</v>
      </c>
      <c r="O46" s="65" t="s">
        <v>540</v>
      </c>
      <c r="P46" s="48"/>
      <c r="Q46" s="48"/>
      <c r="R46" s="48"/>
      <c r="S46" s="48"/>
      <c r="T46" s="48"/>
      <c r="U46" s="48"/>
    </row>
    <row r="47" spans="1:21" ht="30.75" customHeight="1" x14ac:dyDescent="0.15">
      <c r="A47" s="48"/>
      <c r="B47" s="1216"/>
      <c r="C47" s="1217"/>
      <c r="D47" s="62"/>
      <c r="E47" s="1193" t="s">
        <v>14</v>
      </c>
      <c r="F47" s="1193"/>
      <c r="G47" s="1193"/>
      <c r="H47" s="1193"/>
      <c r="I47" s="1193"/>
      <c r="J47" s="1194"/>
      <c r="K47" s="63" t="s">
        <v>540</v>
      </c>
      <c r="L47" s="64" t="s">
        <v>540</v>
      </c>
      <c r="M47" s="64" t="s">
        <v>540</v>
      </c>
      <c r="N47" s="64" t="s">
        <v>540</v>
      </c>
      <c r="O47" s="65" t="s">
        <v>540</v>
      </c>
      <c r="P47" s="48"/>
      <c r="Q47" s="48"/>
      <c r="R47" s="48"/>
      <c r="S47" s="48"/>
      <c r="T47" s="48"/>
      <c r="U47" s="48"/>
    </row>
    <row r="48" spans="1:21" ht="30.75" customHeight="1" x14ac:dyDescent="0.15">
      <c r="A48" s="48"/>
      <c r="B48" s="1216"/>
      <c r="C48" s="1217"/>
      <c r="D48" s="62"/>
      <c r="E48" s="1193" t="s">
        <v>15</v>
      </c>
      <c r="F48" s="1193"/>
      <c r="G48" s="1193"/>
      <c r="H48" s="1193"/>
      <c r="I48" s="1193"/>
      <c r="J48" s="1194"/>
      <c r="K48" s="63">
        <v>219</v>
      </c>
      <c r="L48" s="64">
        <v>255</v>
      </c>
      <c r="M48" s="64">
        <v>257</v>
      </c>
      <c r="N48" s="64">
        <v>276</v>
      </c>
      <c r="O48" s="65">
        <v>275</v>
      </c>
      <c r="P48" s="48"/>
      <c r="Q48" s="48"/>
      <c r="R48" s="48"/>
      <c r="S48" s="48"/>
      <c r="T48" s="48"/>
      <c r="U48" s="48"/>
    </row>
    <row r="49" spans="1:21" ht="30.75" customHeight="1" x14ac:dyDescent="0.15">
      <c r="A49" s="48"/>
      <c r="B49" s="1216"/>
      <c r="C49" s="1217"/>
      <c r="D49" s="62"/>
      <c r="E49" s="1193" t="s">
        <v>16</v>
      </c>
      <c r="F49" s="1193"/>
      <c r="G49" s="1193"/>
      <c r="H49" s="1193"/>
      <c r="I49" s="1193"/>
      <c r="J49" s="1194"/>
      <c r="K49" s="63">
        <v>1</v>
      </c>
      <c r="L49" s="64">
        <v>0</v>
      </c>
      <c r="M49" s="64">
        <v>1</v>
      </c>
      <c r="N49" s="64">
        <v>0</v>
      </c>
      <c r="O49" s="65" t="s">
        <v>540</v>
      </c>
      <c r="P49" s="48"/>
      <c r="Q49" s="48"/>
      <c r="R49" s="48"/>
      <c r="S49" s="48"/>
      <c r="T49" s="48"/>
      <c r="U49" s="48"/>
    </row>
    <row r="50" spans="1:21" ht="30.75" customHeight="1" x14ac:dyDescent="0.15">
      <c r="A50" s="48"/>
      <c r="B50" s="1216"/>
      <c r="C50" s="1217"/>
      <c r="D50" s="62"/>
      <c r="E50" s="1193" t="s">
        <v>17</v>
      </c>
      <c r="F50" s="1193"/>
      <c r="G50" s="1193"/>
      <c r="H50" s="1193"/>
      <c r="I50" s="1193"/>
      <c r="J50" s="1194"/>
      <c r="K50" s="63">
        <v>16</v>
      </c>
      <c r="L50" s="64">
        <v>18</v>
      </c>
      <c r="M50" s="64">
        <v>18</v>
      </c>
      <c r="N50" s="64">
        <v>17</v>
      </c>
      <c r="O50" s="65">
        <v>16</v>
      </c>
      <c r="P50" s="48"/>
      <c r="Q50" s="48"/>
      <c r="R50" s="48"/>
      <c r="S50" s="48"/>
      <c r="T50" s="48"/>
      <c r="U50" s="48"/>
    </row>
    <row r="51" spans="1:21" ht="30.75" customHeight="1" x14ac:dyDescent="0.15">
      <c r="A51" s="48"/>
      <c r="B51" s="1218"/>
      <c r="C51" s="1219"/>
      <c r="D51" s="66"/>
      <c r="E51" s="1193" t="s">
        <v>18</v>
      </c>
      <c r="F51" s="1193"/>
      <c r="G51" s="1193"/>
      <c r="H51" s="1193"/>
      <c r="I51" s="1193"/>
      <c r="J51" s="1194"/>
      <c r="K51" s="63" t="s">
        <v>540</v>
      </c>
      <c r="L51" s="64">
        <v>0</v>
      </c>
      <c r="M51" s="64">
        <v>0</v>
      </c>
      <c r="N51" s="64">
        <v>0</v>
      </c>
      <c r="O51" s="65" t="s">
        <v>540</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932</v>
      </c>
      <c r="L52" s="64">
        <v>912</v>
      </c>
      <c r="M52" s="64">
        <v>876</v>
      </c>
      <c r="N52" s="64">
        <v>933</v>
      </c>
      <c r="O52" s="65">
        <v>994</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355</v>
      </c>
      <c r="L53" s="69">
        <v>428</v>
      </c>
      <c r="M53" s="69">
        <v>459</v>
      </c>
      <c r="N53" s="69">
        <v>519</v>
      </c>
      <c r="O53" s="70">
        <v>585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15">
      <c r="B58" s="1199" t="s">
        <v>26</v>
      </c>
      <c r="C58" s="1200"/>
      <c r="D58" s="1205" t="s">
        <v>27</v>
      </c>
      <c r="E58" s="1206"/>
      <c r="F58" s="1206"/>
      <c r="G58" s="1206"/>
      <c r="H58" s="1206"/>
      <c r="I58" s="1206"/>
      <c r="J58" s="1207"/>
      <c r="K58" s="83" t="s">
        <v>619</v>
      </c>
      <c r="L58" s="84" t="s">
        <v>619</v>
      </c>
      <c r="M58" s="84" t="s">
        <v>619</v>
      </c>
      <c r="N58" s="84" t="s">
        <v>619</v>
      </c>
      <c r="O58" s="85" t="s">
        <v>619</v>
      </c>
    </row>
    <row r="59" spans="1:21" ht="31.5" customHeight="1" x14ac:dyDescent="0.15">
      <c r="B59" s="1201"/>
      <c r="C59" s="1202"/>
      <c r="D59" s="1208" t="s">
        <v>28</v>
      </c>
      <c r="E59" s="1209"/>
      <c r="F59" s="1209"/>
      <c r="G59" s="1209"/>
      <c r="H59" s="1209"/>
      <c r="I59" s="1209"/>
      <c r="J59" s="1210"/>
      <c r="K59" s="86" t="s">
        <v>619</v>
      </c>
      <c r="L59" s="87" t="s">
        <v>619</v>
      </c>
      <c r="M59" s="87" t="s">
        <v>619</v>
      </c>
      <c r="N59" s="87" t="s">
        <v>619</v>
      </c>
      <c r="O59" s="88" t="s">
        <v>622</v>
      </c>
    </row>
    <row r="60" spans="1:21" ht="31.5" customHeight="1" thickBot="1" x14ac:dyDescent="0.2">
      <c r="B60" s="1203"/>
      <c r="C60" s="1204"/>
      <c r="D60" s="1211" t="s">
        <v>29</v>
      </c>
      <c r="E60" s="1212"/>
      <c r="F60" s="1212"/>
      <c r="G60" s="1212"/>
      <c r="H60" s="1212"/>
      <c r="I60" s="1212"/>
      <c r="J60" s="1213"/>
      <c r="K60" s="89" t="s">
        <v>620</v>
      </c>
      <c r="L60" s="90" t="s">
        <v>621</v>
      </c>
      <c r="M60" s="90" t="s">
        <v>621</v>
      </c>
      <c r="N60" s="90" t="s">
        <v>621</v>
      </c>
      <c r="O60" s="91" t="s">
        <v>619</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xTsmlxeVneqmHBBomol7lEInBmbp7vHo7QDT3XrVYiPwsCsi9JEoYXqu2WLiRsH0ZhPV9WywxkyQNGaf49wFA==" saltValue="4O9eVlzX13dtkReyqujv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234" t="s">
        <v>32</v>
      </c>
      <c r="C41" s="1235"/>
      <c r="D41" s="105"/>
      <c r="E41" s="1236" t="s">
        <v>33</v>
      </c>
      <c r="F41" s="1236"/>
      <c r="G41" s="1236"/>
      <c r="H41" s="1237"/>
      <c r="I41" s="332">
        <v>10131</v>
      </c>
      <c r="J41" s="333">
        <v>11190</v>
      </c>
      <c r="K41" s="333">
        <v>12862</v>
      </c>
      <c r="L41" s="333">
        <v>12733</v>
      </c>
      <c r="M41" s="334">
        <v>12063</v>
      </c>
    </row>
    <row r="42" spans="2:13" ht="27.75" customHeight="1" x14ac:dyDescent="0.15">
      <c r="B42" s="1224"/>
      <c r="C42" s="1225"/>
      <c r="D42" s="106"/>
      <c r="E42" s="1228" t="s">
        <v>34</v>
      </c>
      <c r="F42" s="1228"/>
      <c r="G42" s="1228"/>
      <c r="H42" s="1229"/>
      <c r="I42" s="335" t="s">
        <v>540</v>
      </c>
      <c r="J42" s="336" t="s">
        <v>540</v>
      </c>
      <c r="K42" s="336" t="s">
        <v>540</v>
      </c>
      <c r="L42" s="336" t="s">
        <v>540</v>
      </c>
      <c r="M42" s="337" t="s">
        <v>540</v>
      </c>
    </row>
    <row r="43" spans="2:13" ht="27.75" customHeight="1" x14ac:dyDescent="0.15">
      <c r="B43" s="1224"/>
      <c r="C43" s="1225"/>
      <c r="D43" s="106"/>
      <c r="E43" s="1228" t="s">
        <v>35</v>
      </c>
      <c r="F43" s="1228"/>
      <c r="G43" s="1228"/>
      <c r="H43" s="1229"/>
      <c r="I43" s="335">
        <v>3631</v>
      </c>
      <c r="J43" s="336">
        <v>3365</v>
      </c>
      <c r="K43" s="336">
        <v>3413</v>
      </c>
      <c r="L43" s="336">
        <v>3577</v>
      </c>
      <c r="M43" s="337">
        <v>3744</v>
      </c>
    </row>
    <row r="44" spans="2:13" ht="27.75" customHeight="1" x14ac:dyDescent="0.15">
      <c r="B44" s="1224"/>
      <c r="C44" s="1225"/>
      <c r="D44" s="106"/>
      <c r="E44" s="1228" t="s">
        <v>36</v>
      </c>
      <c r="F44" s="1228"/>
      <c r="G44" s="1228"/>
      <c r="H44" s="1229"/>
      <c r="I44" s="335">
        <v>116</v>
      </c>
      <c r="J44" s="336">
        <v>103</v>
      </c>
      <c r="K44" s="336">
        <v>85</v>
      </c>
      <c r="L44" s="336">
        <v>78</v>
      </c>
      <c r="M44" s="337">
        <v>69</v>
      </c>
    </row>
    <row r="45" spans="2:13" ht="27.75" customHeight="1" x14ac:dyDescent="0.15">
      <c r="B45" s="1224"/>
      <c r="C45" s="1225"/>
      <c r="D45" s="106"/>
      <c r="E45" s="1228" t="s">
        <v>37</v>
      </c>
      <c r="F45" s="1228"/>
      <c r="G45" s="1228"/>
      <c r="H45" s="1229"/>
      <c r="I45" s="335">
        <v>2216</v>
      </c>
      <c r="J45" s="336">
        <v>2203</v>
      </c>
      <c r="K45" s="336">
        <v>2149</v>
      </c>
      <c r="L45" s="336">
        <v>2078</v>
      </c>
      <c r="M45" s="337">
        <v>2084</v>
      </c>
    </row>
    <row r="46" spans="2:13" ht="27.75" customHeight="1" x14ac:dyDescent="0.15">
      <c r="B46" s="1224"/>
      <c r="C46" s="1225"/>
      <c r="D46" s="107"/>
      <c r="E46" s="1228" t="s">
        <v>38</v>
      </c>
      <c r="F46" s="1228"/>
      <c r="G46" s="1228"/>
      <c r="H46" s="1229"/>
      <c r="I46" s="335" t="s">
        <v>540</v>
      </c>
      <c r="J46" s="336" t="s">
        <v>540</v>
      </c>
      <c r="K46" s="336" t="s">
        <v>540</v>
      </c>
      <c r="L46" s="336" t="s">
        <v>540</v>
      </c>
      <c r="M46" s="337" t="s">
        <v>540</v>
      </c>
    </row>
    <row r="47" spans="2:13" ht="27.75" customHeight="1" x14ac:dyDescent="0.15">
      <c r="B47" s="1224"/>
      <c r="C47" s="1225"/>
      <c r="D47" s="108"/>
      <c r="E47" s="1238" t="s">
        <v>39</v>
      </c>
      <c r="F47" s="1239"/>
      <c r="G47" s="1239"/>
      <c r="H47" s="1240"/>
      <c r="I47" s="335" t="s">
        <v>540</v>
      </c>
      <c r="J47" s="336" t="s">
        <v>540</v>
      </c>
      <c r="K47" s="336" t="s">
        <v>540</v>
      </c>
      <c r="L47" s="336" t="s">
        <v>540</v>
      </c>
      <c r="M47" s="337" t="s">
        <v>540</v>
      </c>
    </row>
    <row r="48" spans="2:13" ht="27.75" customHeight="1" x14ac:dyDescent="0.15">
      <c r="B48" s="1224"/>
      <c r="C48" s="1225"/>
      <c r="D48" s="106"/>
      <c r="E48" s="1228" t="s">
        <v>40</v>
      </c>
      <c r="F48" s="1228"/>
      <c r="G48" s="1228"/>
      <c r="H48" s="1229"/>
      <c r="I48" s="335" t="s">
        <v>540</v>
      </c>
      <c r="J48" s="336" t="s">
        <v>540</v>
      </c>
      <c r="K48" s="336" t="s">
        <v>540</v>
      </c>
      <c r="L48" s="336" t="s">
        <v>540</v>
      </c>
      <c r="M48" s="337" t="s">
        <v>540</v>
      </c>
    </row>
    <row r="49" spans="2:13" ht="27.75" customHeight="1" x14ac:dyDescent="0.15">
      <c r="B49" s="1226"/>
      <c r="C49" s="1227"/>
      <c r="D49" s="106"/>
      <c r="E49" s="1228" t="s">
        <v>41</v>
      </c>
      <c r="F49" s="1228"/>
      <c r="G49" s="1228"/>
      <c r="H49" s="1229"/>
      <c r="I49" s="335" t="s">
        <v>540</v>
      </c>
      <c r="J49" s="336" t="s">
        <v>540</v>
      </c>
      <c r="K49" s="336" t="s">
        <v>540</v>
      </c>
      <c r="L49" s="336" t="s">
        <v>540</v>
      </c>
      <c r="M49" s="337" t="s">
        <v>540</v>
      </c>
    </row>
    <row r="50" spans="2:13" ht="27.75" customHeight="1" x14ac:dyDescent="0.15">
      <c r="B50" s="1222" t="s">
        <v>42</v>
      </c>
      <c r="C50" s="1223"/>
      <c r="D50" s="109"/>
      <c r="E50" s="1228" t="s">
        <v>43</v>
      </c>
      <c r="F50" s="1228"/>
      <c r="G50" s="1228"/>
      <c r="H50" s="1229"/>
      <c r="I50" s="335">
        <v>4313</v>
      </c>
      <c r="J50" s="336">
        <v>4338</v>
      </c>
      <c r="K50" s="336">
        <v>4078</v>
      </c>
      <c r="L50" s="336">
        <v>4312</v>
      </c>
      <c r="M50" s="337">
        <v>4487</v>
      </c>
    </row>
    <row r="51" spans="2:13" ht="27.75" customHeight="1" x14ac:dyDescent="0.15">
      <c r="B51" s="1224"/>
      <c r="C51" s="1225"/>
      <c r="D51" s="106"/>
      <c r="E51" s="1228" t="s">
        <v>44</v>
      </c>
      <c r="F51" s="1228"/>
      <c r="G51" s="1228"/>
      <c r="H51" s="1229"/>
      <c r="I51" s="335">
        <v>179</v>
      </c>
      <c r="J51" s="336">
        <v>276</v>
      </c>
      <c r="K51" s="336">
        <v>257</v>
      </c>
      <c r="L51" s="336">
        <v>219</v>
      </c>
      <c r="M51" s="337">
        <v>161</v>
      </c>
    </row>
    <row r="52" spans="2:13" ht="27.75" customHeight="1" x14ac:dyDescent="0.15">
      <c r="B52" s="1226"/>
      <c r="C52" s="1227"/>
      <c r="D52" s="106"/>
      <c r="E52" s="1228" t="s">
        <v>45</v>
      </c>
      <c r="F52" s="1228"/>
      <c r="G52" s="1228"/>
      <c r="H52" s="1229"/>
      <c r="I52" s="335">
        <v>10134</v>
      </c>
      <c r="J52" s="336">
        <v>10781</v>
      </c>
      <c r="K52" s="336">
        <v>12016</v>
      </c>
      <c r="L52" s="336">
        <v>11819</v>
      </c>
      <c r="M52" s="337">
        <v>11387</v>
      </c>
    </row>
    <row r="53" spans="2:13" ht="27.75" customHeight="1" thickBot="1" x14ac:dyDescent="0.2">
      <c r="B53" s="1230" t="s">
        <v>46</v>
      </c>
      <c r="C53" s="1231"/>
      <c r="D53" s="110"/>
      <c r="E53" s="1232" t="s">
        <v>47</v>
      </c>
      <c r="F53" s="1232"/>
      <c r="G53" s="1232"/>
      <c r="H53" s="1233"/>
      <c r="I53" s="338">
        <v>1468</v>
      </c>
      <c r="J53" s="339">
        <v>1466</v>
      </c>
      <c r="K53" s="339">
        <v>2160</v>
      </c>
      <c r="L53" s="339">
        <v>2116</v>
      </c>
      <c r="M53" s="340">
        <v>1924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9QwRsPuysGpm51034bXYHi4AFUauKdV5qe7g4QbdHWkBDvN14fdcnC7F62RtjA4WECRDUfZKaoVfMaLfIojXw==" saltValue="cm1NAm3ZhZTaHCMIfsvH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341" customWidth="1"/>
    <col min="2" max="2" width="16.375" style="341" customWidth="1"/>
    <col min="3" max="5" width="26.25" style="341" customWidth="1"/>
    <col min="6" max="8" width="24.25" style="341" customWidth="1"/>
    <col min="9" max="14" width="26" style="341" customWidth="1"/>
    <col min="15" max="15" width="6.125" style="341" customWidth="1"/>
    <col min="16" max="16" width="9" style="341" hidden="1" customWidth="1"/>
    <col min="17" max="20" width="0" style="341" hidden="1" customWidth="1"/>
    <col min="21" max="21" width="9" style="341" hidden="1" customWidth="1"/>
    <col min="22" max="22" width="0" style="341" hidden="1" customWidth="1"/>
    <col min="23" max="23" width="9" style="341" hidden="1" customWidth="1"/>
    <col min="24" max="16384" width="0" style="3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342"/>
      <c r="C53" s="342"/>
      <c r="D53" s="342"/>
      <c r="E53" s="342"/>
      <c r="F53" s="342"/>
      <c r="G53" s="342"/>
      <c r="H53" s="343" t="s">
        <v>49</v>
      </c>
    </row>
    <row r="54" spans="2:8" ht="29.25" customHeight="1" thickBot="1" x14ac:dyDescent="0.25">
      <c r="B54" s="344" t="s">
        <v>1</v>
      </c>
      <c r="C54" s="345"/>
      <c r="D54" s="345"/>
      <c r="E54" s="346" t="s">
        <v>2</v>
      </c>
      <c r="F54" s="347" t="s">
        <v>569</v>
      </c>
      <c r="G54" s="347" t="s">
        <v>570</v>
      </c>
      <c r="H54" s="348" t="s">
        <v>571</v>
      </c>
    </row>
    <row r="55" spans="2:8" ht="52.5" customHeight="1" x14ac:dyDescent="0.15">
      <c r="B55" s="349"/>
      <c r="C55" s="1249" t="s">
        <v>50</v>
      </c>
      <c r="D55" s="1249"/>
      <c r="E55" s="1250"/>
      <c r="F55" s="350">
        <v>1751</v>
      </c>
      <c r="G55" s="350">
        <v>1867</v>
      </c>
      <c r="H55" s="351">
        <v>1869</v>
      </c>
    </row>
    <row r="56" spans="2:8" ht="52.5" customHeight="1" x14ac:dyDescent="0.15">
      <c r="B56" s="352"/>
      <c r="C56" s="1251" t="s">
        <v>51</v>
      </c>
      <c r="D56" s="1251"/>
      <c r="E56" s="1252"/>
      <c r="F56" s="353">
        <v>983</v>
      </c>
      <c r="G56" s="353">
        <v>1055</v>
      </c>
      <c r="H56" s="354">
        <v>1056</v>
      </c>
    </row>
    <row r="57" spans="2:8" ht="53.25" customHeight="1" x14ac:dyDescent="0.15">
      <c r="B57" s="352"/>
      <c r="C57" s="1253" t="s">
        <v>52</v>
      </c>
      <c r="D57" s="1253"/>
      <c r="E57" s="1254"/>
      <c r="F57" s="355">
        <v>3547</v>
      </c>
      <c r="G57" s="355">
        <v>3659</v>
      </c>
      <c r="H57" s="356">
        <v>3712</v>
      </c>
    </row>
    <row r="58" spans="2:8" ht="45.75" customHeight="1" x14ac:dyDescent="0.15">
      <c r="B58" s="357"/>
      <c r="C58" s="1241" t="s">
        <v>601</v>
      </c>
      <c r="D58" s="1242"/>
      <c r="E58" s="1243"/>
      <c r="F58" s="358">
        <v>1019</v>
      </c>
      <c r="G58" s="358">
        <v>995</v>
      </c>
      <c r="H58" s="359">
        <v>971</v>
      </c>
    </row>
    <row r="59" spans="2:8" ht="45.75" customHeight="1" x14ac:dyDescent="0.15">
      <c r="B59" s="357"/>
      <c r="C59" s="1241" t="s">
        <v>602</v>
      </c>
      <c r="D59" s="1242"/>
      <c r="E59" s="1243"/>
      <c r="F59" s="358">
        <v>835</v>
      </c>
      <c r="G59" s="358">
        <v>845</v>
      </c>
      <c r="H59" s="359">
        <v>945</v>
      </c>
    </row>
    <row r="60" spans="2:8" ht="45.75" customHeight="1" x14ac:dyDescent="0.15">
      <c r="B60" s="357"/>
      <c r="C60" s="1241" t="s">
        <v>603</v>
      </c>
      <c r="D60" s="1242"/>
      <c r="E60" s="1243"/>
      <c r="F60" s="358">
        <v>190</v>
      </c>
      <c r="G60" s="358">
        <v>244</v>
      </c>
      <c r="H60" s="359">
        <v>294</v>
      </c>
    </row>
    <row r="61" spans="2:8" ht="45.75" customHeight="1" x14ac:dyDescent="0.15">
      <c r="B61" s="357"/>
      <c r="C61" s="1241" t="s">
        <v>604</v>
      </c>
      <c r="D61" s="1242"/>
      <c r="E61" s="1243"/>
      <c r="F61" s="358">
        <v>184</v>
      </c>
      <c r="G61" s="358">
        <v>237</v>
      </c>
      <c r="H61" s="359">
        <v>290</v>
      </c>
    </row>
    <row r="62" spans="2:8" ht="45.75" customHeight="1" thickBot="1" x14ac:dyDescent="0.2">
      <c r="B62" s="360"/>
      <c r="C62" s="1244" t="s">
        <v>605</v>
      </c>
      <c r="D62" s="1245"/>
      <c r="E62" s="1246"/>
      <c r="F62" s="361">
        <v>368</v>
      </c>
      <c r="G62" s="361">
        <v>400</v>
      </c>
      <c r="H62" s="362">
        <v>203</v>
      </c>
    </row>
    <row r="63" spans="2:8" ht="52.5" customHeight="1" thickBot="1" x14ac:dyDescent="0.2">
      <c r="B63" s="363"/>
      <c r="C63" s="1247" t="s">
        <v>53</v>
      </c>
      <c r="D63" s="1247"/>
      <c r="E63" s="1248"/>
      <c r="F63" s="364">
        <v>6281</v>
      </c>
      <c r="G63" s="364">
        <v>6582</v>
      </c>
      <c r="H63" s="365">
        <v>6637</v>
      </c>
    </row>
    <row r="64" spans="2:8" x14ac:dyDescent="0.15"/>
  </sheetData>
  <sheetProtection algorithmName="SHA-512" hashValue="pyVAHR7gaZqMeOls/eCnAEsX3ty8tqNBcU57F/pVPYGsWJSJTJ+FZJMzzK8Jrw9DaziV/QJMcCVPPyxvjvnFag==" saltValue="2PPTI3U5g7WDJkVzYlRr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6" customWidth="1"/>
    <col min="2" max="107" width="2.5" style="366" customWidth="1"/>
    <col min="108" max="108" width="6.125" style="368" customWidth="1"/>
    <col min="109" max="109" width="5.875" style="367" customWidth="1"/>
    <col min="110" max="16384" width="8.625" style="366" hidden="1"/>
  </cols>
  <sheetData>
    <row r="1" spans="1:109" ht="42.75" customHeight="1" x14ac:dyDescent="0.15">
      <c r="A1" s="401"/>
      <c r="B1" s="400"/>
      <c r="DD1" s="366"/>
      <c r="DE1" s="366"/>
    </row>
    <row r="2" spans="1:109" ht="25.5" customHeight="1" x14ac:dyDescent="0.15">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15">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36" customFormat="1" ht="13.5" x14ac:dyDescent="0.15">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36" customFormat="1" ht="13.5" x14ac:dyDescent="0.15">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36" customFormat="1" ht="13.5" x14ac:dyDescent="0.15">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36" customFormat="1" ht="13.5" x14ac:dyDescent="0.15">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36" customFormat="1" ht="13.5" x14ac:dyDescent="0.15">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36" customFormat="1" ht="13.5" x14ac:dyDescent="0.15">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36" customFormat="1" ht="13.5" x14ac:dyDescent="0.15">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36" customFormat="1" ht="13.5" x14ac:dyDescent="0.15">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36" customFormat="1" ht="13.5" x14ac:dyDescent="0.15">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36" customFormat="1" ht="13.5" x14ac:dyDescent="0.15">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36" customFormat="1" ht="13.5" x14ac:dyDescent="0.15">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36" customFormat="1" ht="13.5" x14ac:dyDescent="0.15">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36" customFormat="1" ht="13.5" x14ac:dyDescent="0.15">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36" customFormat="1" ht="13.5" x14ac:dyDescent="0.15">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36" customFormat="1" ht="13.5" x14ac:dyDescent="0.15">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5" x14ac:dyDescent="0.15">
      <c r="DD19" s="366"/>
      <c r="DE19" s="366"/>
    </row>
    <row r="20" spans="1:109" ht="13.5" x14ac:dyDescent="0.15">
      <c r="DD20" s="366"/>
      <c r="DE20" s="366"/>
    </row>
    <row r="21" spans="1:109" ht="17.25" customHeight="1" x14ac:dyDescent="0.15">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15">
      <c r="B22" s="367"/>
    </row>
    <row r="23" spans="1:109" ht="13.5" x14ac:dyDescent="0.15">
      <c r="B23" s="367"/>
    </row>
    <row r="24" spans="1:109" ht="13.5" x14ac:dyDescent="0.15">
      <c r="B24" s="367"/>
    </row>
    <row r="25" spans="1:109" ht="13.5" x14ac:dyDescent="0.15">
      <c r="B25" s="367"/>
    </row>
    <row r="26" spans="1:109" ht="13.5" x14ac:dyDescent="0.15">
      <c r="B26" s="367"/>
    </row>
    <row r="27" spans="1:109" ht="13.5" x14ac:dyDescent="0.15">
      <c r="B27" s="367"/>
    </row>
    <row r="28" spans="1:109" ht="13.5" x14ac:dyDescent="0.15">
      <c r="B28" s="367"/>
    </row>
    <row r="29" spans="1:109" ht="13.5" x14ac:dyDescent="0.15">
      <c r="B29" s="367"/>
    </row>
    <row r="30" spans="1:109" ht="13.5" x14ac:dyDescent="0.15">
      <c r="B30" s="367"/>
    </row>
    <row r="31" spans="1:109" ht="13.5" x14ac:dyDescent="0.15">
      <c r="B31" s="367"/>
    </row>
    <row r="32" spans="1:109" ht="13.5" x14ac:dyDescent="0.15">
      <c r="B32" s="367"/>
    </row>
    <row r="33" spans="2:109" ht="13.5" x14ac:dyDescent="0.15">
      <c r="B33" s="367"/>
    </row>
    <row r="34" spans="2:109" ht="13.5" x14ac:dyDescent="0.15">
      <c r="B34" s="367"/>
    </row>
    <row r="35" spans="2:109" ht="13.5" x14ac:dyDescent="0.15">
      <c r="B35" s="367"/>
    </row>
    <row r="36" spans="2:109" ht="13.5" x14ac:dyDescent="0.15">
      <c r="B36" s="367"/>
    </row>
    <row r="37" spans="2:109" ht="13.5" x14ac:dyDescent="0.15">
      <c r="B37" s="367"/>
    </row>
    <row r="38" spans="2:109" ht="13.5" x14ac:dyDescent="0.15">
      <c r="B38" s="367"/>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6"/>
    </row>
    <row r="41" spans="2:109" ht="17.25" x14ac:dyDescent="0.15">
      <c r="B41" s="396" t="s">
        <v>639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7"/>
      <c r="G42" s="382"/>
      <c r="I42" s="381"/>
      <c r="J42" s="381"/>
      <c r="K42" s="381"/>
      <c r="AM42" s="382"/>
      <c r="AN42" s="382" t="s">
        <v>635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7"/>
      <c r="AN43" s="1267" t="s">
        <v>638</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x14ac:dyDescent="0.15">
      <c r="B44" s="367"/>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x14ac:dyDescent="0.15">
      <c r="B45" s="367"/>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x14ac:dyDescent="0.15">
      <c r="B46" s="367"/>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x14ac:dyDescent="0.15">
      <c r="B47" s="367"/>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x14ac:dyDescent="0.15">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7"/>
      <c r="AN49" s="366" t="s">
        <v>633</v>
      </c>
    </row>
    <row r="50" spans="1:109" ht="13.5" x14ac:dyDescent="0.15">
      <c r="B50" s="367"/>
      <c r="G50" s="1255"/>
      <c r="H50" s="1255"/>
      <c r="I50" s="1255"/>
      <c r="J50" s="1255"/>
      <c r="K50" s="375"/>
      <c r="L50" s="375"/>
      <c r="M50" s="374"/>
      <c r="N50" s="374"/>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8" t="s">
        <v>567</v>
      </c>
      <c r="BQ50" s="1258"/>
      <c r="BR50" s="1258"/>
      <c r="BS50" s="1258"/>
      <c r="BT50" s="1258"/>
      <c r="BU50" s="1258"/>
      <c r="BV50" s="1258"/>
      <c r="BW50" s="1258"/>
      <c r="BX50" s="1258" t="s">
        <v>568</v>
      </c>
      <c r="BY50" s="1258"/>
      <c r="BZ50" s="1258"/>
      <c r="CA50" s="1258"/>
      <c r="CB50" s="1258"/>
      <c r="CC50" s="1258"/>
      <c r="CD50" s="1258"/>
      <c r="CE50" s="1258"/>
      <c r="CF50" s="1258" t="s">
        <v>569</v>
      </c>
      <c r="CG50" s="1258"/>
      <c r="CH50" s="1258"/>
      <c r="CI50" s="1258"/>
      <c r="CJ50" s="1258"/>
      <c r="CK50" s="1258"/>
      <c r="CL50" s="1258"/>
      <c r="CM50" s="1258"/>
      <c r="CN50" s="1258" t="s">
        <v>570</v>
      </c>
      <c r="CO50" s="1258"/>
      <c r="CP50" s="1258"/>
      <c r="CQ50" s="1258"/>
      <c r="CR50" s="1258"/>
      <c r="CS50" s="1258"/>
      <c r="CT50" s="1258"/>
      <c r="CU50" s="1258"/>
      <c r="CV50" s="1258" t="s">
        <v>571</v>
      </c>
      <c r="CW50" s="1258"/>
      <c r="CX50" s="1258"/>
      <c r="CY50" s="1258"/>
      <c r="CZ50" s="1258"/>
      <c r="DA50" s="1258"/>
      <c r="DB50" s="1258"/>
      <c r="DC50" s="1258"/>
    </row>
    <row r="51" spans="1:109" ht="13.5" customHeight="1" x14ac:dyDescent="0.15">
      <c r="B51" s="367"/>
      <c r="G51" s="1266"/>
      <c r="H51" s="1266"/>
      <c r="I51" s="1276"/>
      <c r="J51" s="1276"/>
      <c r="K51" s="1260"/>
      <c r="L51" s="1260"/>
      <c r="M51" s="1260"/>
      <c r="N51" s="1260"/>
      <c r="AM51" s="373"/>
      <c r="AN51" s="1259" t="s">
        <v>632</v>
      </c>
      <c r="AO51" s="1259"/>
      <c r="AP51" s="1259"/>
      <c r="AQ51" s="1259"/>
      <c r="AR51" s="1259"/>
      <c r="AS51" s="1259"/>
      <c r="AT51" s="1259"/>
      <c r="AU51" s="1259"/>
      <c r="AV51" s="1259"/>
      <c r="AW51" s="1259"/>
      <c r="AX51" s="1259"/>
      <c r="AY51" s="1259"/>
      <c r="AZ51" s="1259"/>
      <c r="BA51" s="1259"/>
      <c r="BB51" s="1259" t="s">
        <v>630</v>
      </c>
      <c r="BC51" s="1259"/>
      <c r="BD51" s="1259"/>
      <c r="BE51" s="1259"/>
      <c r="BF51" s="1259"/>
      <c r="BG51" s="1259"/>
      <c r="BH51" s="1259"/>
      <c r="BI51" s="1259"/>
      <c r="BJ51" s="1259"/>
      <c r="BK51" s="1259"/>
      <c r="BL51" s="1259"/>
      <c r="BM51" s="1259"/>
      <c r="BN51" s="1259"/>
      <c r="BO51" s="1259"/>
      <c r="BP51" s="1257">
        <v>30.7</v>
      </c>
      <c r="BQ51" s="1257"/>
      <c r="BR51" s="1257"/>
      <c r="BS51" s="1257"/>
      <c r="BT51" s="1257"/>
      <c r="BU51" s="1257"/>
      <c r="BV51" s="1257"/>
      <c r="BW51" s="1257"/>
      <c r="BX51" s="1257">
        <v>30.5</v>
      </c>
      <c r="BY51" s="1257"/>
      <c r="BZ51" s="1257"/>
      <c r="CA51" s="1257"/>
      <c r="CB51" s="1257"/>
      <c r="CC51" s="1257"/>
      <c r="CD51" s="1257"/>
      <c r="CE51" s="1257"/>
      <c r="CF51" s="1257">
        <v>43.5</v>
      </c>
      <c r="CG51" s="1257"/>
      <c r="CH51" s="1257"/>
      <c r="CI51" s="1257"/>
      <c r="CJ51" s="1257"/>
      <c r="CK51" s="1257"/>
      <c r="CL51" s="1257"/>
      <c r="CM51" s="1257"/>
      <c r="CN51" s="1257">
        <v>39.700000000000003</v>
      </c>
      <c r="CO51" s="1257"/>
      <c r="CP51" s="1257"/>
      <c r="CQ51" s="1257"/>
      <c r="CR51" s="1257"/>
      <c r="CS51" s="1257"/>
      <c r="CT51" s="1257"/>
      <c r="CU51" s="1257"/>
      <c r="CV51" s="1257">
        <v>37.700000000000003</v>
      </c>
      <c r="CW51" s="1257"/>
      <c r="CX51" s="1257"/>
      <c r="CY51" s="1257"/>
      <c r="CZ51" s="1257"/>
      <c r="DA51" s="1257"/>
      <c r="DB51" s="1257"/>
      <c r="DC51" s="1257"/>
    </row>
    <row r="52" spans="1:109" ht="13.5" x14ac:dyDescent="0.15">
      <c r="B52" s="367"/>
      <c r="G52" s="1266"/>
      <c r="H52" s="1266"/>
      <c r="I52" s="1276"/>
      <c r="J52" s="1276"/>
      <c r="K52" s="1260"/>
      <c r="L52" s="1260"/>
      <c r="M52" s="1260"/>
      <c r="N52" s="1260"/>
      <c r="AM52" s="373"/>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5" x14ac:dyDescent="0.15">
      <c r="A53" s="381"/>
      <c r="B53" s="367"/>
      <c r="G53" s="1266"/>
      <c r="H53" s="1266"/>
      <c r="I53" s="1255"/>
      <c r="J53" s="1255"/>
      <c r="K53" s="1260"/>
      <c r="L53" s="1260"/>
      <c r="M53" s="1260"/>
      <c r="N53" s="1260"/>
      <c r="AM53" s="373"/>
      <c r="AN53" s="1259"/>
      <c r="AO53" s="1259"/>
      <c r="AP53" s="1259"/>
      <c r="AQ53" s="1259"/>
      <c r="AR53" s="1259"/>
      <c r="AS53" s="1259"/>
      <c r="AT53" s="1259"/>
      <c r="AU53" s="1259"/>
      <c r="AV53" s="1259"/>
      <c r="AW53" s="1259"/>
      <c r="AX53" s="1259"/>
      <c r="AY53" s="1259"/>
      <c r="AZ53" s="1259"/>
      <c r="BA53" s="1259"/>
      <c r="BB53" s="1259" t="s">
        <v>637</v>
      </c>
      <c r="BC53" s="1259"/>
      <c r="BD53" s="1259"/>
      <c r="BE53" s="1259"/>
      <c r="BF53" s="1259"/>
      <c r="BG53" s="1259"/>
      <c r="BH53" s="1259"/>
      <c r="BI53" s="1259"/>
      <c r="BJ53" s="1259"/>
      <c r="BK53" s="1259"/>
      <c r="BL53" s="1259"/>
      <c r="BM53" s="1259"/>
      <c r="BN53" s="1259"/>
      <c r="BO53" s="1259"/>
      <c r="BP53" s="1257">
        <v>57.9</v>
      </c>
      <c r="BQ53" s="1257"/>
      <c r="BR53" s="1257"/>
      <c r="BS53" s="1257"/>
      <c r="BT53" s="1257"/>
      <c r="BU53" s="1257"/>
      <c r="BV53" s="1257"/>
      <c r="BW53" s="1257"/>
      <c r="BX53" s="1257">
        <v>59.3</v>
      </c>
      <c r="BY53" s="1257"/>
      <c r="BZ53" s="1257"/>
      <c r="CA53" s="1257"/>
      <c r="CB53" s="1257"/>
      <c r="CC53" s="1257"/>
      <c r="CD53" s="1257"/>
      <c r="CE53" s="1257"/>
      <c r="CF53" s="1257">
        <v>58</v>
      </c>
      <c r="CG53" s="1257"/>
      <c r="CH53" s="1257"/>
      <c r="CI53" s="1257"/>
      <c r="CJ53" s="1257"/>
      <c r="CK53" s="1257"/>
      <c r="CL53" s="1257"/>
      <c r="CM53" s="1257"/>
      <c r="CN53" s="1257">
        <v>59.3</v>
      </c>
      <c r="CO53" s="1257"/>
      <c r="CP53" s="1257"/>
      <c r="CQ53" s="1257"/>
      <c r="CR53" s="1257"/>
      <c r="CS53" s="1257"/>
      <c r="CT53" s="1257"/>
      <c r="CU53" s="1257"/>
      <c r="CV53" s="1257">
        <v>59.8</v>
      </c>
      <c r="CW53" s="1257"/>
      <c r="CX53" s="1257"/>
      <c r="CY53" s="1257"/>
      <c r="CZ53" s="1257"/>
      <c r="DA53" s="1257"/>
      <c r="DB53" s="1257"/>
      <c r="DC53" s="1257"/>
    </row>
    <row r="54" spans="1:109" ht="13.5" x14ac:dyDescent="0.15">
      <c r="A54" s="381"/>
      <c r="B54" s="367"/>
      <c r="G54" s="1266"/>
      <c r="H54" s="1266"/>
      <c r="I54" s="1255"/>
      <c r="J54" s="1255"/>
      <c r="K54" s="1260"/>
      <c r="L54" s="1260"/>
      <c r="M54" s="1260"/>
      <c r="N54" s="1260"/>
      <c r="AM54" s="373"/>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5" x14ac:dyDescent="0.15">
      <c r="A55" s="381"/>
      <c r="B55" s="367"/>
      <c r="G55" s="1255"/>
      <c r="H55" s="1255"/>
      <c r="I55" s="1255"/>
      <c r="J55" s="1255"/>
      <c r="K55" s="1260"/>
      <c r="L55" s="1260"/>
      <c r="M55" s="1260"/>
      <c r="N55" s="1260"/>
      <c r="AN55" s="1258" t="s">
        <v>631</v>
      </c>
      <c r="AO55" s="1258"/>
      <c r="AP55" s="1258"/>
      <c r="AQ55" s="1258"/>
      <c r="AR55" s="1258"/>
      <c r="AS55" s="1258"/>
      <c r="AT55" s="1258"/>
      <c r="AU55" s="1258"/>
      <c r="AV55" s="1258"/>
      <c r="AW55" s="1258"/>
      <c r="AX55" s="1258"/>
      <c r="AY55" s="1258"/>
      <c r="AZ55" s="1258"/>
      <c r="BA55" s="1258"/>
      <c r="BB55" s="1259" t="s">
        <v>630</v>
      </c>
      <c r="BC55" s="1259"/>
      <c r="BD55" s="1259"/>
      <c r="BE55" s="1259"/>
      <c r="BF55" s="1259"/>
      <c r="BG55" s="1259"/>
      <c r="BH55" s="1259"/>
      <c r="BI55" s="1259"/>
      <c r="BJ55" s="1259"/>
      <c r="BK55" s="1259"/>
      <c r="BL55" s="1259"/>
      <c r="BM55" s="1259"/>
      <c r="BN55" s="1259"/>
      <c r="BO55" s="1259"/>
      <c r="BP55" s="1257">
        <v>20.5</v>
      </c>
      <c r="BQ55" s="1257"/>
      <c r="BR55" s="1257"/>
      <c r="BS55" s="1257"/>
      <c r="BT55" s="1257"/>
      <c r="BU55" s="1257"/>
      <c r="BV55" s="1257"/>
      <c r="BW55" s="1257"/>
      <c r="BX55" s="1257">
        <v>21.4</v>
      </c>
      <c r="BY55" s="1257"/>
      <c r="BZ55" s="1257"/>
      <c r="CA55" s="1257"/>
      <c r="CB55" s="1257"/>
      <c r="CC55" s="1257"/>
      <c r="CD55" s="1257"/>
      <c r="CE55" s="1257"/>
      <c r="CF55" s="1257">
        <v>12.8</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5" x14ac:dyDescent="0.15">
      <c r="A56" s="381"/>
      <c r="B56" s="367"/>
      <c r="G56" s="1255"/>
      <c r="H56" s="1255"/>
      <c r="I56" s="1255"/>
      <c r="J56" s="1255"/>
      <c r="K56" s="1260"/>
      <c r="L56" s="1260"/>
      <c r="M56" s="1260"/>
      <c r="N56" s="1260"/>
      <c r="AN56" s="1258"/>
      <c r="AO56" s="1258"/>
      <c r="AP56" s="1258"/>
      <c r="AQ56" s="1258"/>
      <c r="AR56" s="1258"/>
      <c r="AS56" s="1258"/>
      <c r="AT56" s="1258"/>
      <c r="AU56" s="1258"/>
      <c r="AV56" s="1258"/>
      <c r="AW56" s="1258"/>
      <c r="AX56" s="1258"/>
      <c r="AY56" s="1258"/>
      <c r="AZ56" s="1258"/>
      <c r="BA56" s="1258"/>
      <c r="BB56" s="1259"/>
      <c r="BC56" s="1259"/>
      <c r="BD56" s="1259"/>
      <c r="BE56" s="1259"/>
      <c r="BF56" s="1259"/>
      <c r="BG56" s="1259"/>
      <c r="BH56" s="1259"/>
      <c r="BI56" s="1259"/>
      <c r="BJ56" s="1259"/>
      <c r="BK56" s="1259"/>
      <c r="BL56" s="1259"/>
      <c r="BM56" s="1259"/>
      <c r="BN56" s="1259"/>
      <c r="BO56" s="1259"/>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1" customFormat="1" ht="13.5" x14ac:dyDescent="0.15">
      <c r="B57" s="387"/>
      <c r="G57" s="1255"/>
      <c r="H57" s="1255"/>
      <c r="I57" s="1261"/>
      <c r="J57" s="1261"/>
      <c r="K57" s="1260"/>
      <c r="L57" s="1260"/>
      <c r="M57" s="1260"/>
      <c r="N57" s="1260"/>
      <c r="AM57" s="366"/>
      <c r="AN57" s="1258"/>
      <c r="AO57" s="1258"/>
      <c r="AP57" s="1258"/>
      <c r="AQ57" s="1258"/>
      <c r="AR57" s="1258"/>
      <c r="AS57" s="1258"/>
      <c r="AT57" s="1258"/>
      <c r="AU57" s="1258"/>
      <c r="AV57" s="1258"/>
      <c r="AW57" s="1258"/>
      <c r="AX57" s="1258"/>
      <c r="AY57" s="1258"/>
      <c r="AZ57" s="1258"/>
      <c r="BA57" s="1258"/>
      <c r="BB57" s="1259" t="s">
        <v>637</v>
      </c>
      <c r="BC57" s="1259"/>
      <c r="BD57" s="1259"/>
      <c r="BE57" s="1259"/>
      <c r="BF57" s="1259"/>
      <c r="BG57" s="1259"/>
      <c r="BH57" s="1259"/>
      <c r="BI57" s="1259"/>
      <c r="BJ57" s="1259"/>
      <c r="BK57" s="1259"/>
      <c r="BL57" s="1259"/>
      <c r="BM57" s="1259"/>
      <c r="BN57" s="1259"/>
      <c r="BO57" s="1259"/>
      <c r="BP57" s="1257">
        <v>60.3</v>
      </c>
      <c r="BQ57" s="1257"/>
      <c r="BR57" s="1257"/>
      <c r="BS57" s="1257"/>
      <c r="BT57" s="1257"/>
      <c r="BU57" s="1257"/>
      <c r="BV57" s="1257"/>
      <c r="BW57" s="1257"/>
      <c r="BX57" s="1257">
        <v>60.5</v>
      </c>
      <c r="BY57" s="1257"/>
      <c r="BZ57" s="1257"/>
      <c r="CA57" s="1257"/>
      <c r="CB57" s="1257"/>
      <c r="CC57" s="1257"/>
      <c r="CD57" s="1257"/>
      <c r="CE57" s="1257"/>
      <c r="CF57" s="1257">
        <v>61.2</v>
      </c>
      <c r="CG57" s="1257"/>
      <c r="CH57" s="1257"/>
      <c r="CI57" s="1257"/>
      <c r="CJ57" s="1257"/>
      <c r="CK57" s="1257"/>
      <c r="CL57" s="1257"/>
      <c r="CM57" s="1257"/>
      <c r="CN57" s="1257">
        <v>63.1</v>
      </c>
      <c r="CO57" s="1257"/>
      <c r="CP57" s="1257"/>
      <c r="CQ57" s="1257"/>
      <c r="CR57" s="1257"/>
      <c r="CS57" s="1257"/>
      <c r="CT57" s="1257"/>
      <c r="CU57" s="1257"/>
      <c r="CV57" s="1257">
        <v>63.5</v>
      </c>
      <c r="CW57" s="1257"/>
      <c r="CX57" s="1257"/>
      <c r="CY57" s="1257"/>
      <c r="CZ57" s="1257"/>
      <c r="DA57" s="1257"/>
      <c r="DB57" s="1257"/>
      <c r="DC57" s="1257"/>
      <c r="DD57" s="392"/>
      <c r="DE57" s="387"/>
    </row>
    <row r="58" spans="1:109" s="381" customFormat="1" ht="13.5" x14ac:dyDescent="0.15">
      <c r="A58" s="366"/>
      <c r="B58" s="387"/>
      <c r="G58" s="1255"/>
      <c r="H58" s="1255"/>
      <c r="I58" s="1261"/>
      <c r="J58" s="1261"/>
      <c r="K58" s="1260"/>
      <c r="L58" s="1260"/>
      <c r="M58" s="1260"/>
      <c r="N58" s="1260"/>
      <c r="AM58" s="366"/>
      <c r="AN58" s="1258"/>
      <c r="AO58" s="1258"/>
      <c r="AP58" s="1258"/>
      <c r="AQ58" s="1258"/>
      <c r="AR58" s="1258"/>
      <c r="AS58" s="1258"/>
      <c r="AT58" s="1258"/>
      <c r="AU58" s="1258"/>
      <c r="AV58" s="1258"/>
      <c r="AW58" s="1258"/>
      <c r="AX58" s="1258"/>
      <c r="AY58" s="1258"/>
      <c r="AZ58" s="1258"/>
      <c r="BA58" s="1258"/>
      <c r="BB58" s="1259"/>
      <c r="BC58" s="1259"/>
      <c r="BD58" s="1259"/>
      <c r="BE58" s="1259"/>
      <c r="BF58" s="1259"/>
      <c r="BG58" s="1259"/>
      <c r="BH58" s="1259"/>
      <c r="BI58" s="1259"/>
      <c r="BJ58" s="1259"/>
      <c r="BK58" s="1259"/>
      <c r="BL58" s="1259"/>
      <c r="BM58" s="1259"/>
      <c r="BN58" s="1259"/>
      <c r="BO58" s="1259"/>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92"/>
      <c r="DE58" s="387"/>
    </row>
    <row r="59" spans="1:109" s="381" customFormat="1" ht="13.5" x14ac:dyDescent="0.15">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7.25" x14ac:dyDescent="0.15">
      <c r="B63" s="385" t="s">
        <v>636</v>
      </c>
    </row>
    <row r="64" spans="1:109" ht="13.5" x14ac:dyDescent="0.15">
      <c r="B64" s="367"/>
      <c r="G64" s="382"/>
      <c r="I64" s="384"/>
      <c r="J64" s="384"/>
      <c r="K64" s="384"/>
      <c r="L64" s="384"/>
      <c r="M64" s="384"/>
      <c r="N64" s="383"/>
      <c r="AM64" s="382"/>
      <c r="AN64" s="382" t="s">
        <v>635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7"/>
      <c r="AN65" s="1267" t="s">
        <v>634</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367"/>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367"/>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367"/>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367"/>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7"/>
      <c r="G71" s="376"/>
      <c r="I71" s="379"/>
      <c r="J71" s="378"/>
      <c r="K71" s="378"/>
      <c r="L71" s="377"/>
      <c r="M71" s="378"/>
      <c r="N71" s="377"/>
      <c r="AM71" s="376"/>
      <c r="AN71" s="366" t="s">
        <v>633</v>
      </c>
    </row>
    <row r="72" spans="2:107" ht="13.5" x14ac:dyDescent="0.15">
      <c r="B72" s="367"/>
      <c r="G72" s="1255"/>
      <c r="H72" s="1255"/>
      <c r="I72" s="1255"/>
      <c r="J72" s="1255"/>
      <c r="K72" s="375"/>
      <c r="L72" s="375"/>
      <c r="M72" s="374"/>
      <c r="N72" s="374"/>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8" t="s">
        <v>567</v>
      </c>
      <c r="BQ72" s="1258"/>
      <c r="BR72" s="1258"/>
      <c r="BS72" s="1258"/>
      <c r="BT72" s="1258"/>
      <c r="BU72" s="1258"/>
      <c r="BV72" s="1258"/>
      <c r="BW72" s="1258"/>
      <c r="BX72" s="1258" t="s">
        <v>568</v>
      </c>
      <c r="BY72" s="1258"/>
      <c r="BZ72" s="1258"/>
      <c r="CA72" s="1258"/>
      <c r="CB72" s="1258"/>
      <c r="CC72" s="1258"/>
      <c r="CD72" s="1258"/>
      <c r="CE72" s="1258"/>
      <c r="CF72" s="1258" t="s">
        <v>569</v>
      </c>
      <c r="CG72" s="1258"/>
      <c r="CH72" s="1258"/>
      <c r="CI72" s="1258"/>
      <c r="CJ72" s="1258"/>
      <c r="CK72" s="1258"/>
      <c r="CL72" s="1258"/>
      <c r="CM72" s="1258"/>
      <c r="CN72" s="1258" t="s">
        <v>570</v>
      </c>
      <c r="CO72" s="1258"/>
      <c r="CP72" s="1258"/>
      <c r="CQ72" s="1258"/>
      <c r="CR72" s="1258"/>
      <c r="CS72" s="1258"/>
      <c r="CT72" s="1258"/>
      <c r="CU72" s="1258"/>
      <c r="CV72" s="1258" t="s">
        <v>571</v>
      </c>
      <c r="CW72" s="1258"/>
      <c r="CX72" s="1258"/>
      <c r="CY72" s="1258"/>
      <c r="CZ72" s="1258"/>
      <c r="DA72" s="1258"/>
      <c r="DB72" s="1258"/>
      <c r="DC72" s="1258"/>
    </row>
    <row r="73" spans="2:107" ht="13.5" x14ac:dyDescent="0.15">
      <c r="B73" s="367"/>
      <c r="G73" s="1266"/>
      <c r="H73" s="1266"/>
      <c r="I73" s="1266"/>
      <c r="J73" s="1266"/>
      <c r="K73" s="1256"/>
      <c r="L73" s="1256"/>
      <c r="M73" s="1256"/>
      <c r="N73" s="1256"/>
      <c r="AM73" s="373"/>
      <c r="AN73" s="1259" t="s">
        <v>632</v>
      </c>
      <c r="AO73" s="1259"/>
      <c r="AP73" s="1259"/>
      <c r="AQ73" s="1259"/>
      <c r="AR73" s="1259"/>
      <c r="AS73" s="1259"/>
      <c r="AT73" s="1259"/>
      <c r="AU73" s="1259"/>
      <c r="AV73" s="1259"/>
      <c r="AW73" s="1259"/>
      <c r="AX73" s="1259"/>
      <c r="AY73" s="1259"/>
      <c r="AZ73" s="1259"/>
      <c r="BA73" s="1259"/>
      <c r="BB73" s="1259" t="s">
        <v>630</v>
      </c>
      <c r="BC73" s="1259"/>
      <c r="BD73" s="1259"/>
      <c r="BE73" s="1259"/>
      <c r="BF73" s="1259"/>
      <c r="BG73" s="1259"/>
      <c r="BH73" s="1259"/>
      <c r="BI73" s="1259"/>
      <c r="BJ73" s="1259"/>
      <c r="BK73" s="1259"/>
      <c r="BL73" s="1259"/>
      <c r="BM73" s="1259"/>
      <c r="BN73" s="1259"/>
      <c r="BO73" s="1259"/>
      <c r="BP73" s="1257">
        <v>30.7</v>
      </c>
      <c r="BQ73" s="1257"/>
      <c r="BR73" s="1257"/>
      <c r="BS73" s="1257"/>
      <c r="BT73" s="1257"/>
      <c r="BU73" s="1257"/>
      <c r="BV73" s="1257"/>
      <c r="BW73" s="1257"/>
      <c r="BX73" s="1257">
        <v>30.5</v>
      </c>
      <c r="BY73" s="1257"/>
      <c r="BZ73" s="1257"/>
      <c r="CA73" s="1257"/>
      <c r="CB73" s="1257"/>
      <c r="CC73" s="1257"/>
      <c r="CD73" s="1257"/>
      <c r="CE73" s="1257"/>
      <c r="CF73" s="1257">
        <v>43.5</v>
      </c>
      <c r="CG73" s="1257"/>
      <c r="CH73" s="1257"/>
      <c r="CI73" s="1257"/>
      <c r="CJ73" s="1257"/>
      <c r="CK73" s="1257"/>
      <c r="CL73" s="1257"/>
      <c r="CM73" s="1257"/>
      <c r="CN73" s="1257">
        <v>39.700000000000003</v>
      </c>
      <c r="CO73" s="1257"/>
      <c r="CP73" s="1257"/>
      <c r="CQ73" s="1257"/>
      <c r="CR73" s="1257"/>
      <c r="CS73" s="1257"/>
      <c r="CT73" s="1257"/>
      <c r="CU73" s="1257"/>
      <c r="CV73" s="1257">
        <v>37.700000000000003</v>
      </c>
      <c r="CW73" s="1257"/>
      <c r="CX73" s="1257"/>
      <c r="CY73" s="1257"/>
      <c r="CZ73" s="1257"/>
      <c r="DA73" s="1257"/>
      <c r="DB73" s="1257"/>
      <c r="DC73" s="1257"/>
    </row>
    <row r="74" spans="2:107" ht="13.5" x14ac:dyDescent="0.15">
      <c r="B74" s="367"/>
      <c r="G74" s="1266"/>
      <c r="H74" s="1266"/>
      <c r="I74" s="1266"/>
      <c r="J74" s="1266"/>
      <c r="K74" s="1256"/>
      <c r="L74" s="1256"/>
      <c r="M74" s="1256"/>
      <c r="N74" s="1256"/>
      <c r="AM74" s="373"/>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5" x14ac:dyDescent="0.15">
      <c r="B75" s="367"/>
      <c r="G75" s="1266"/>
      <c r="H75" s="1266"/>
      <c r="I75" s="1255"/>
      <c r="J75" s="1255"/>
      <c r="K75" s="1260"/>
      <c r="L75" s="1260"/>
      <c r="M75" s="1260"/>
      <c r="N75" s="1260"/>
      <c r="AM75" s="373"/>
      <c r="AN75" s="1259"/>
      <c r="AO75" s="1259"/>
      <c r="AP75" s="1259"/>
      <c r="AQ75" s="1259"/>
      <c r="AR75" s="1259"/>
      <c r="AS75" s="1259"/>
      <c r="AT75" s="1259"/>
      <c r="AU75" s="1259"/>
      <c r="AV75" s="1259"/>
      <c r="AW75" s="1259"/>
      <c r="AX75" s="1259"/>
      <c r="AY75" s="1259"/>
      <c r="AZ75" s="1259"/>
      <c r="BA75" s="1259"/>
      <c r="BB75" s="1259" t="s">
        <v>629</v>
      </c>
      <c r="BC75" s="1259"/>
      <c r="BD75" s="1259"/>
      <c r="BE75" s="1259"/>
      <c r="BF75" s="1259"/>
      <c r="BG75" s="1259"/>
      <c r="BH75" s="1259"/>
      <c r="BI75" s="1259"/>
      <c r="BJ75" s="1259"/>
      <c r="BK75" s="1259"/>
      <c r="BL75" s="1259"/>
      <c r="BM75" s="1259"/>
      <c r="BN75" s="1259"/>
      <c r="BO75" s="1259"/>
      <c r="BP75" s="1257">
        <v>7.7</v>
      </c>
      <c r="BQ75" s="1257"/>
      <c r="BR75" s="1257"/>
      <c r="BS75" s="1257"/>
      <c r="BT75" s="1257"/>
      <c r="BU75" s="1257"/>
      <c r="BV75" s="1257"/>
      <c r="BW75" s="1257"/>
      <c r="BX75" s="1257">
        <v>8</v>
      </c>
      <c r="BY75" s="1257"/>
      <c r="BZ75" s="1257"/>
      <c r="CA75" s="1257"/>
      <c r="CB75" s="1257"/>
      <c r="CC75" s="1257"/>
      <c r="CD75" s="1257"/>
      <c r="CE75" s="1257"/>
      <c r="CF75" s="1257">
        <v>8.5</v>
      </c>
      <c r="CG75" s="1257"/>
      <c r="CH75" s="1257"/>
      <c r="CI75" s="1257"/>
      <c r="CJ75" s="1257"/>
      <c r="CK75" s="1257"/>
      <c r="CL75" s="1257"/>
      <c r="CM75" s="1257"/>
      <c r="CN75" s="1257">
        <v>9.3000000000000007</v>
      </c>
      <c r="CO75" s="1257"/>
      <c r="CP75" s="1257"/>
      <c r="CQ75" s="1257"/>
      <c r="CR75" s="1257"/>
      <c r="CS75" s="1257"/>
      <c r="CT75" s="1257"/>
      <c r="CU75" s="1257"/>
      <c r="CV75" s="1257">
        <v>10.1</v>
      </c>
      <c r="CW75" s="1257"/>
      <c r="CX75" s="1257"/>
      <c r="CY75" s="1257"/>
      <c r="CZ75" s="1257"/>
      <c r="DA75" s="1257"/>
      <c r="DB75" s="1257"/>
      <c r="DC75" s="1257"/>
    </row>
    <row r="76" spans="2:107" ht="13.5" x14ac:dyDescent="0.15">
      <c r="B76" s="367"/>
      <c r="G76" s="1266"/>
      <c r="H76" s="1266"/>
      <c r="I76" s="1255"/>
      <c r="J76" s="1255"/>
      <c r="K76" s="1260"/>
      <c r="L76" s="1260"/>
      <c r="M76" s="1260"/>
      <c r="N76" s="1260"/>
      <c r="AM76" s="373"/>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5" x14ac:dyDescent="0.15">
      <c r="B77" s="367"/>
      <c r="G77" s="1255"/>
      <c r="H77" s="1255"/>
      <c r="I77" s="1255"/>
      <c r="J77" s="1255"/>
      <c r="K77" s="1256"/>
      <c r="L77" s="1256"/>
      <c r="M77" s="1256"/>
      <c r="N77" s="1256"/>
      <c r="AN77" s="1258" t="s">
        <v>631</v>
      </c>
      <c r="AO77" s="1258"/>
      <c r="AP77" s="1258"/>
      <c r="AQ77" s="1258"/>
      <c r="AR77" s="1258"/>
      <c r="AS77" s="1258"/>
      <c r="AT77" s="1258"/>
      <c r="AU77" s="1258"/>
      <c r="AV77" s="1258"/>
      <c r="AW77" s="1258"/>
      <c r="AX77" s="1258"/>
      <c r="AY77" s="1258"/>
      <c r="AZ77" s="1258"/>
      <c r="BA77" s="1258"/>
      <c r="BB77" s="1259" t="s">
        <v>630</v>
      </c>
      <c r="BC77" s="1259"/>
      <c r="BD77" s="1259"/>
      <c r="BE77" s="1259"/>
      <c r="BF77" s="1259"/>
      <c r="BG77" s="1259"/>
      <c r="BH77" s="1259"/>
      <c r="BI77" s="1259"/>
      <c r="BJ77" s="1259"/>
      <c r="BK77" s="1259"/>
      <c r="BL77" s="1259"/>
      <c r="BM77" s="1259"/>
      <c r="BN77" s="1259"/>
      <c r="BO77" s="1259"/>
      <c r="BP77" s="1257">
        <v>20.5</v>
      </c>
      <c r="BQ77" s="1257"/>
      <c r="BR77" s="1257"/>
      <c r="BS77" s="1257"/>
      <c r="BT77" s="1257"/>
      <c r="BU77" s="1257"/>
      <c r="BV77" s="1257"/>
      <c r="BW77" s="1257"/>
      <c r="BX77" s="1257">
        <v>21.4</v>
      </c>
      <c r="BY77" s="1257"/>
      <c r="BZ77" s="1257"/>
      <c r="CA77" s="1257"/>
      <c r="CB77" s="1257"/>
      <c r="CC77" s="1257"/>
      <c r="CD77" s="1257"/>
      <c r="CE77" s="1257"/>
      <c r="CF77" s="1257">
        <v>12.8</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5" x14ac:dyDescent="0.15">
      <c r="B78" s="367"/>
      <c r="G78" s="1255"/>
      <c r="H78" s="1255"/>
      <c r="I78" s="1255"/>
      <c r="J78" s="1255"/>
      <c r="K78" s="1256"/>
      <c r="L78" s="1256"/>
      <c r="M78" s="1256"/>
      <c r="N78" s="1256"/>
      <c r="AN78" s="1258"/>
      <c r="AO78" s="1258"/>
      <c r="AP78" s="1258"/>
      <c r="AQ78" s="1258"/>
      <c r="AR78" s="1258"/>
      <c r="AS78" s="1258"/>
      <c r="AT78" s="1258"/>
      <c r="AU78" s="1258"/>
      <c r="AV78" s="1258"/>
      <c r="AW78" s="1258"/>
      <c r="AX78" s="1258"/>
      <c r="AY78" s="1258"/>
      <c r="AZ78" s="1258"/>
      <c r="BA78" s="1258"/>
      <c r="BB78" s="1259"/>
      <c r="BC78" s="1259"/>
      <c r="BD78" s="1259"/>
      <c r="BE78" s="1259"/>
      <c r="BF78" s="1259"/>
      <c r="BG78" s="1259"/>
      <c r="BH78" s="1259"/>
      <c r="BI78" s="1259"/>
      <c r="BJ78" s="1259"/>
      <c r="BK78" s="1259"/>
      <c r="BL78" s="1259"/>
      <c r="BM78" s="1259"/>
      <c r="BN78" s="1259"/>
      <c r="BO78" s="1259"/>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5" x14ac:dyDescent="0.15">
      <c r="B79" s="367"/>
      <c r="G79" s="1255"/>
      <c r="H79" s="1255"/>
      <c r="I79" s="1261"/>
      <c r="J79" s="1261"/>
      <c r="K79" s="1262"/>
      <c r="L79" s="1262"/>
      <c r="M79" s="1262"/>
      <c r="N79" s="1262"/>
      <c r="AN79" s="1258"/>
      <c r="AO79" s="1258"/>
      <c r="AP79" s="1258"/>
      <c r="AQ79" s="1258"/>
      <c r="AR79" s="1258"/>
      <c r="AS79" s="1258"/>
      <c r="AT79" s="1258"/>
      <c r="AU79" s="1258"/>
      <c r="AV79" s="1258"/>
      <c r="AW79" s="1258"/>
      <c r="AX79" s="1258"/>
      <c r="AY79" s="1258"/>
      <c r="AZ79" s="1258"/>
      <c r="BA79" s="1258"/>
      <c r="BB79" s="1259" t="s">
        <v>629</v>
      </c>
      <c r="BC79" s="1259"/>
      <c r="BD79" s="1259"/>
      <c r="BE79" s="1259"/>
      <c r="BF79" s="1259"/>
      <c r="BG79" s="1259"/>
      <c r="BH79" s="1259"/>
      <c r="BI79" s="1259"/>
      <c r="BJ79" s="1259"/>
      <c r="BK79" s="1259"/>
      <c r="BL79" s="1259"/>
      <c r="BM79" s="1259"/>
      <c r="BN79" s="1259"/>
      <c r="BO79" s="1259"/>
      <c r="BP79" s="1257">
        <v>7.9</v>
      </c>
      <c r="BQ79" s="1257"/>
      <c r="BR79" s="1257"/>
      <c r="BS79" s="1257"/>
      <c r="BT79" s="1257"/>
      <c r="BU79" s="1257"/>
      <c r="BV79" s="1257"/>
      <c r="BW79" s="1257"/>
      <c r="BX79" s="1257">
        <v>7.7</v>
      </c>
      <c r="BY79" s="1257"/>
      <c r="BZ79" s="1257"/>
      <c r="CA79" s="1257"/>
      <c r="CB79" s="1257"/>
      <c r="CC79" s="1257"/>
      <c r="CD79" s="1257"/>
      <c r="CE79" s="1257"/>
      <c r="CF79" s="1257">
        <v>7.3</v>
      </c>
      <c r="CG79" s="1257"/>
      <c r="CH79" s="1257"/>
      <c r="CI79" s="1257"/>
      <c r="CJ79" s="1257"/>
      <c r="CK79" s="1257"/>
      <c r="CL79" s="1257"/>
      <c r="CM79" s="1257"/>
      <c r="CN79" s="1257">
        <v>7.2</v>
      </c>
      <c r="CO79" s="1257"/>
      <c r="CP79" s="1257"/>
      <c r="CQ79" s="1257"/>
      <c r="CR79" s="1257"/>
      <c r="CS79" s="1257"/>
      <c r="CT79" s="1257"/>
      <c r="CU79" s="1257"/>
      <c r="CV79" s="1257">
        <v>7.2</v>
      </c>
      <c r="CW79" s="1257"/>
      <c r="CX79" s="1257"/>
      <c r="CY79" s="1257"/>
      <c r="CZ79" s="1257"/>
      <c r="DA79" s="1257"/>
      <c r="DB79" s="1257"/>
      <c r="DC79" s="1257"/>
    </row>
    <row r="80" spans="2:107" ht="13.5" x14ac:dyDescent="0.15">
      <c r="B80" s="367"/>
      <c r="G80" s="1255"/>
      <c r="H80" s="1255"/>
      <c r="I80" s="1261"/>
      <c r="J80" s="1261"/>
      <c r="K80" s="1262"/>
      <c r="L80" s="1262"/>
      <c r="M80" s="1262"/>
      <c r="N80" s="1262"/>
      <c r="AN80" s="1258"/>
      <c r="AO80" s="1258"/>
      <c r="AP80" s="1258"/>
      <c r="AQ80" s="1258"/>
      <c r="AR80" s="1258"/>
      <c r="AS80" s="1258"/>
      <c r="AT80" s="1258"/>
      <c r="AU80" s="1258"/>
      <c r="AV80" s="1258"/>
      <c r="AW80" s="1258"/>
      <c r="AX80" s="1258"/>
      <c r="AY80" s="1258"/>
      <c r="AZ80" s="1258"/>
      <c r="BA80" s="1258"/>
      <c r="BB80" s="1259"/>
      <c r="BC80" s="1259"/>
      <c r="BD80" s="1259"/>
      <c r="BE80" s="1259"/>
      <c r="BF80" s="1259"/>
      <c r="BG80" s="1259"/>
      <c r="BH80" s="1259"/>
      <c r="BI80" s="1259"/>
      <c r="BJ80" s="1259"/>
      <c r="BK80" s="1259"/>
      <c r="BL80" s="1259"/>
      <c r="BM80" s="1259"/>
      <c r="BN80" s="1259"/>
      <c r="BO80" s="1259"/>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5" x14ac:dyDescent="0.15">
      <c r="B81" s="367"/>
    </row>
    <row r="82" spans="2:109" ht="17.25" x14ac:dyDescent="0.15">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6"/>
      <c r="DE84" s="366"/>
    </row>
    <row r="85" spans="2:109" ht="13.5" x14ac:dyDescent="0.15">
      <c r="DD85" s="366"/>
      <c r="DE85" s="366"/>
    </row>
  </sheetData>
  <sheetProtection algorithmName="SHA-512" hashValue="65BdhU6vPL/C/Ns1LRKkncjmw9pqHju+ByNQ/1pBFC+Wd4nJGSTiZO19UguIlxKexTYtUJ3iF8Qo9iDJ4QUWzg==" saltValue="hfaTT183MC6SkzwoT4u1l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37" customWidth="1"/>
    <col min="35" max="122" width="2.5" style="236" customWidth="1"/>
    <col min="123" max="16384" width="2.5" style="236" hidden="1"/>
  </cols>
  <sheetData>
    <row r="1" spans="1:34" ht="13.5" customHeight="1"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row>
    <row r="2" spans="1:34" x14ac:dyDescent="0.15">
      <c r="S2" s="236"/>
      <c r="AH2" s="236"/>
    </row>
    <row r="3" spans="1:34" x14ac:dyDescent="0.15">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row>
    <row r="4" spans="1:34" x14ac:dyDescent="0.15"/>
    <row r="5" spans="1:34" x14ac:dyDescent="0.15"/>
    <row r="6" spans="1:34" x14ac:dyDescent="0.15"/>
    <row r="7" spans="1:34" x14ac:dyDescent="0.15"/>
    <row r="8" spans="1:34" x14ac:dyDescent="0.15"/>
    <row r="9" spans="1:34" x14ac:dyDescent="0.15">
      <c r="AH9" s="23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6"/>
    </row>
    <row r="18" spans="12:34" x14ac:dyDescent="0.15"/>
    <row r="19" spans="12:34" x14ac:dyDescent="0.15"/>
    <row r="20" spans="12:34" x14ac:dyDescent="0.15">
      <c r="AH20" s="236"/>
    </row>
    <row r="21" spans="12:34" x14ac:dyDescent="0.15">
      <c r="AH21" s="236"/>
    </row>
    <row r="22" spans="12:34" x14ac:dyDescent="0.15"/>
    <row r="23" spans="12:34" x14ac:dyDescent="0.15"/>
    <row r="24" spans="12:34" x14ac:dyDescent="0.15">
      <c r="Q24" s="236"/>
    </row>
    <row r="25" spans="12:34" x14ac:dyDescent="0.15"/>
    <row r="26" spans="12:34" x14ac:dyDescent="0.15"/>
    <row r="27" spans="12:34" x14ac:dyDescent="0.15"/>
    <row r="28" spans="12:34" x14ac:dyDescent="0.15">
      <c r="O28" s="236"/>
      <c r="T28" s="236"/>
      <c r="AH28" s="236"/>
    </row>
    <row r="29" spans="12:34" x14ac:dyDescent="0.15"/>
    <row r="30" spans="12:34" x14ac:dyDescent="0.15"/>
    <row r="31" spans="12:34" x14ac:dyDescent="0.15">
      <c r="Q31" s="236"/>
    </row>
    <row r="32" spans="12:34" x14ac:dyDescent="0.15">
      <c r="L32" s="236"/>
    </row>
    <row r="33" spans="2:34" x14ac:dyDescent="0.15">
      <c r="C33" s="236"/>
      <c r="E33" s="236"/>
      <c r="G33" s="236"/>
      <c r="I33" s="236"/>
      <c r="X33" s="236"/>
    </row>
    <row r="34" spans="2:34" x14ac:dyDescent="0.15">
      <c r="B34" s="236"/>
      <c r="P34" s="236"/>
      <c r="R34" s="236"/>
      <c r="T34" s="236"/>
    </row>
    <row r="35" spans="2:34" x14ac:dyDescent="0.15">
      <c r="D35" s="236"/>
      <c r="W35" s="236"/>
      <c r="AC35" s="236"/>
      <c r="AD35" s="236"/>
      <c r="AE35" s="236"/>
      <c r="AF35" s="236"/>
      <c r="AG35" s="236"/>
      <c r="AH35" s="236"/>
    </row>
    <row r="36" spans="2:34" x14ac:dyDescent="0.15">
      <c r="H36" s="236"/>
      <c r="J36" s="236"/>
      <c r="K36" s="236"/>
      <c r="M36" s="236"/>
      <c r="Y36" s="236"/>
      <c r="Z36" s="236"/>
      <c r="AA36" s="236"/>
      <c r="AB36" s="236"/>
      <c r="AC36" s="236"/>
      <c r="AD36" s="236"/>
      <c r="AE36" s="236"/>
      <c r="AF36" s="236"/>
      <c r="AG36" s="236"/>
      <c r="AH36" s="236"/>
    </row>
    <row r="37" spans="2:34" x14ac:dyDescent="0.15">
      <c r="AH37" s="236"/>
    </row>
    <row r="38" spans="2:34" x14ac:dyDescent="0.15">
      <c r="AG38" s="236"/>
      <c r="AH38" s="236"/>
    </row>
    <row r="39" spans="2:34" x14ac:dyDescent="0.15"/>
    <row r="40" spans="2:34" x14ac:dyDescent="0.15">
      <c r="X40" s="236"/>
    </row>
    <row r="41" spans="2:34" x14ac:dyDescent="0.15">
      <c r="R41" s="236"/>
    </row>
    <row r="42" spans="2:34" x14ac:dyDescent="0.15">
      <c r="W42" s="236"/>
    </row>
    <row r="43" spans="2:34" x14ac:dyDescent="0.15">
      <c r="Y43" s="236"/>
      <c r="Z43" s="236"/>
      <c r="AA43" s="236"/>
      <c r="AB43" s="236"/>
      <c r="AC43" s="236"/>
      <c r="AD43" s="236"/>
      <c r="AE43" s="236"/>
      <c r="AF43" s="236"/>
      <c r="AG43" s="236"/>
      <c r="AH43" s="236"/>
    </row>
    <row r="44" spans="2:34" x14ac:dyDescent="0.15">
      <c r="AH44" s="236"/>
    </row>
    <row r="45" spans="2:34" x14ac:dyDescent="0.15">
      <c r="X45" s="236"/>
    </row>
    <row r="46" spans="2:34" x14ac:dyDescent="0.15"/>
    <row r="47" spans="2:34" x14ac:dyDescent="0.15"/>
    <row r="48" spans="2:34" x14ac:dyDescent="0.15">
      <c r="W48" s="236"/>
      <c r="Y48" s="236"/>
      <c r="Z48" s="236"/>
      <c r="AA48" s="236"/>
      <c r="AB48" s="236"/>
      <c r="AC48" s="236"/>
      <c r="AD48" s="236"/>
      <c r="AE48" s="236"/>
      <c r="AF48" s="236"/>
      <c r="AG48" s="236"/>
      <c r="AH48" s="236"/>
    </row>
    <row r="49" spans="28:34" x14ac:dyDescent="0.15"/>
    <row r="50" spans="28:34" x14ac:dyDescent="0.15">
      <c r="AE50" s="236"/>
      <c r="AF50" s="236"/>
      <c r="AG50" s="236"/>
      <c r="AH50" s="236"/>
    </row>
    <row r="51" spans="28:34" x14ac:dyDescent="0.15">
      <c r="AC51" s="236"/>
      <c r="AD51" s="236"/>
      <c r="AE51" s="236"/>
      <c r="AF51" s="236"/>
      <c r="AG51" s="236"/>
      <c r="AH51" s="236"/>
    </row>
    <row r="52" spans="28:34" x14ac:dyDescent="0.15"/>
    <row r="53" spans="28:34" x14ac:dyDescent="0.15">
      <c r="AF53" s="236"/>
      <c r="AG53" s="236"/>
      <c r="AH53" s="236"/>
    </row>
    <row r="54" spans="28:34" x14ac:dyDescent="0.15">
      <c r="AH54" s="236"/>
    </row>
    <row r="55" spans="28:34" x14ac:dyDescent="0.15"/>
    <row r="56" spans="28:34" x14ac:dyDescent="0.15">
      <c r="AB56" s="236"/>
      <c r="AC56" s="236"/>
      <c r="AD56" s="236"/>
      <c r="AE56" s="236"/>
      <c r="AF56" s="236"/>
      <c r="AG56" s="236"/>
      <c r="AH56" s="236"/>
    </row>
    <row r="57" spans="28:34" x14ac:dyDescent="0.15">
      <c r="AH57" s="236"/>
    </row>
    <row r="58" spans="28:34" x14ac:dyDescent="0.15">
      <c r="AH58" s="236"/>
    </row>
    <row r="59" spans="28:34" x14ac:dyDescent="0.15"/>
    <row r="60" spans="28:34" x14ac:dyDescent="0.15"/>
    <row r="61" spans="28:34" x14ac:dyDescent="0.15"/>
    <row r="62" spans="28:34" x14ac:dyDescent="0.15"/>
    <row r="63" spans="28:34" x14ac:dyDescent="0.15">
      <c r="AH63" s="236"/>
    </row>
    <row r="64" spans="28:34" x14ac:dyDescent="0.15">
      <c r="AG64" s="236"/>
      <c r="AH64" s="236"/>
    </row>
    <row r="65" spans="28:34" x14ac:dyDescent="0.15"/>
    <row r="66" spans="28:34" x14ac:dyDescent="0.15"/>
    <row r="67" spans="28:34" x14ac:dyDescent="0.15"/>
    <row r="68" spans="28:34" x14ac:dyDescent="0.15">
      <c r="AB68" s="236"/>
      <c r="AC68" s="236"/>
      <c r="AD68" s="236"/>
      <c r="AE68" s="236"/>
      <c r="AF68" s="236"/>
      <c r="AG68" s="236"/>
      <c r="AH68" s="236"/>
    </row>
    <row r="69" spans="28:34" x14ac:dyDescent="0.15">
      <c r="AF69" s="236"/>
      <c r="AG69" s="236"/>
      <c r="AH69" s="236"/>
    </row>
    <row r="70" spans="28:34" x14ac:dyDescent="0.15"/>
    <row r="71" spans="28:34" x14ac:dyDescent="0.15"/>
    <row r="72" spans="28:34" x14ac:dyDescent="0.15"/>
    <row r="73" spans="28:34" x14ac:dyDescent="0.15"/>
    <row r="74" spans="28:34" x14ac:dyDescent="0.15"/>
    <row r="75" spans="28:34" x14ac:dyDescent="0.15">
      <c r="AH75" s="236"/>
    </row>
    <row r="76" spans="28:34" x14ac:dyDescent="0.15">
      <c r="AF76" s="236"/>
      <c r="AG76" s="236"/>
      <c r="AH76" s="236"/>
    </row>
    <row r="77" spans="28:34" x14ac:dyDescent="0.15">
      <c r="AG77" s="236"/>
      <c r="AH77" s="236"/>
    </row>
    <row r="78" spans="28:34" x14ac:dyDescent="0.15"/>
    <row r="79" spans="28:34" x14ac:dyDescent="0.15"/>
    <row r="80" spans="28:34" x14ac:dyDescent="0.15"/>
    <row r="81" spans="25:34" x14ac:dyDescent="0.15"/>
    <row r="82" spans="25:34" x14ac:dyDescent="0.15">
      <c r="Y82" s="236"/>
    </row>
    <row r="83" spans="25:34" x14ac:dyDescent="0.15">
      <c r="Y83" s="236"/>
      <c r="Z83" s="236"/>
      <c r="AA83" s="236"/>
      <c r="AB83" s="236"/>
      <c r="AC83" s="236"/>
      <c r="AD83" s="236"/>
      <c r="AE83" s="236"/>
      <c r="AF83" s="236"/>
      <c r="AG83" s="236"/>
      <c r="AH83" s="236"/>
    </row>
    <row r="84" spans="25:34" x14ac:dyDescent="0.15"/>
    <row r="85" spans="25:34" x14ac:dyDescent="0.15"/>
    <row r="86" spans="25:34" x14ac:dyDescent="0.15"/>
    <row r="87" spans="25:34" x14ac:dyDescent="0.15"/>
    <row r="88" spans="25:34" x14ac:dyDescent="0.15">
      <c r="AH88" s="23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6"/>
      <c r="AG94" s="236"/>
      <c r="AH94" s="236"/>
    </row>
    <row r="95" spans="25:34" ht="13.5" customHeight="1" x14ac:dyDescent="0.15">
      <c r="AH95" s="23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6"/>
    </row>
    <row r="102" spans="33:34" ht="13.5" customHeight="1" x14ac:dyDescent="0.15"/>
    <row r="103" spans="33:34" ht="13.5" customHeight="1" x14ac:dyDescent="0.15"/>
    <row r="104" spans="33:34" ht="13.5" customHeight="1" x14ac:dyDescent="0.15">
      <c r="AG104" s="236"/>
      <c r="AH104" s="23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6"/>
    </row>
    <row r="117" spans="34:122" ht="13.5" customHeight="1" x14ac:dyDescent="0.15"/>
    <row r="118" spans="34:122" ht="13.5" customHeight="1" x14ac:dyDescent="0.15"/>
    <row r="119" spans="34:122" ht="13.5" customHeight="1" x14ac:dyDescent="0.15"/>
    <row r="120" spans="34:122" ht="13.5" customHeight="1" x14ac:dyDescent="0.15">
      <c r="AH120" s="236"/>
    </row>
    <row r="121" spans="34:122" ht="13.5" customHeight="1" x14ac:dyDescent="0.15">
      <c r="AH121" s="236"/>
    </row>
    <row r="122" spans="34:122" ht="13.5" customHeight="1" x14ac:dyDescent="0.15"/>
    <row r="123" spans="34:122" ht="13.5" customHeight="1" x14ac:dyDescent="0.15"/>
    <row r="124" spans="34:122" ht="13.5" customHeight="1" x14ac:dyDescent="0.15"/>
    <row r="125" spans="34:122" ht="13.5" customHeight="1" x14ac:dyDescent="0.15">
      <c r="DR125" s="236" t="s">
        <v>514</v>
      </c>
    </row>
  </sheetData>
  <sheetProtection algorithmName="SHA-512" hashValue="tKLh8xxaYhT0PKEKuqsI68tWnVpDt8Jr/jOkwJZFnOYrHMtV8QB5PHRSRCBwpjNJZ6pypu2EW8o8wHkQrzJ58w==" saltValue="2eG1caoIdeOgkFd3ER3XC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37" customWidth="1"/>
    <col min="35" max="122" width="2.5" style="236" customWidth="1"/>
    <col min="123" max="16384" width="2.5" style="236" hidden="1"/>
  </cols>
  <sheetData>
    <row r="1" spans="2:34" ht="13.5" customHeight="1"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row>
    <row r="2" spans="2:34" x14ac:dyDescent="0.15">
      <c r="S2" s="236"/>
      <c r="AH2" s="236"/>
    </row>
    <row r="3" spans="2:34" x14ac:dyDescent="0.15">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row>
    <row r="4" spans="2:34" x14ac:dyDescent="0.15"/>
    <row r="5" spans="2:34" x14ac:dyDescent="0.15"/>
    <row r="6" spans="2:34" x14ac:dyDescent="0.15"/>
    <row r="7" spans="2:34" x14ac:dyDescent="0.15"/>
    <row r="8" spans="2:34" x14ac:dyDescent="0.15"/>
    <row r="9" spans="2:34" x14ac:dyDescent="0.15">
      <c r="AH9" s="23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36"/>
    </row>
    <row r="18" spans="12:34" x14ac:dyDescent="0.15"/>
    <row r="19" spans="12:34" x14ac:dyDescent="0.15"/>
    <row r="20" spans="12:34" x14ac:dyDescent="0.15">
      <c r="AH20" s="236"/>
    </row>
    <row r="21" spans="12:34" x14ac:dyDescent="0.15">
      <c r="AH21" s="236"/>
    </row>
    <row r="22" spans="12:34" x14ac:dyDescent="0.15"/>
    <row r="23" spans="12:34" x14ac:dyDescent="0.15"/>
    <row r="24" spans="12:34" x14ac:dyDescent="0.15">
      <c r="Q24" s="236"/>
    </row>
    <row r="25" spans="12:34" x14ac:dyDescent="0.15"/>
    <row r="26" spans="12:34" x14ac:dyDescent="0.15"/>
    <row r="27" spans="12:34" x14ac:dyDescent="0.15"/>
    <row r="28" spans="12:34" x14ac:dyDescent="0.15">
      <c r="O28" s="236"/>
      <c r="T28" s="236"/>
      <c r="AH28" s="236"/>
    </row>
    <row r="29" spans="12:34" x14ac:dyDescent="0.15"/>
    <row r="30" spans="12:34" x14ac:dyDescent="0.15"/>
    <row r="31" spans="12:34" x14ac:dyDescent="0.15">
      <c r="Q31" s="236"/>
    </row>
    <row r="32" spans="12:34" x14ac:dyDescent="0.15">
      <c r="L32" s="236"/>
    </row>
    <row r="33" spans="2:34" x14ac:dyDescent="0.15">
      <c r="C33" s="236"/>
      <c r="E33" s="236"/>
      <c r="G33" s="236"/>
      <c r="I33" s="236"/>
      <c r="X33" s="236"/>
    </row>
    <row r="34" spans="2:34" x14ac:dyDescent="0.15">
      <c r="B34" s="236"/>
      <c r="P34" s="236"/>
      <c r="R34" s="236"/>
      <c r="T34" s="236"/>
    </row>
    <row r="35" spans="2:34" x14ac:dyDescent="0.15">
      <c r="D35" s="236"/>
      <c r="W35" s="236"/>
      <c r="AC35" s="236"/>
      <c r="AD35" s="236"/>
      <c r="AE35" s="236"/>
      <c r="AF35" s="236"/>
      <c r="AG35" s="236"/>
      <c r="AH35" s="236"/>
    </row>
    <row r="36" spans="2:34" x14ac:dyDescent="0.15">
      <c r="H36" s="236"/>
      <c r="J36" s="236"/>
      <c r="K36" s="236"/>
      <c r="M36" s="236"/>
      <c r="Y36" s="236"/>
      <c r="Z36" s="236"/>
      <c r="AA36" s="236"/>
      <c r="AB36" s="236"/>
      <c r="AC36" s="236"/>
      <c r="AD36" s="236"/>
      <c r="AE36" s="236"/>
      <c r="AF36" s="236"/>
      <c r="AG36" s="236"/>
      <c r="AH36" s="236"/>
    </row>
    <row r="37" spans="2:34" x14ac:dyDescent="0.15">
      <c r="AH37" s="236"/>
    </row>
    <row r="38" spans="2:34" x14ac:dyDescent="0.15">
      <c r="AG38" s="236"/>
      <c r="AH38" s="236"/>
    </row>
    <row r="39" spans="2:34" x14ac:dyDescent="0.15"/>
    <row r="40" spans="2:34" x14ac:dyDescent="0.15">
      <c r="X40" s="236"/>
    </row>
    <row r="41" spans="2:34" x14ac:dyDescent="0.15">
      <c r="R41" s="236"/>
    </row>
    <row r="42" spans="2:34" x14ac:dyDescent="0.15">
      <c r="W42" s="236"/>
    </row>
    <row r="43" spans="2:34" x14ac:dyDescent="0.15">
      <c r="Y43" s="236"/>
      <c r="Z43" s="236"/>
      <c r="AA43" s="236"/>
      <c r="AB43" s="236"/>
      <c r="AC43" s="236"/>
      <c r="AD43" s="236"/>
      <c r="AE43" s="236"/>
      <c r="AF43" s="236"/>
      <c r="AG43" s="236"/>
      <c r="AH43" s="236"/>
    </row>
    <row r="44" spans="2:34" x14ac:dyDescent="0.15">
      <c r="AH44" s="236"/>
    </row>
    <row r="45" spans="2:34" x14ac:dyDescent="0.15">
      <c r="X45" s="236"/>
    </row>
    <row r="46" spans="2:34" x14ac:dyDescent="0.15"/>
    <row r="47" spans="2:34" x14ac:dyDescent="0.15"/>
    <row r="48" spans="2:34" x14ac:dyDescent="0.15">
      <c r="W48" s="236"/>
      <c r="Y48" s="236"/>
      <c r="Z48" s="236"/>
      <c r="AA48" s="236"/>
      <c r="AB48" s="236"/>
      <c r="AC48" s="236"/>
      <c r="AD48" s="236"/>
      <c r="AE48" s="236"/>
      <c r="AF48" s="236"/>
      <c r="AG48" s="236"/>
      <c r="AH48" s="236"/>
    </row>
    <row r="49" spans="28:34" x14ac:dyDescent="0.15"/>
    <row r="50" spans="28:34" x14ac:dyDescent="0.15">
      <c r="AE50" s="236"/>
      <c r="AF50" s="236"/>
      <c r="AG50" s="236"/>
      <c r="AH50" s="236"/>
    </row>
    <row r="51" spans="28:34" x14ac:dyDescent="0.15">
      <c r="AC51" s="236"/>
      <c r="AD51" s="236"/>
      <c r="AE51" s="236"/>
      <c r="AF51" s="236"/>
      <c r="AG51" s="236"/>
      <c r="AH51" s="236"/>
    </row>
    <row r="52" spans="28:34" x14ac:dyDescent="0.15"/>
    <row r="53" spans="28:34" x14ac:dyDescent="0.15">
      <c r="AF53" s="236"/>
      <c r="AG53" s="236"/>
      <c r="AH53" s="236"/>
    </row>
    <row r="54" spans="28:34" x14ac:dyDescent="0.15">
      <c r="AH54" s="236"/>
    </row>
    <row r="55" spans="28:34" x14ac:dyDescent="0.15"/>
    <row r="56" spans="28:34" x14ac:dyDescent="0.15">
      <c r="AB56" s="236"/>
      <c r="AC56" s="236"/>
      <c r="AD56" s="236"/>
      <c r="AE56" s="236"/>
      <c r="AF56" s="236"/>
      <c r="AG56" s="236"/>
      <c r="AH56" s="236"/>
    </row>
    <row r="57" spans="28:34" x14ac:dyDescent="0.15">
      <c r="AH57" s="236"/>
    </row>
    <row r="58" spans="28:34" x14ac:dyDescent="0.15">
      <c r="AH58" s="236"/>
    </row>
    <row r="59" spans="28:34" x14ac:dyDescent="0.15">
      <c r="AG59" s="236"/>
      <c r="AH59" s="236"/>
    </row>
    <row r="60" spans="28:34" x14ac:dyDescent="0.15"/>
    <row r="61" spans="28:34" x14ac:dyDescent="0.15"/>
    <row r="62" spans="28:34" x14ac:dyDescent="0.15"/>
    <row r="63" spans="28:34" x14ac:dyDescent="0.15">
      <c r="AH63" s="236"/>
    </row>
    <row r="64" spans="28:34" x14ac:dyDescent="0.15">
      <c r="AG64" s="236"/>
      <c r="AH64" s="236"/>
    </row>
    <row r="65" spans="28:34" x14ac:dyDescent="0.15"/>
    <row r="66" spans="28:34" x14ac:dyDescent="0.15"/>
    <row r="67" spans="28:34" x14ac:dyDescent="0.15"/>
    <row r="68" spans="28:34" x14ac:dyDescent="0.15">
      <c r="AB68" s="236"/>
      <c r="AC68" s="236"/>
      <c r="AD68" s="236"/>
      <c r="AE68" s="236"/>
      <c r="AF68" s="236"/>
      <c r="AG68" s="236"/>
      <c r="AH68" s="236"/>
    </row>
    <row r="69" spans="28:34" x14ac:dyDescent="0.15">
      <c r="AF69" s="236"/>
      <c r="AG69" s="236"/>
      <c r="AH69" s="236"/>
    </row>
    <row r="70" spans="28:34" x14ac:dyDescent="0.15"/>
    <row r="71" spans="28:34" x14ac:dyDescent="0.15"/>
    <row r="72" spans="28:34" x14ac:dyDescent="0.15"/>
    <row r="73" spans="28:34" x14ac:dyDescent="0.15"/>
    <row r="74" spans="28:34" x14ac:dyDescent="0.15"/>
    <row r="75" spans="28:34" x14ac:dyDescent="0.15">
      <c r="AH75" s="236"/>
    </row>
    <row r="76" spans="28:34" x14ac:dyDescent="0.15">
      <c r="AF76" s="236"/>
      <c r="AG76" s="236"/>
      <c r="AH76" s="236"/>
    </row>
    <row r="77" spans="28:34" x14ac:dyDescent="0.15">
      <c r="AG77" s="236"/>
      <c r="AH77" s="236"/>
    </row>
    <row r="78" spans="28:34" x14ac:dyDescent="0.15"/>
    <row r="79" spans="28:34" x14ac:dyDescent="0.15"/>
    <row r="80" spans="28:34" x14ac:dyDescent="0.15"/>
    <row r="81" spans="25:34" x14ac:dyDescent="0.15"/>
    <row r="82" spans="25:34" x14ac:dyDescent="0.15">
      <c r="Y82" s="236"/>
    </row>
    <row r="83" spans="25:34" x14ac:dyDescent="0.15">
      <c r="Y83" s="236"/>
      <c r="Z83" s="236"/>
      <c r="AA83" s="236"/>
      <c r="AB83" s="236"/>
      <c r="AC83" s="236"/>
      <c r="AD83" s="236"/>
      <c r="AE83" s="236"/>
      <c r="AF83" s="236"/>
      <c r="AG83" s="236"/>
      <c r="AH83" s="236"/>
    </row>
    <row r="84" spans="25:34" x14ac:dyDescent="0.15"/>
    <row r="85" spans="25:34" x14ac:dyDescent="0.15"/>
    <row r="86" spans="25:34" x14ac:dyDescent="0.15"/>
    <row r="87" spans="25:34" x14ac:dyDescent="0.15"/>
    <row r="88" spans="25:34" x14ac:dyDescent="0.15">
      <c r="AH88" s="23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6"/>
      <c r="AG94" s="236"/>
      <c r="AH94" s="236"/>
    </row>
    <row r="95" spans="25:34" ht="13.5" customHeight="1" x14ac:dyDescent="0.15">
      <c r="AH95" s="23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6"/>
    </row>
    <row r="102" spans="33:34" ht="13.5" customHeight="1" x14ac:dyDescent="0.15"/>
    <row r="103" spans="33:34" ht="13.5" customHeight="1" x14ac:dyDescent="0.15"/>
    <row r="104" spans="33:34" ht="13.5" customHeight="1" x14ac:dyDescent="0.15">
      <c r="AG104" s="236"/>
      <c r="AH104" s="23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6"/>
    </row>
    <row r="117" spans="34:122" ht="13.5" customHeight="1" x14ac:dyDescent="0.15"/>
    <row r="118" spans="34:122" ht="13.5" customHeight="1" x14ac:dyDescent="0.15"/>
    <row r="119" spans="34:122" ht="13.5" customHeight="1" x14ac:dyDescent="0.15"/>
    <row r="120" spans="34:122" ht="13.5" customHeight="1" x14ac:dyDescent="0.15">
      <c r="AH120" s="236"/>
    </row>
    <row r="121" spans="34:122" ht="13.5" customHeight="1" x14ac:dyDescent="0.15">
      <c r="AH121" s="236"/>
    </row>
    <row r="122" spans="34:122" ht="13.5" customHeight="1" x14ac:dyDescent="0.15"/>
    <row r="123" spans="34:122" ht="13.5" customHeight="1" x14ac:dyDescent="0.15"/>
    <row r="124" spans="34:122" ht="13.5" customHeight="1" x14ac:dyDescent="0.15"/>
    <row r="125" spans="34:122" ht="13.5" customHeight="1" x14ac:dyDescent="0.15">
      <c r="DR125" s="236" t="s">
        <v>514</v>
      </c>
    </row>
  </sheetData>
  <sheetProtection algorithmName="SHA-512" hashValue="KtJqLQgtZuodUokIPpLF2fFj/upsXFw/O7GIKGZopeEdyz55UZtgrD/IXOLTfr2MUNH+/3fjFdR6zQrCivhplw==" saltValue="ktdpiY6OhQSwXXDM3eepg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1" customWidth="1"/>
    <col min="2" max="8" width="13.375" style="121" customWidth="1"/>
    <col min="9" max="16384" width="11.125" style="121"/>
  </cols>
  <sheetData>
    <row r="1" spans="1:8" x14ac:dyDescent="0.15">
      <c r="A1" s="115"/>
      <c r="B1" s="116"/>
      <c r="C1" s="117"/>
      <c r="D1" s="118"/>
      <c r="E1" s="119"/>
      <c r="F1" s="119"/>
      <c r="G1" s="119"/>
      <c r="H1" s="120"/>
    </row>
    <row r="2" spans="1:8" x14ac:dyDescent="0.15">
      <c r="A2" s="122"/>
      <c r="B2" s="123"/>
      <c r="C2" s="124"/>
      <c r="D2" s="125" t="s">
        <v>54</v>
      </c>
      <c r="E2" s="126"/>
      <c r="F2" s="127" t="s">
        <v>564</v>
      </c>
      <c r="G2" s="128"/>
      <c r="H2" s="129"/>
    </row>
    <row r="3" spans="1:8" x14ac:dyDescent="0.15">
      <c r="A3" s="125" t="s">
        <v>557</v>
      </c>
      <c r="B3" s="130"/>
      <c r="C3" s="131"/>
      <c r="D3" s="132">
        <v>68717</v>
      </c>
      <c r="E3" s="133"/>
      <c r="F3" s="134">
        <v>73475</v>
      </c>
      <c r="G3" s="135"/>
      <c r="H3" s="136"/>
    </row>
    <row r="4" spans="1:8" x14ac:dyDescent="0.15">
      <c r="A4" s="137"/>
      <c r="B4" s="138"/>
      <c r="C4" s="139"/>
      <c r="D4" s="140">
        <v>49731</v>
      </c>
      <c r="E4" s="141"/>
      <c r="F4" s="142">
        <v>43072</v>
      </c>
      <c r="G4" s="143"/>
      <c r="H4" s="144"/>
    </row>
    <row r="5" spans="1:8" x14ac:dyDescent="0.15">
      <c r="A5" s="125" t="s">
        <v>559</v>
      </c>
      <c r="B5" s="130"/>
      <c r="C5" s="131"/>
      <c r="D5" s="132">
        <v>175141</v>
      </c>
      <c r="E5" s="133"/>
      <c r="F5" s="134">
        <v>87464</v>
      </c>
      <c r="G5" s="135"/>
      <c r="H5" s="136"/>
    </row>
    <row r="6" spans="1:8" x14ac:dyDescent="0.15">
      <c r="A6" s="137"/>
      <c r="B6" s="138"/>
      <c r="C6" s="139"/>
      <c r="D6" s="140">
        <v>129194</v>
      </c>
      <c r="E6" s="141"/>
      <c r="F6" s="142">
        <v>47479</v>
      </c>
      <c r="G6" s="143"/>
      <c r="H6" s="144"/>
    </row>
    <row r="7" spans="1:8" x14ac:dyDescent="0.15">
      <c r="A7" s="125" t="s">
        <v>560</v>
      </c>
      <c r="B7" s="130"/>
      <c r="C7" s="131"/>
      <c r="D7" s="132">
        <v>236541</v>
      </c>
      <c r="E7" s="133"/>
      <c r="F7" s="134">
        <v>96248</v>
      </c>
      <c r="G7" s="135"/>
      <c r="H7" s="136"/>
    </row>
    <row r="8" spans="1:8" x14ac:dyDescent="0.15">
      <c r="A8" s="137"/>
      <c r="B8" s="138"/>
      <c r="C8" s="139"/>
      <c r="D8" s="140">
        <v>156140</v>
      </c>
      <c r="E8" s="141"/>
      <c r="F8" s="142">
        <v>55768</v>
      </c>
      <c r="G8" s="143"/>
      <c r="H8" s="144"/>
    </row>
    <row r="9" spans="1:8" x14ac:dyDescent="0.15">
      <c r="A9" s="125" t="s">
        <v>561</v>
      </c>
      <c r="B9" s="130"/>
      <c r="C9" s="131"/>
      <c r="D9" s="132">
        <v>131857</v>
      </c>
      <c r="E9" s="133"/>
      <c r="F9" s="134">
        <v>76413</v>
      </c>
      <c r="G9" s="135"/>
      <c r="H9" s="136"/>
    </row>
    <row r="10" spans="1:8" x14ac:dyDescent="0.15">
      <c r="A10" s="137"/>
      <c r="B10" s="138"/>
      <c r="C10" s="139"/>
      <c r="D10" s="140">
        <v>64389</v>
      </c>
      <c r="E10" s="141"/>
      <c r="F10" s="142">
        <v>39658</v>
      </c>
      <c r="G10" s="143"/>
      <c r="H10" s="144"/>
    </row>
    <row r="11" spans="1:8" x14ac:dyDescent="0.15">
      <c r="A11" s="125" t="s">
        <v>562</v>
      </c>
      <c r="B11" s="130"/>
      <c r="C11" s="131"/>
      <c r="D11" s="132">
        <v>99489</v>
      </c>
      <c r="E11" s="133"/>
      <c r="F11" s="134">
        <v>66481</v>
      </c>
      <c r="G11" s="135"/>
      <c r="H11" s="136"/>
    </row>
    <row r="12" spans="1:8" x14ac:dyDescent="0.15">
      <c r="A12" s="137"/>
      <c r="B12" s="138"/>
      <c r="C12" s="145"/>
      <c r="D12" s="140">
        <v>44957</v>
      </c>
      <c r="E12" s="141"/>
      <c r="F12" s="142">
        <v>36120</v>
      </c>
      <c r="G12" s="143"/>
      <c r="H12" s="144"/>
    </row>
    <row r="13" spans="1:8" x14ac:dyDescent="0.15">
      <c r="A13" s="125"/>
      <c r="B13" s="130"/>
      <c r="C13" s="146"/>
      <c r="D13" s="147">
        <v>142349</v>
      </c>
      <c r="E13" s="148"/>
      <c r="F13" s="149">
        <v>80016</v>
      </c>
      <c r="G13" s="150"/>
      <c r="H13" s="136"/>
    </row>
    <row r="14" spans="1:8" x14ac:dyDescent="0.15">
      <c r="A14" s="137"/>
      <c r="B14" s="138"/>
      <c r="C14" s="139"/>
      <c r="D14" s="140">
        <v>88882</v>
      </c>
      <c r="E14" s="141"/>
      <c r="F14" s="142">
        <v>44419</v>
      </c>
      <c r="G14" s="143"/>
      <c r="H14" s="144"/>
    </row>
    <row r="17" spans="1:11" x14ac:dyDescent="0.15">
      <c r="A17" s="121" t="s">
        <v>55</v>
      </c>
    </row>
    <row r="18" spans="1:11" x14ac:dyDescent="0.15">
      <c r="A18" s="151"/>
      <c r="B18" s="151" t="str">
        <f>実質収支比率等に係る経年分析!F$46</f>
        <v>H30</v>
      </c>
      <c r="C18" s="151" t="str">
        <f>実質収支比率等に係る経年分析!G$46</f>
        <v>R01</v>
      </c>
      <c r="D18" s="151" t="str">
        <f>実質収支比率等に係る経年分析!H$46</f>
        <v>R02</v>
      </c>
      <c r="E18" s="151" t="str">
        <f>実質収支比率等に係る経年分析!I$46</f>
        <v>R03</v>
      </c>
      <c r="F18" s="151" t="str">
        <f>実質収支比率等に係る経年分析!J$46</f>
        <v>R04</v>
      </c>
    </row>
    <row r="19" spans="1:11" x14ac:dyDescent="0.15">
      <c r="A19" s="151" t="s">
        <v>56</v>
      </c>
      <c r="B19" s="151">
        <f>ROUND(VALUE(SUBSTITUTE(実質収支比率等に係る経年分析!F$48,"▲","-")),2)</f>
        <v>17.23</v>
      </c>
      <c r="C19" s="151">
        <f>ROUND(VALUE(SUBSTITUTE(実質収支比率等に係る経年分析!G$48,"▲","-")),2)</f>
        <v>11.58</v>
      </c>
      <c r="D19" s="151">
        <f>ROUND(VALUE(SUBSTITUTE(実質収支比率等に係る経年分析!H$48,"▲","-")),2)</f>
        <v>9.2100000000000009</v>
      </c>
      <c r="E19" s="151">
        <f>ROUND(VALUE(SUBSTITUTE(実質収支比率等に係る経年分析!I$48,"▲","-")),2)</f>
        <v>10.86</v>
      </c>
      <c r="F19" s="151">
        <f>ROUND(VALUE(SUBSTITUTE(実質収支比率等に係る経年分析!J$48,"▲","-")),2)</f>
        <v>8.6999999999999993</v>
      </c>
    </row>
    <row r="20" spans="1:11" x14ac:dyDescent="0.15">
      <c r="A20" s="151" t="s">
        <v>57</v>
      </c>
      <c r="B20" s="151">
        <f>ROUND(VALUE(SUBSTITUTE(実質収支比率等に係る経年分析!F$47,"▲","-")),2)</f>
        <v>30.65</v>
      </c>
      <c r="C20" s="151">
        <f>ROUND(VALUE(SUBSTITUTE(実質収支比率等に係る経年分析!G$47,"▲","-")),2)</f>
        <v>30.87</v>
      </c>
      <c r="D20" s="151">
        <f>ROUND(VALUE(SUBSTITUTE(実質収支比率等に係る経年分析!H$47,"▲","-")),2)</f>
        <v>30.2</v>
      </c>
      <c r="E20" s="151">
        <f>ROUND(VALUE(SUBSTITUTE(実質収支比率等に係る経年分析!I$47,"▲","-")),2)</f>
        <v>29.99</v>
      </c>
      <c r="F20" s="151">
        <f>ROUND(VALUE(SUBSTITUTE(実質収支比率等に係る経年分析!J$47,"▲","-")),2)</f>
        <v>30.84</v>
      </c>
    </row>
    <row r="21" spans="1:11" x14ac:dyDescent="0.15">
      <c r="A21" s="151" t="s">
        <v>58</v>
      </c>
      <c r="B21" s="151">
        <f>IF(ISNUMBER(VALUE(SUBSTITUTE(実質収支比率等に係る経年分析!F$49,"▲","-"))),ROUND(VALUE(SUBSTITUTE(実質収支比率等に係る経年分析!F$49,"▲","-")),2),NA())</f>
        <v>-4.7300000000000004</v>
      </c>
      <c r="C21" s="151">
        <f>IF(ISNUMBER(VALUE(SUBSTITUTE(実質収支比率等に係る経年分析!G$49,"▲","-"))),ROUND(VALUE(SUBSTITUTE(実質収支比率等に係る経年分析!G$49,"▲","-")),2),NA())</f>
        <v>-5.5</v>
      </c>
      <c r="D21" s="151">
        <f>IF(ISNUMBER(VALUE(SUBSTITUTE(実質収支比率等に係る経年分析!H$49,"▲","-"))),ROUND(VALUE(SUBSTITUTE(実質収支比率等に係る経年分析!H$49,"▲","-")),2),NA())</f>
        <v>-2.0699999999999998</v>
      </c>
      <c r="E21" s="151">
        <f>IF(ISNUMBER(VALUE(SUBSTITUTE(実質収支比率等に係る経年分析!I$49,"▲","-"))),ROUND(VALUE(SUBSTITUTE(実質収支比率等に係る経年分析!I$49,"▲","-")),2),NA())</f>
        <v>4.1399999999999997</v>
      </c>
      <c r="F21" s="151">
        <f>IF(ISNUMBER(VALUE(SUBSTITUTE(実質収支比率等に係る経年分析!J$49,"▲","-"))),ROUND(VALUE(SUBSTITUTE(実質収支比率等に係る経年分析!J$49,"▲","-")),2),NA())</f>
        <v>-2.4300000000000002</v>
      </c>
    </row>
    <row r="24" spans="1:11" x14ac:dyDescent="0.15">
      <c r="A24" s="121" t="s">
        <v>59</v>
      </c>
    </row>
    <row r="25" spans="1:11" x14ac:dyDescent="0.15">
      <c r="A25" s="152"/>
      <c r="B25" s="152" t="str">
        <f>連結実質赤字比率に係る赤字・黒字の構成分析!F$33</f>
        <v>H30</v>
      </c>
      <c r="C25" s="152"/>
      <c r="D25" s="152" t="str">
        <f>連結実質赤字比率に係る赤字・黒字の構成分析!G$33</f>
        <v>R01</v>
      </c>
      <c r="E25" s="152"/>
      <c r="F25" s="152" t="str">
        <f>連結実質赤字比率に係る赤字・黒字の構成分析!H$33</f>
        <v>R02</v>
      </c>
      <c r="G25" s="152"/>
      <c r="H25" s="152" t="str">
        <f>連結実質赤字比率に係る赤字・黒字の構成分析!I$33</f>
        <v>R03</v>
      </c>
      <c r="I25" s="152"/>
      <c r="J25" s="152" t="str">
        <f>連結実質赤字比率に係る赤字・黒字の構成分析!J$33</f>
        <v>R04</v>
      </c>
      <c r="K25" s="152"/>
    </row>
    <row r="26" spans="1:11" x14ac:dyDescent="0.15">
      <c r="A26" s="152"/>
      <c r="B26" s="152" t="s">
        <v>60</v>
      </c>
      <c r="C26" s="152" t="s">
        <v>61</v>
      </c>
      <c r="D26" s="152" t="s">
        <v>60</v>
      </c>
      <c r="E26" s="152" t="s">
        <v>61</v>
      </c>
      <c r="F26" s="152" t="s">
        <v>60</v>
      </c>
      <c r="G26" s="152" t="s">
        <v>61</v>
      </c>
      <c r="H26" s="152" t="s">
        <v>60</v>
      </c>
      <c r="I26" s="152" t="s">
        <v>61</v>
      </c>
      <c r="J26" s="152" t="s">
        <v>60</v>
      </c>
      <c r="K26" s="152" t="s">
        <v>61</v>
      </c>
    </row>
    <row r="27" spans="1:11" x14ac:dyDescent="0.15">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x14ac:dyDescent="0.15">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15">
      <c r="A29" s="152" t="str">
        <f>IF(連結実質赤字比率に係る赤字・黒字の構成分析!C$41="",NA(),連結実質赤字比率に係る赤字・黒字の構成分析!C$41)</f>
        <v>椎田駅前周辺活性化促進事業特別会計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15">
      <c r="A30" s="152" t="str">
        <f>IF(連結実質赤字比率に係る赤字・黒字の構成分析!C$40="",NA(),連結実質赤字比率に係る赤字・黒字の構成分析!C$40)</f>
        <v>奨学金貸付事業特別会計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0.03</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0.03</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0.04</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0.01</v>
      </c>
    </row>
    <row r="31" spans="1:11" x14ac:dyDescent="0.15">
      <c r="A31" s="152" t="str">
        <f>IF(連結実質赤字比率に係る赤字・黒字の構成分析!C$39="",NA(),連結実質赤字比率に係る赤字・黒字の構成分析!C$39)</f>
        <v>後期高齢者医療特別会計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0.22</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0.22</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0.19</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0.21</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0.18</v>
      </c>
    </row>
    <row r="32" spans="1:11" x14ac:dyDescent="0.15">
      <c r="A32" s="152" t="str">
        <f>IF(連結実質赤字比率に係る赤字・黒字の構成分析!C$38="",NA(),連結実質赤字比率に係る赤字・黒字の構成分析!C$38)</f>
        <v>国民健康保険特別会計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3.28</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1.27</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1.24</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1.45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0.86</v>
      </c>
    </row>
    <row r="33" spans="1:16" x14ac:dyDescent="0.15">
      <c r="A33" s="152" t="str">
        <f>IF(連結実質赤字比率に係る赤字・黒字の構成分析!C$37="",NA(),連結実質赤字比率に係る赤字・黒字の構成分析!C$37)</f>
        <v>水道事業会計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4.04</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6.18</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7.93</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8.11</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9.5</v>
      </c>
    </row>
    <row r="34" spans="1:16" x14ac:dyDescent="0.15">
      <c r="A34" s="152" t="str">
        <f>IF(連結実質赤字比率に係る赤字・黒字の構成分析!C$36="",NA(),連結実質赤字比率に係る赤字・黒字の構成分析!C$36)</f>
        <v>一般会計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20.46</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14.26</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11.75</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12.97</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10.59</v>
      </c>
    </row>
    <row r="35" spans="1:16" x14ac:dyDescent="0.15">
      <c r="A35" s="152" t="str">
        <f>IF(連結実質赤字比率に係る赤字・黒字の構成分析!C$35="",NA(),連結実質赤字比率に係る赤字・黒字の構成分析!C$35)</f>
        <v>下水道事業会計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7.93</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9.77</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11.22</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11.75</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14.08</v>
      </c>
    </row>
    <row r="36" spans="1:16" x14ac:dyDescent="0.15">
      <c r="A36" s="152" t="str">
        <f>IF(連結実質赤字比率に係る赤字・黒字の構成分析!C$34="",NA(),連結実質赤字比率に係る赤字・黒字の構成分析!C$34)</f>
        <v>住宅新築資金等貸付事業特別会計</v>
      </c>
      <c r="B36" s="152">
        <f>IF(ROUND(VALUE(SUBSTITUTE(連結実質赤字比率に係る赤字・黒字の構成分析!F$34,"▲", "-")), 2) &lt; 0, ABS(ROUND(VALUE(SUBSTITUTE(連結実質赤字比率に係る赤字・黒字の構成分析!F$34,"▲", "-")), 2)), NA())</f>
        <v>3.27</v>
      </c>
      <c r="C36" s="152" t="e">
        <f>IF(ROUND(VALUE(SUBSTITUTE(連結実質赤字比率に係る赤字・黒字の構成分析!F$34,"▲", "-")), 2) &gt;= 0, ABS(ROUND(VALUE(SUBSTITUTE(連結実質赤字比率に係る赤字・黒字の構成分析!F$34,"▲", "-")), 2)), NA())</f>
        <v>#N/A</v>
      </c>
      <c r="D36" s="152">
        <f>IF(ROUND(VALUE(SUBSTITUTE(連結実質赤字比率に係る赤字・黒字の構成分析!G$34,"▲", "-")), 2) &lt; 0, ABS(ROUND(VALUE(SUBSTITUTE(連結実質赤字比率に係る赤字・黒字の構成分析!G$34,"▲", "-")), 2)), NA())</f>
        <v>2.72</v>
      </c>
      <c r="E36" s="152" t="e">
        <f>IF(ROUND(VALUE(SUBSTITUTE(連結実質赤字比率に係る赤字・黒字の構成分析!G$34,"▲", "-")), 2) &gt;= 0, ABS(ROUND(VALUE(SUBSTITUTE(連結実質赤字比率に係る赤字・黒字の構成分析!G$34,"▲", "-")), 2)), NA())</f>
        <v>#N/A</v>
      </c>
      <c r="F36" s="152">
        <f>IF(ROUND(VALUE(SUBSTITUTE(連結実質赤字比率に係る赤字・黒字の構成分析!H$34,"▲", "-")), 2) &lt; 0, ABS(ROUND(VALUE(SUBSTITUTE(連結実質赤字比率に係る赤字・黒字の構成分析!H$34,"▲", "-")), 2)), NA())</f>
        <v>2.58</v>
      </c>
      <c r="G36" s="152" t="e">
        <f>IF(ROUND(VALUE(SUBSTITUTE(連結実質赤字比率に係る赤字・黒字の構成分析!H$34,"▲", "-")), 2) &gt;= 0, ABS(ROUND(VALUE(SUBSTITUTE(連結実質赤字比率に係る赤字・黒字の構成分析!H$34,"▲", "-")), 2)), NA())</f>
        <v>#N/A</v>
      </c>
      <c r="H36" s="152">
        <f>IF(ROUND(VALUE(SUBSTITUTE(連結実質赤字比率に係る赤字・黒字の構成分析!I$34,"▲", "-")), 2) &lt; 0, ABS(ROUND(VALUE(SUBSTITUTE(連結実質赤字比率に係る赤字・黒字の構成分析!I$34,"▲", "-")), 2)), NA())</f>
        <v>2.11</v>
      </c>
      <c r="I36" s="152" t="e">
        <f>IF(ROUND(VALUE(SUBSTITUTE(連結実質赤字比率に係る赤字・黒字の構成分析!I$34,"▲", "-")), 2) &gt;= 0, ABS(ROUND(VALUE(SUBSTITUTE(連結実質赤字比率に係る赤字・黒字の構成分析!I$34,"▲", "-")), 2)), NA())</f>
        <v>#N/A</v>
      </c>
      <c r="J36" s="152">
        <f>IF(ROUND(VALUE(SUBSTITUTE(連結実質赤字比率に係る赤字・黒字の構成分析!J$34,"▲", "-")), 2) &lt; 0, ABS(ROUND(VALUE(SUBSTITUTE(連結実質赤字比率に係る赤字・黒字の構成分析!J$34,"▲", "-")), 2)), NA())</f>
        <v>1.9</v>
      </c>
      <c r="K36" s="152" t="e">
        <f>IF(ROUND(VALUE(SUBSTITUTE(連結実質赤字比率に係る赤字・黒字の構成分析!J$34,"▲", "-")), 2) &gt;= 0, ABS(ROUND(VALUE(SUBSTITUTE(連結実質赤字比率に係る赤字・黒字の構成分析!J$34,"▲", "-")), 2)), NA())</f>
        <v>#N/A</v>
      </c>
    </row>
    <row r="39" spans="1:16" x14ac:dyDescent="0.15">
      <c r="A39" s="121" t="s">
        <v>62</v>
      </c>
    </row>
    <row r="40" spans="1:16" x14ac:dyDescent="0.15">
      <c r="A40" s="153"/>
      <c r="B40" s="153" t="str">
        <f>'実質公債費比率（分子）の構造'!K$44</f>
        <v>H30</v>
      </c>
      <c r="C40" s="153"/>
      <c r="D40" s="153"/>
      <c r="E40" s="153" t="str">
        <f>'実質公債費比率（分子）の構造'!L$44</f>
        <v>R01</v>
      </c>
      <c r="F40" s="153"/>
      <c r="G40" s="153"/>
      <c r="H40" s="153" t="str">
        <f>'実質公債費比率（分子）の構造'!M$44</f>
        <v>R02</v>
      </c>
      <c r="I40" s="153"/>
      <c r="J40" s="153"/>
      <c r="K40" s="153" t="str">
        <f>'実質公債費比率（分子）の構造'!N$44</f>
        <v>R03</v>
      </c>
      <c r="L40" s="153"/>
      <c r="M40" s="153"/>
      <c r="N40" s="153" t="str">
        <f>'実質公債費比率（分子）の構造'!O$44</f>
        <v>R04</v>
      </c>
      <c r="O40" s="153"/>
      <c r="P40" s="153"/>
    </row>
    <row r="41" spans="1:16" x14ac:dyDescent="0.15">
      <c r="A41" s="153"/>
      <c r="B41" s="153" t="s">
        <v>63</v>
      </c>
      <c r="C41" s="153"/>
      <c r="D41" s="153" t="s">
        <v>64</v>
      </c>
      <c r="E41" s="153" t="s">
        <v>63</v>
      </c>
      <c r="F41" s="153"/>
      <c r="G41" s="153" t="s">
        <v>64</v>
      </c>
      <c r="H41" s="153" t="s">
        <v>63</v>
      </c>
      <c r="I41" s="153"/>
      <c r="J41" s="153" t="s">
        <v>64</v>
      </c>
      <c r="K41" s="153" t="s">
        <v>63</v>
      </c>
      <c r="L41" s="153"/>
      <c r="M41" s="153" t="s">
        <v>64</v>
      </c>
      <c r="N41" s="153" t="s">
        <v>63</v>
      </c>
      <c r="O41" s="153"/>
      <c r="P41" s="153" t="s">
        <v>64</v>
      </c>
    </row>
    <row r="42" spans="1:16" x14ac:dyDescent="0.15">
      <c r="A42" s="153" t="s">
        <v>65</v>
      </c>
      <c r="B42" s="153"/>
      <c r="C42" s="153"/>
      <c r="D42" s="153">
        <f>'実質公債費比率（分子）の構造'!K$52</f>
        <v>932</v>
      </c>
      <c r="E42" s="153"/>
      <c r="F42" s="153"/>
      <c r="G42" s="153">
        <f>'実質公債費比率（分子）の構造'!L$52</f>
        <v>912</v>
      </c>
      <c r="H42" s="153"/>
      <c r="I42" s="153"/>
      <c r="J42" s="153">
        <f>'実質公債費比率（分子）の構造'!M$52</f>
        <v>876</v>
      </c>
      <c r="K42" s="153"/>
      <c r="L42" s="153"/>
      <c r="M42" s="153">
        <f>'実質公債費比率（分子）の構造'!N$52</f>
        <v>933</v>
      </c>
      <c r="N42" s="153"/>
      <c r="O42" s="153"/>
      <c r="P42" s="153">
        <f>'実質公債費比率（分子）の構造'!O$52</f>
        <v>994</v>
      </c>
    </row>
    <row r="43" spans="1:16" x14ac:dyDescent="0.15">
      <c r="A43" s="153" t="s">
        <v>66</v>
      </c>
      <c r="B43" s="153" t="str">
        <f>'実質公債費比率（分子）の構造'!K$51</f>
        <v>-</v>
      </c>
      <c r="C43" s="153"/>
      <c r="D43" s="153"/>
      <c r="E43" s="153">
        <f>'実質公債費比率（分子）の構造'!L$51</f>
        <v>0</v>
      </c>
      <c r="F43" s="153"/>
      <c r="G43" s="153"/>
      <c r="H43" s="153">
        <f>'実質公債費比率（分子）の構造'!M$51</f>
        <v>0</v>
      </c>
      <c r="I43" s="153"/>
      <c r="J43" s="153"/>
      <c r="K43" s="153">
        <f>'実質公債費比率（分子）の構造'!N$51</f>
        <v>0</v>
      </c>
      <c r="L43" s="153"/>
      <c r="M43" s="153"/>
      <c r="N43" s="153" t="str">
        <f>'実質公債費比率（分子）の構造'!O$51</f>
        <v>-</v>
      </c>
      <c r="O43" s="153"/>
      <c r="P43" s="153"/>
    </row>
    <row r="44" spans="1:16" x14ac:dyDescent="0.15">
      <c r="A44" s="153" t="s">
        <v>67</v>
      </c>
      <c r="B44" s="153">
        <f>'実質公債費比率（分子）の構造'!K$50</f>
        <v>16</v>
      </c>
      <c r="C44" s="153"/>
      <c r="D44" s="153"/>
      <c r="E44" s="153">
        <f>'実質公債費比率（分子）の構造'!L$50</f>
        <v>18</v>
      </c>
      <c r="F44" s="153"/>
      <c r="G44" s="153"/>
      <c r="H44" s="153">
        <f>'実質公債費比率（分子）の構造'!M$50</f>
        <v>18</v>
      </c>
      <c r="I44" s="153"/>
      <c r="J44" s="153"/>
      <c r="K44" s="153">
        <f>'実質公債費比率（分子）の構造'!N$50</f>
        <v>17</v>
      </c>
      <c r="L44" s="153"/>
      <c r="M44" s="153"/>
      <c r="N44" s="153">
        <f>'実質公債費比率（分子）の構造'!O$50</f>
        <v>16</v>
      </c>
      <c r="O44" s="153"/>
      <c r="P44" s="153"/>
    </row>
    <row r="45" spans="1:16" x14ac:dyDescent="0.15">
      <c r="A45" s="153" t="s">
        <v>68</v>
      </c>
      <c r="B45" s="153">
        <f>'実質公債費比率（分子）の構造'!K$49</f>
        <v>1</v>
      </c>
      <c r="C45" s="153"/>
      <c r="D45" s="153"/>
      <c r="E45" s="153">
        <f>'実質公債費比率（分子）の構造'!L$49</f>
        <v>0</v>
      </c>
      <c r="F45" s="153"/>
      <c r="G45" s="153"/>
      <c r="H45" s="153">
        <f>'実質公債費比率（分子）の構造'!M$49</f>
        <v>1</v>
      </c>
      <c r="I45" s="153"/>
      <c r="J45" s="153"/>
      <c r="K45" s="153">
        <f>'実質公債費比率（分子）の構造'!N$49</f>
        <v>0</v>
      </c>
      <c r="L45" s="153"/>
      <c r="M45" s="153"/>
      <c r="N45" s="153" t="str">
        <f>'実質公債費比率（分子）の構造'!O$49</f>
        <v>-</v>
      </c>
      <c r="O45" s="153"/>
      <c r="P45" s="153"/>
    </row>
    <row r="46" spans="1:16" x14ac:dyDescent="0.15">
      <c r="A46" s="153" t="s">
        <v>69</v>
      </c>
      <c r="B46" s="153">
        <f>'実質公債費比率（分子）の構造'!K$48</f>
        <v>219</v>
      </c>
      <c r="C46" s="153"/>
      <c r="D46" s="153"/>
      <c r="E46" s="153">
        <f>'実質公債費比率（分子）の構造'!L$48</f>
        <v>255</v>
      </c>
      <c r="F46" s="153"/>
      <c r="G46" s="153"/>
      <c r="H46" s="153">
        <f>'実質公債費比率（分子）の構造'!M$48</f>
        <v>257</v>
      </c>
      <c r="I46" s="153"/>
      <c r="J46" s="153"/>
      <c r="K46" s="153">
        <f>'実質公債費比率（分子）の構造'!N$48</f>
        <v>276</v>
      </c>
      <c r="L46" s="153"/>
      <c r="M46" s="153"/>
      <c r="N46" s="153">
        <f>'実質公債費比率（分子）の構造'!O$48</f>
        <v>275</v>
      </c>
      <c r="O46" s="153"/>
      <c r="P46" s="153"/>
    </row>
    <row r="47" spans="1:16" x14ac:dyDescent="0.15">
      <c r="A47" s="153" t="s">
        <v>70</v>
      </c>
      <c r="B47" s="153" t="str">
        <f>'実質公債費比率（分子）の構造'!K$47</f>
        <v>-</v>
      </c>
      <c r="C47" s="153"/>
      <c r="D47" s="153"/>
      <c r="E47" s="153" t="str">
        <f>'実質公債費比率（分子）の構造'!L$47</f>
        <v>-</v>
      </c>
      <c r="F47" s="153"/>
      <c r="G47" s="153"/>
      <c r="H47" s="153" t="str">
        <f>'実質公債費比率（分子）の構造'!M$47</f>
        <v>-</v>
      </c>
      <c r="I47" s="153"/>
      <c r="J47" s="153"/>
      <c r="K47" s="153" t="str">
        <f>'実質公債費比率（分子）の構造'!N$47</f>
        <v>-</v>
      </c>
      <c r="L47" s="153"/>
      <c r="M47" s="153"/>
      <c r="N47" s="153" t="str">
        <f>'実質公債費比率（分子）の構造'!O$47</f>
        <v>-</v>
      </c>
      <c r="O47" s="153"/>
      <c r="P47" s="153"/>
    </row>
    <row r="48" spans="1:16" x14ac:dyDescent="0.15">
      <c r="A48" s="153" t="s">
        <v>71</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15">
      <c r="A49" s="153" t="s">
        <v>72</v>
      </c>
      <c r="B49" s="153">
        <f>'実質公債費比率（分子）の構造'!K$45</f>
        <v>1051</v>
      </c>
      <c r="C49" s="153"/>
      <c r="D49" s="153"/>
      <c r="E49" s="153">
        <f>'実質公債費比率（分子）の構造'!L$45</f>
        <v>1067</v>
      </c>
      <c r="F49" s="153"/>
      <c r="G49" s="153"/>
      <c r="H49" s="153">
        <f>'実質公債費比率（分子）の構造'!M$45</f>
        <v>1059</v>
      </c>
      <c r="I49" s="153"/>
      <c r="J49" s="153"/>
      <c r="K49" s="153">
        <f>'実質公債費比率（分子）の構造'!N$45</f>
        <v>1159</v>
      </c>
      <c r="L49" s="153"/>
      <c r="M49" s="153"/>
      <c r="N49" s="153">
        <f>'実質公債費比率（分子）の構造'!O$45</f>
        <v>1288</v>
      </c>
      <c r="O49" s="153"/>
      <c r="P49" s="153"/>
    </row>
    <row r="50" spans="1:16" x14ac:dyDescent="0.15">
      <c r="A50" s="153" t="s">
        <v>73</v>
      </c>
      <c r="B50" s="153" t="e">
        <f>NA()</f>
        <v>#N/A</v>
      </c>
      <c r="C50" s="153">
        <f>IF(ISNUMBER('実質公債費比率（分子）の構造'!K$53),'実質公債費比率（分子）の構造'!K$53,NA())</f>
        <v>355</v>
      </c>
      <c r="D50" s="153" t="e">
        <f>NA()</f>
        <v>#N/A</v>
      </c>
      <c r="E50" s="153" t="e">
        <f>NA()</f>
        <v>#N/A</v>
      </c>
      <c r="F50" s="153">
        <f>IF(ISNUMBER('実質公債費比率（分子）の構造'!L$53),'実質公債費比率（分子）の構造'!L$53,NA())</f>
        <v>428</v>
      </c>
      <c r="G50" s="153" t="e">
        <f>NA()</f>
        <v>#N/A</v>
      </c>
      <c r="H50" s="153" t="e">
        <f>NA()</f>
        <v>#N/A</v>
      </c>
      <c r="I50" s="153">
        <f>IF(ISNUMBER('実質公債費比率（分子）の構造'!M$53),'実質公債費比率（分子）の構造'!M$53,NA())</f>
        <v>459</v>
      </c>
      <c r="J50" s="153" t="e">
        <f>NA()</f>
        <v>#N/A</v>
      </c>
      <c r="K50" s="153" t="e">
        <f>NA()</f>
        <v>#N/A</v>
      </c>
      <c r="L50" s="153">
        <f>IF(ISNUMBER('実質公債費比率（分子）の構造'!N$53),'実質公債費比率（分子）の構造'!N$53,NA())</f>
        <v>519</v>
      </c>
      <c r="M50" s="153" t="e">
        <f>NA()</f>
        <v>#N/A</v>
      </c>
      <c r="N50" s="153" t="e">
        <f>NA()</f>
        <v>#N/A</v>
      </c>
      <c r="O50" s="153">
        <f>IF(ISNUMBER('実質公債費比率（分子）の構造'!O$53),'実質公債費比率（分子）の構造'!O$53,NA())</f>
        <v>585</v>
      </c>
      <c r="P50" s="153" t="e">
        <f>NA()</f>
        <v>#N/A</v>
      </c>
    </row>
    <row r="53" spans="1:16" x14ac:dyDescent="0.15">
      <c r="A53" s="121" t="s">
        <v>74</v>
      </c>
    </row>
    <row r="54" spans="1:16" x14ac:dyDescent="0.15">
      <c r="A54" s="152"/>
      <c r="B54" s="152" t="str">
        <f>'将来負担比率（分子）の構造'!I$40</f>
        <v>H30</v>
      </c>
      <c r="C54" s="152"/>
      <c r="D54" s="152"/>
      <c r="E54" s="152" t="str">
        <f>'将来負担比率（分子）の構造'!J$40</f>
        <v>R01</v>
      </c>
      <c r="F54" s="152"/>
      <c r="G54" s="152"/>
      <c r="H54" s="152" t="str">
        <f>'将来負担比率（分子）の構造'!K$40</f>
        <v>R02</v>
      </c>
      <c r="I54" s="152"/>
      <c r="J54" s="152"/>
      <c r="K54" s="152" t="str">
        <f>'将来負担比率（分子）の構造'!L$40</f>
        <v>R03</v>
      </c>
      <c r="L54" s="152"/>
      <c r="M54" s="152"/>
      <c r="N54" s="152" t="str">
        <f>'将来負担比率（分子）の構造'!M$40</f>
        <v>R04</v>
      </c>
      <c r="O54" s="152"/>
      <c r="P54" s="152"/>
    </row>
    <row r="55" spans="1:16" x14ac:dyDescent="0.15">
      <c r="A55" s="152"/>
      <c r="B55" s="152" t="s">
        <v>75</v>
      </c>
      <c r="C55" s="152"/>
      <c r="D55" s="152" t="s">
        <v>76</v>
      </c>
      <c r="E55" s="152" t="s">
        <v>75</v>
      </c>
      <c r="F55" s="152"/>
      <c r="G55" s="152" t="s">
        <v>76</v>
      </c>
      <c r="H55" s="152" t="s">
        <v>75</v>
      </c>
      <c r="I55" s="152"/>
      <c r="J55" s="152" t="s">
        <v>76</v>
      </c>
      <c r="K55" s="152" t="s">
        <v>75</v>
      </c>
      <c r="L55" s="152"/>
      <c r="M55" s="152" t="s">
        <v>76</v>
      </c>
      <c r="N55" s="152" t="s">
        <v>75</v>
      </c>
      <c r="O55" s="152"/>
      <c r="P55" s="152" t="s">
        <v>76</v>
      </c>
    </row>
    <row r="56" spans="1:16" x14ac:dyDescent="0.15">
      <c r="A56" s="152" t="s">
        <v>45</v>
      </c>
      <c r="B56" s="152"/>
      <c r="C56" s="152"/>
      <c r="D56" s="152">
        <f>'将来負担比率（分子）の構造'!I$52</f>
        <v>10134</v>
      </c>
      <c r="E56" s="152"/>
      <c r="F56" s="152"/>
      <c r="G56" s="152">
        <f>'将来負担比率（分子）の構造'!J$52</f>
        <v>10781</v>
      </c>
      <c r="H56" s="152"/>
      <c r="I56" s="152"/>
      <c r="J56" s="152">
        <f>'将来負担比率（分子）の構造'!K$52</f>
        <v>12016</v>
      </c>
      <c r="K56" s="152"/>
      <c r="L56" s="152"/>
      <c r="M56" s="152">
        <f>'将来負担比率（分子）の構造'!L$52</f>
        <v>11819</v>
      </c>
      <c r="N56" s="152"/>
      <c r="O56" s="152"/>
      <c r="P56" s="152">
        <f>'将来負担比率（分子）の構造'!M$52</f>
        <v>11387</v>
      </c>
    </row>
    <row r="57" spans="1:16" x14ac:dyDescent="0.15">
      <c r="A57" s="152" t="s">
        <v>44</v>
      </c>
      <c r="B57" s="152"/>
      <c r="C57" s="152"/>
      <c r="D57" s="152">
        <f>'将来負担比率（分子）の構造'!I$51</f>
        <v>179</v>
      </c>
      <c r="E57" s="152"/>
      <c r="F57" s="152"/>
      <c r="G57" s="152">
        <f>'将来負担比率（分子）の構造'!J$51</f>
        <v>276</v>
      </c>
      <c r="H57" s="152"/>
      <c r="I57" s="152"/>
      <c r="J57" s="152">
        <f>'将来負担比率（分子）の構造'!K$51</f>
        <v>257</v>
      </c>
      <c r="K57" s="152"/>
      <c r="L57" s="152"/>
      <c r="M57" s="152">
        <f>'将来負担比率（分子）の構造'!L$51</f>
        <v>219</v>
      </c>
      <c r="N57" s="152"/>
      <c r="O57" s="152"/>
      <c r="P57" s="152">
        <f>'将来負担比率（分子）の構造'!M$51</f>
        <v>161</v>
      </c>
    </row>
    <row r="58" spans="1:16" x14ac:dyDescent="0.15">
      <c r="A58" s="152" t="s">
        <v>43</v>
      </c>
      <c r="B58" s="152"/>
      <c r="C58" s="152"/>
      <c r="D58" s="152">
        <f>'将来負担比率（分子）の構造'!I$50</f>
        <v>4313</v>
      </c>
      <c r="E58" s="152"/>
      <c r="F58" s="152"/>
      <c r="G58" s="152">
        <f>'将来負担比率（分子）の構造'!J$50</f>
        <v>4338</v>
      </c>
      <c r="H58" s="152"/>
      <c r="I58" s="152"/>
      <c r="J58" s="152">
        <f>'将来負担比率（分子）の構造'!K$50</f>
        <v>4078</v>
      </c>
      <c r="K58" s="152"/>
      <c r="L58" s="152"/>
      <c r="M58" s="152">
        <f>'将来負担比率（分子）の構造'!L$50</f>
        <v>4312</v>
      </c>
      <c r="N58" s="152"/>
      <c r="O58" s="152"/>
      <c r="P58" s="152">
        <f>'将来負担比率（分子）の構造'!M$50</f>
        <v>4487</v>
      </c>
    </row>
    <row r="59" spans="1:16" x14ac:dyDescent="0.15">
      <c r="A59" s="152" t="s">
        <v>41</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15">
      <c r="A60" s="152" t="s">
        <v>40</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15">
      <c r="A61" s="152" t="s">
        <v>38</v>
      </c>
      <c r="B61" s="152" t="str">
        <f>'将来負担比率（分子）の構造'!I$46</f>
        <v>-</v>
      </c>
      <c r="C61" s="152"/>
      <c r="D61" s="152"/>
      <c r="E61" s="152" t="str">
        <f>'将来負担比率（分子）の構造'!J$46</f>
        <v>-</v>
      </c>
      <c r="F61" s="152"/>
      <c r="G61" s="152"/>
      <c r="H61" s="152" t="str">
        <f>'将来負担比率（分子）の構造'!K$46</f>
        <v>-</v>
      </c>
      <c r="I61" s="152"/>
      <c r="J61" s="152"/>
      <c r="K61" s="152" t="str">
        <f>'将来負担比率（分子）の構造'!L$46</f>
        <v>-</v>
      </c>
      <c r="L61" s="152"/>
      <c r="M61" s="152"/>
      <c r="N61" s="152" t="str">
        <f>'将来負担比率（分子）の構造'!M$46</f>
        <v>-</v>
      </c>
      <c r="O61" s="152"/>
      <c r="P61" s="152"/>
    </row>
    <row r="62" spans="1:16" x14ac:dyDescent="0.15">
      <c r="A62" s="152" t="s">
        <v>37</v>
      </c>
      <c r="B62" s="152">
        <f>'将来負担比率（分子）の構造'!I$45</f>
        <v>2216</v>
      </c>
      <c r="C62" s="152"/>
      <c r="D62" s="152"/>
      <c r="E62" s="152">
        <f>'将来負担比率（分子）の構造'!J$45</f>
        <v>2203</v>
      </c>
      <c r="F62" s="152"/>
      <c r="G62" s="152"/>
      <c r="H62" s="152">
        <f>'将来負担比率（分子）の構造'!K$45</f>
        <v>2149</v>
      </c>
      <c r="I62" s="152"/>
      <c r="J62" s="152"/>
      <c r="K62" s="152">
        <f>'将来負担比率（分子）の構造'!L$45</f>
        <v>2078</v>
      </c>
      <c r="L62" s="152"/>
      <c r="M62" s="152"/>
      <c r="N62" s="152">
        <f>'将来負担比率（分子）の構造'!M$45</f>
        <v>2084</v>
      </c>
      <c r="O62" s="152"/>
      <c r="P62" s="152"/>
    </row>
    <row r="63" spans="1:16" x14ac:dyDescent="0.15">
      <c r="A63" s="152" t="s">
        <v>36</v>
      </c>
      <c r="B63" s="152">
        <f>'将来負担比率（分子）の構造'!I$44</f>
        <v>116</v>
      </c>
      <c r="C63" s="152"/>
      <c r="D63" s="152"/>
      <c r="E63" s="152">
        <f>'将来負担比率（分子）の構造'!J$44</f>
        <v>103</v>
      </c>
      <c r="F63" s="152"/>
      <c r="G63" s="152"/>
      <c r="H63" s="152">
        <f>'将来負担比率（分子）の構造'!K$44</f>
        <v>85</v>
      </c>
      <c r="I63" s="152"/>
      <c r="J63" s="152"/>
      <c r="K63" s="152">
        <f>'将来負担比率（分子）の構造'!L$44</f>
        <v>78</v>
      </c>
      <c r="L63" s="152"/>
      <c r="M63" s="152"/>
      <c r="N63" s="152">
        <f>'将来負担比率（分子）の構造'!M$44</f>
        <v>69</v>
      </c>
      <c r="O63" s="152"/>
      <c r="P63" s="152"/>
    </row>
    <row r="64" spans="1:16" x14ac:dyDescent="0.15">
      <c r="A64" s="152" t="s">
        <v>35</v>
      </c>
      <c r="B64" s="152">
        <f>'将来負担比率（分子）の構造'!I$43</f>
        <v>3631</v>
      </c>
      <c r="C64" s="152"/>
      <c r="D64" s="152"/>
      <c r="E64" s="152">
        <f>'将来負担比率（分子）の構造'!J$43</f>
        <v>3365</v>
      </c>
      <c r="F64" s="152"/>
      <c r="G64" s="152"/>
      <c r="H64" s="152">
        <f>'将来負担比率（分子）の構造'!K$43</f>
        <v>3413</v>
      </c>
      <c r="I64" s="152"/>
      <c r="J64" s="152"/>
      <c r="K64" s="152">
        <f>'将来負担比率（分子）の構造'!L$43</f>
        <v>3577</v>
      </c>
      <c r="L64" s="152"/>
      <c r="M64" s="152"/>
      <c r="N64" s="152">
        <f>'将来負担比率（分子）の構造'!M$43</f>
        <v>3744</v>
      </c>
      <c r="O64" s="152"/>
      <c r="P64" s="152"/>
    </row>
    <row r="65" spans="1:16" x14ac:dyDescent="0.15">
      <c r="A65" s="152" t="s">
        <v>34</v>
      </c>
      <c r="B65" s="152" t="str">
        <f>'将来負担比率（分子）の構造'!I$42</f>
        <v>-</v>
      </c>
      <c r="C65" s="152"/>
      <c r="D65" s="152"/>
      <c r="E65" s="152" t="str">
        <f>'将来負担比率（分子）の構造'!J$42</f>
        <v>-</v>
      </c>
      <c r="F65" s="152"/>
      <c r="G65" s="152"/>
      <c r="H65" s="152" t="str">
        <f>'将来負担比率（分子）の構造'!K$42</f>
        <v>-</v>
      </c>
      <c r="I65" s="152"/>
      <c r="J65" s="152"/>
      <c r="K65" s="152" t="str">
        <f>'将来負担比率（分子）の構造'!L$42</f>
        <v>-</v>
      </c>
      <c r="L65" s="152"/>
      <c r="M65" s="152"/>
      <c r="N65" s="152" t="str">
        <f>'将来負担比率（分子）の構造'!M$42</f>
        <v>-</v>
      </c>
      <c r="O65" s="152"/>
      <c r="P65" s="152"/>
    </row>
    <row r="66" spans="1:16" x14ac:dyDescent="0.15">
      <c r="A66" s="152" t="s">
        <v>33</v>
      </c>
      <c r="B66" s="152">
        <f>'将来負担比率（分子）の構造'!I$41</f>
        <v>10131</v>
      </c>
      <c r="C66" s="152"/>
      <c r="D66" s="152"/>
      <c r="E66" s="152">
        <f>'将来負担比率（分子）の構造'!J$41</f>
        <v>11190</v>
      </c>
      <c r="F66" s="152"/>
      <c r="G66" s="152"/>
      <c r="H66" s="152">
        <f>'将来負担比率（分子）の構造'!K$41</f>
        <v>12862</v>
      </c>
      <c r="I66" s="152"/>
      <c r="J66" s="152"/>
      <c r="K66" s="152">
        <f>'将来負担比率（分子）の構造'!L$41</f>
        <v>12733</v>
      </c>
      <c r="L66" s="152"/>
      <c r="M66" s="152"/>
      <c r="N66" s="152">
        <f>'将来負担比率（分子）の構造'!M$41</f>
        <v>12063</v>
      </c>
      <c r="O66" s="152"/>
      <c r="P66" s="152"/>
    </row>
    <row r="67" spans="1:16" x14ac:dyDescent="0.15">
      <c r="A67" s="152" t="s">
        <v>77</v>
      </c>
      <c r="B67" s="152" t="e">
        <f>NA()</f>
        <v>#N/A</v>
      </c>
      <c r="C67" s="152">
        <f>IF(ISNUMBER('将来負担比率（分子）の構造'!I$53), IF('将来負担比率（分子）の構造'!I$53 &lt; 0, 0, '将来負担比率（分子）の構造'!I$53), NA())</f>
        <v>1468</v>
      </c>
      <c r="D67" s="152" t="e">
        <f>NA()</f>
        <v>#N/A</v>
      </c>
      <c r="E67" s="152" t="e">
        <f>NA()</f>
        <v>#N/A</v>
      </c>
      <c r="F67" s="152">
        <f>IF(ISNUMBER('将来負担比率（分子）の構造'!J$53), IF('将来負担比率（分子）の構造'!J$53 &lt; 0, 0, '将来負担比率（分子）の構造'!J$53), NA())</f>
        <v>1466</v>
      </c>
      <c r="G67" s="152" t="e">
        <f>NA()</f>
        <v>#N/A</v>
      </c>
      <c r="H67" s="152" t="e">
        <f>NA()</f>
        <v>#N/A</v>
      </c>
      <c r="I67" s="152">
        <f>IF(ISNUMBER('将来負担比率（分子）の構造'!K$53), IF('将来負担比率（分子）の構造'!K$53 &lt; 0, 0, '将来負担比率（分子）の構造'!K$53), NA())</f>
        <v>2160</v>
      </c>
      <c r="J67" s="152" t="e">
        <f>NA()</f>
        <v>#N/A</v>
      </c>
      <c r="K67" s="152" t="e">
        <f>NA()</f>
        <v>#N/A</v>
      </c>
      <c r="L67" s="152">
        <f>IF(ISNUMBER('将来負担比率（分子）の構造'!L$53), IF('将来負担比率（分子）の構造'!L$53 &lt; 0, 0, '将来負担比率（分子）の構造'!L$53), NA())</f>
        <v>2116</v>
      </c>
      <c r="M67" s="152" t="e">
        <f>NA()</f>
        <v>#N/A</v>
      </c>
      <c r="N67" s="152" t="e">
        <f>NA()</f>
        <v>#N/A</v>
      </c>
      <c r="O67" s="152">
        <f>IF(ISNUMBER('将来負担比率（分子）の構造'!M$53), IF('将来負担比率（分子）の構造'!M$53 &lt; 0, 0, '将来負担比率（分子）の構造'!M$53), NA())</f>
        <v>1924</v>
      </c>
      <c r="P67" s="152" t="e">
        <f>NA()</f>
        <v>#N/A</v>
      </c>
    </row>
    <row r="70" spans="1:16" x14ac:dyDescent="0.15">
      <c r="A70" s="154" t="s">
        <v>78</v>
      </c>
      <c r="B70" s="154"/>
      <c r="C70" s="154"/>
      <c r="D70" s="154"/>
      <c r="E70" s="154"/>
      <c r="F70" s="154"/>
    </row>
    <row r="71" spans="1:16" x14ac:dyDescent="0.15">
      <c r="A71" s="155"/>
      <c r="B71" s="155" t="str">
        <f>基金残高に係る経年分析!F54</f>
        <v>R02</v>
      </c>
      <c r="C71" s="155" t="str">
        <f>基金残高に係る経年分析!G54</f>
        <v>R03</v>
      </c>
      <c r="D71" s="155" t="str">
        <f>基金残高に係る経年分析!H54</f>
        <v>R04</v>
      </c>
    </row>
    <row r="72" spans="1:16" x14ac:dyDescent="0.15">
      <c r="A72" s="155" t="s">
        <v>79</v>
      </c>
      <c r="B72" s="156">
        <f>基金残高に係る経年分析!F55</f>
        <v>1751</v>
      </c>
      <c r="C72" s="156">
        <f>基金残高に係る経年分析!G55</f>
        <v>1867</v>
      </c>
      <c r="D72" s="156">
        <f>基金残高に係る経年分析!H55</f>
        <v>1869</v>
      </c>
    </row>
    <row r="73" spans="1:16" x14ac:dyDescent="0.15">
      <c r="A73" s="155" t="s">
        <v>80</v>
      </c>
      <c r="B73" s="156">
        <f>基金残高に係る経年分析!F56</f>
        <v>983</v>
      </c>
      <c r="C73" s="156">
        <f>基金残高に係る経年分析!G56</f>
        <v>1055</v>
      </c>
      <c r="D73" s="156">
        <f>基金残高に係る経年分析!H56</f>
        <v>1056</v>
      </c>
    </row>
    <row r="74" spans="1:16" x14ac:dyDescent="0.15">
      <c r="A74" s="155" t="s">
        <v>81</v>
      </c>
      <c r="B74" s="156">
        <f>基金残高に係る経年分析!F57</f>
        <v>3547</v>
      </c>
      <c r="C74" s="156">
        <f>基金残高に係る経年分析!G57</f>
        <v>3659</v>
      </c>
      <c r="D74" s="156">
        <f>基金残高に係る経年分析!H57</f>
        <v>3712</v>
      </c>
    </row>
  </sheetData>
  <sheetProtection algorithmName="SHA-512" hashValue="Hl4r+MNUqi7/A0wOC03+BcA6BvRHenoAdzPpX6SZQP2DHXncGibBu5glqSYUwmXCvcy7uU/kPGFOLyYTSfwqcw==" saltValue="SrF1qni1qT6rP/y+5mZI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1" customWidth="1"/>
    <col min="2" max="2" width="2.375" style="191" customWidth="1"/>
    <col min="3" max="16" width="2.625" style="191" customWidth="1"/>
    <col min="17" max="17" width="2.375" style="191" customWidth="1"/>
    <col min="18" max="95" width="1.625" style="191" customWidth="1"/>
    <col min="96" max="133" width="1.625" style="203" customWidth="1"/>
    <col min="134" max="143" width="1.625" style="191" customWidth="1"/>
    <col min="144" max="16384" width="0" style="191" hidden="1"/>
  </cols>
  <sheetData>
    <row r="1" spans="2:143"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755" t="s">
        <v>219</v>
      </c>
      <c r="DI1" s="756"/>
      <c r="DJ1" s="756"/>
      <c r="DK1" s="756"/>
      <c r="DL1" s="756"/>
      <c r="DM1" s="756"/>
      <c r="DN1" s="757"/>
      <c r="DO1" s="191"/>
      <c r="DP1" s="755" t="s">
        <v>220</v>
      </c>
      <c r="DQ1" s="756"/>
      <c r="DR1" s="756"/>
      <c r="DS1" s="756"/>
      <c r="DT1" s="756"/>
      <c r="DU1" s="756"/>
      <c r="DV1" s="756"/>
      <c r="DW1" s="756"/>
      <c r="DX1" s="756"/>
      <c r="DY1" s="756"/>
      <c r="DZ1" s="756"/>
      <c r="EA1" s="756"/>
      <c r="EB1" s="756"/>
      <c r="EC1" s="757"/>
      <c r="ED1" s="190"/>
      <c r="EE1" s="190"/>
      <c r="EF1" s="190"/>
      <c r="EG1" s="190"/>
      <c r="EH1" s="190"/>
      <c r="EI1" s="190"/>
      <c r="EJ1" s="190"/>
      <c r="EK1" s="190"/>
      <c r="EL1" s="190"/>
      <c r="EM1" s="190"/>
    </row>
    <row r="2" spans="2:143" ht="22.5" customHeight="1" x14ac:dyDescent="0.15">
      <c r="B2" s="192" t="s">
        <v>221</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row>
    <row r="3" spans="2:143" ht="11.25" customHeight="1" x14ac:dyDescent="0.15">
      <c r="B3" s="711" t="s">
        <v>222</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223</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224</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225</v>
      </c>
      <c r="S4" s="712"/>
      <c r="T4" s="712"/>
      <c r="U4" s="712"/>
      <c r="V4" s="712"/>
      <c r="W4" s="712"/>
      <c r="X4" s="712"/>
      <c r="Y4" s="713"/>
      <c r="Z4" s="711" t="s">
        <v>226</v>
      </c>
      <c r="AA4" s="712"/>
      <c r="AB4" s="712"/>
      <c r="AC4" s="713"/>
      <c r="AD4" s="711" t="s">
        <v>227</v>
      </c>
      <c r="AE4" s="712"/>
      <c r="AF4" s="712"/>
      <c r="AG4" s="712"/>
      <c r="AH4" s="712"/>
      <c r="AI4" s="712"/>
      <c r="AJ4" s="712"/>
      <c r="AK4" s="713"/>
      <c r="AL4" s="711" t="s">
        <v>226</v>
      </c>
      <c r="AM4" s="712"/>
      <c r="AN4" s="712"/>
      <c r="AO4" s="713"/>
      <c r="AP4" s="758" t="s">
        <v>228</v>
      </c>
      <c r="AQ4" s="758"/>
      <c r="AR4" s="758"/>
      <c r="AS4" s="758"/>
      <c r="AT4" s="758"/>
      <c r="AU4" s="758"/>
      <c r="AV4" s="758"/>
      <c r="AW4" s="758"/>
      <c r="AX4" s="758"/>
      <c r="AY4" s="758"/>
      <c r="AZ4" s="758"/>
      <c r="BA4" s="758"/>
      <c r="BB4" s="758"/>
      <c r="BC4" s="758"/>
      <c r="BD4" s="758"/>
      <c r="BE4" s="758"/>
      <c r="BF4" s="758"/>
      <c r="BG4" s="758" t="s">
        <v>229</v>
      </c>
      <c r="BH4" s="758"/>
      <c r="BI4" s="758"/>
      <c r="BJ4" s="758"/>
      <c r="BK4" s="758"/>
      <c r="BL4" s="758"/>
      <c r="BM4" s="758"/>
      <c r="BN4" s="758"/>
      <c r="BO4" s="758" t="s">
        <v>226</v>
      </c>
      <c r="BP4" s="758"/>
      <c r="BQ4" s="758"/>
      <c r="BR4" s="758"/>
      <c r="BS4" s="758" t="s">
        <v>230</v>
      </c>
      <c r="BT4" s="758"/>
      <c r="BU4" s="758"/>
      <c r="BV4" s="758"/>
      <c r="BW4" s="758"/>
      <c r="BX4" s="758"/>
      <c r="BY4" s="758"/>
      <c r="BZ4" s="758"/>
      <c r="CA4" s="758"/>
      <c r="CB4" s="758"/>
      <c r="CD4" s="711" t="s">
        <v>231</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17" t="s">
        <v>232</v>
      </c>
      <c r="C5" s="718"/>
      <c r="D5" s="718"/>
      <c r="E5" s="718"/>
      <c r="F5" s="718"/>
      <c r="G5" s="718"/>
      <c r="H5" s="718"/>
      <c r="I5" s="718"/>
      <c r="J5" s="718"/>
      <c r="K5" s="718"/>
      <c r="L5" s="718"/>
      <c r="M5" s="718"/>
      <c r="N5" s="718"/>
      <c r="O5" s="718"/>
      <c r="P5" s="718"/>
      <c r="Q5" s="719"/>
      <c r="R5" s="714">
        <v>1589395</v>
      </c>
      <c r="S5" s="715"/>
      <c r="T5" s="715"/>
      <c r="U5" s="715"/>
      <c r="V5" s="715"/>
      <c r="W5" s="715"/>
      <c r="X5" s="715"/>
      <c r="Y5" s="740"/>
      <c r="Z5" s="753">
        <v>12.8</v>
      </c>
      <c r="AA5" s="753"/>
      <c r="AB5" s="753"/>
      <c r="AC5" s="753"/>
      <c r="AD5" s="754">
        <v>1589395</v>
      </c>
      <c r="AE5" s="754"/>
      <c r="AF5" s="754"/>
      <c r="AG5" s="754"/>
      <c r="AH5" s="754"/>
      <c r="AI5" s="754"/>
      <c r="AJ5" s="754"/>
      <c r="AK5" s="754"/>
      <c r="AL5" s="741">
        <v>25.5</v>
      </c>
      <c r="AM5" s="723"/>
      <c r="AN5" s="723"/>
      <c r="AO5" s="742"/>
      <c r="AP5" s="717" t="s">
        <v>233</v>
      </c>
      <c r="AQ5" s="718"/>
      <c r="AR5" s="718"/>
      <c r="AS5" s="718"/>
      <c r="AT5" s="718"/>
      <c r="AU5" s="718"/>
      <c r="AV5" s="718"/>
      <c r="AW5" s="718"/>
      <c r="AX5" s="718"/>
      <c r="AY5" s="718"/>
      <c r="AZ5" s="718"/>
      <c r="BA5" s="718"/>
      <c r="BB5" s="718"/>
      <c r="BC5" s="718"/>
      <c r="BD5" s="718"/>
      <c r="BE5" s="718"/>
      <c r="BF5" s="719"/>
      <c r="BG5" s="659">
        <v>1589395</v>
      </c>
      <c r="BH5" s="660"/>
      <c r="BI5" s="660"/>
      <c r="BJ5" s="660"/>
      <c r="BK5" s="660"/>
      <c r="BL5" s="660"/>
      <c r="BM5" s="660"/>
      <c r="BN5" s="661"/>
      <c r="BO5" s="697">
        <v>100</v>
      </c>
      <c r="BP5" s="697"/>
      <c r="BQ5" s="697"/>
      <c r="BR5" s="697"/>
      <c r="BS5" s="698" t="s">
        <v>234</v>
      </c>
      <c r="BT5" s="698"/>
      <c r="BU5" s="698"/>
      <c r="BV5" s="698"/>
      <c r="BW5" s="698"/>
      <c r="BX5" s="698"/>
      <c r="BY5" s="698"/>
      <c r="BZ5" s="698"/>
      <c r="CA5" s="698"/>
      <c r="CB5" s="738"/>
      <c r="CD5" s="711" t="s">
        <v>228</v>
      </c>
      <c r="CE5" s="712"/>
      <c r="CF5" s="712"/>
      <c r="CG5" s="712"/>
      <c r="CH5" s="712"/>
      <c r="CI5" s="712"/>
      <c r="CJ5" s="712"/>
      <c r="CK5" s="712"/>
      <c r="CL5" s="712"/>
      <c r="CM5" s="712"/>
      <c r="CN5" s="712"/>
      <c r="CO5" s="712"/>
      <c r="CP5" s="712"/>
      <c r="CQ5" s="713"/>
      <c r="CR5" s="711" t="s">
        <v>235</v>
      </c>
      <c r="CS5" s="712"/>
      <c r="CT5" s="712"/>
      <c r="CU5" s="712"/>
      <c r="CV5" s="712"/>
      <c r="CW5" s="712"/>
      <c r="CX5" s="712"/>
      <c r="CY5" s="713"/>
      <c r="CZ5" s="711" t="s">
        <v>226</v>
      </c>
      <c r="DA5" s="712"/>
      <c r="DB5" s="712"/>
      <c r="DC5" s="713"/>
      <c r="DD5" s="711" t="s">
        <v>236</v>
      </c>
      <c r="DE5" s="712"/>
      <c r="DF5" s="712"/>
      <c r="DG5" s="712"/>
      <c r="DH5" s="712"/>
      <c r="DI5" s="712"/>
      <c r="DJ5" s="712"/>
      <c r="DK5" s="712"/>
      <c r="DL5" s="712"/>
      <c r="DM5" s="712"/>
      <c r="DN5" s="712"/>
      <c r="DO5" s="712"/>
      <c r="DP5" s="713"/>
      <c r="DQ5" s="711" t="s">
        <v>237</v>
      </c>
      <c r="DR5" s="712"/>
      <c r="DS5" s="712"/>
      <c r="DT5" s="712"/>
      <c r="DU5" s="712"/>
      <c r="DV5" s="712"/>
      <c r="DW5" s="712"/>
      <c r="DX5" s="712"/>
      <c r="DY5" s="712"/>
      <c r="DZ5" s="712"/>
      <c r="EA5" s="712"/>
      <c r="EB5" s="712"/>
      <c r="EC5" s="713"/>
    </row>
    <row r="6" spans="2:143" ht="11.25" customHeight="1" x14ac:dyDescent="0.15">
      <c r="B6" s="656" t="s">
        <v>238</v>
      </c>
      <c r="C6" s="657"/>
      <c r="D6" s="657"/>
      <c r="E6" s="657"/>
      <c r="F6" s="657"/>
      <c r="G6" s="657"/>
      <c r="H6" s="657"/>
      <c r="I6" s="657"/>
      <c r="J6" s="657"/>
      <c r="K6" s="657"/>
      <c r="L6" s="657"/>
      <c r="M6" s="657"/>
      <c r="N6" s="657"/>
      <c r="O6" s="657"/>
      <c r="P6" s="657"/>
      <c r="Q6" s="658"/>
      <c r="R6" s="659">
        <v>135788</v>
      </c>
      <c r="S6" s="660"/>
      <c r="T6" s="660"/>
      <c r="U6" s="660"/>
      <c r="V6" s="660"/>
      <c r="W6" s="660"/>
      <c r="X6" s="660"/>
      <c r="Y6" s="661"/>
      <c r="Z6" s="697">
        <v>1.1000000000000001</v>
      </c>
      <c r="AA6" s="697"/>
      <c r="AB6" s="697"/>
      <c r="AC6" s="697"/>
      <c r="AD6" s="698">
        <v>135788</v>
      </c>
      <c r="AE6" s="698"/>
      <c r="AF6" s="698"/>
      <c r="AG6" s="698"/>
      <c r="AH6" s="698"/>
      <c r="AI6" s="698"/>
      <c r="AJ6" s="698"/>
      <c r="AK6" s="698"/>
      <c r="AL6" s="662">
        <v>2.2000000000000002</v>
      </c>
      <c r="AM6" s="663"/>
      <c r="AN6" s="663"/>
      <c r="AO6" s="699"/>
      <c r="AP6" s="656" t="s">
        <v>239</v>
      </c>
      <c r="AQ6" s="657"/>
      <c r="AR6" s="657"/>
      <c r="AS6" s="657"/>
      <c r="AT6" s="657"/>
      <c r="AU6" s="657"/>
      <c r="AV6" s="657"/>
      <c r="AW6" s="657"/>
      <c r="AX6" s="657"/>
      <c r="AY6" s="657"/>
      <c r="AZ6" s="657"/>
      <c r="BA6" s="657"/>
      <c r="BB6" s="657"/>
      <c r="BC6" s="657"/>
      <c r="BD6" s="657"/>
      <c r="BE6" s="657"/>
      <c r="BF6" s="658"/>
      <c r="BG6" s="659">
        <v>1589395</v>
      </c>
      <c r="BH6" s="660"/>
      <c r="BI6" s="660"/>
      <c r="BJ6" s="660"/>
      <c r="BK6" s="660"/>
      <c r="BL6" s="660"/>
      <c r="BM6" s="660"/>
      <c r="BN6" s="661"/>
      <c r="BO6" s="697">
        <v>100</v>
      </c>
      <c r="BP6" s="697"/>
      <c r="BQ6" s="697"/>
      <c r="BR6" s="697"/>
      <c r="BS6" s="698" t="s">
        <v>130</v>
      </c>
      <c r="BT6" s="698"/>
      <c r="BU6" s="698"/>
      <c r="BV6" s="698"/>
      <c r="BW6" s="698"/>
      <c r="BX6" s="698"/>
      <c r="BY6" s="698"/>
      <c r="BZ6" s="698"/>
      <c r="CA6" s="698"/>
      <c r="CB6" s="738"/>
      <c r="CD6" s="717" t="s">
        <v>240</v>
      </c>
      <c r="CE6" s="718"/>
      <c r="CF6" s="718"/>
      <c r="CG6" s="718"/>
      <c r="CH6" s="718"/>
      <c r="CI6" s="718"/>
      <c r="CJ6" s="718"/>
      <c r="CK6" s="718"/>
      <c r="CL6" s="718"/>
      <c r="CM6" s="718"/>
      <c r="CN6" s="718"/>
      <c r="CO6" s="718"/>
      <c r="CP6" s="718"/>
      <c r="CQ6" s="719"/>
      <c r="CR6" s="659">
        <v>108032</v>
      </c>
      <c r="CS6" s="660"/>
      <c r="CT6" s="660"/>
      <c r="CU6" s="660"/>
      <c r="CV6" s="660"/>
      <c r="CW6" s="660"/>
      <c r="CX6" s="660"/>
      <c r="CY6" s="661"/>
      <c r="CZ6" s="741">
        <v>0.9</v>
      </c>
      <c r="DA6" s="723"/>
      <c r="DB6" s="723"/>
      <c r="DC6" s="743"/>
      <c r="DD6" s="665" t="s">
        <v>177</v>
      </c>
      <c r="DE6" s="660"/>
      <c r="DF6" s="660"/>
      <c r="DG6" s="660"/>
      <c r="DH6" s="660"/>
      <c r="DI6" s="660"/>
      <c r="DJ6" s="660"/>
      <c r="DK6" s="660"/>
      <c r="DL6" s="660"/>
      <c r="DM6" s="660"/>
      <c r="DN6" s="660"/>
      <c r="DO6" s="660"/>
      <c r="DP6" s="661"/>
      <c r="DQ6" s="665">
        <v>108032</v>
      </c>
      <c r="DR6" s="660"/>
      <c r="DS6" s="660"/>
      <c r="DT6" s="660"/>
      <c r="DU6" s="660"/>
      <c r="DV6" s="660"/>
      <c r="DW6" s="660"/>
      <c r="DX6" s="660"/>
      <c r="DY6" s="660"/>
      <c r="DZ6" s="660"/>
      <c r="EA6" s="660"/>
      <c r="EB6" s="660"/>
      <c r="EC6" s="696"/>
    </row>
    <row r="7" spans="2:143" ht="11.25" customHeight="1" x14ac:dyDescent="0.15">
      <c r="B7" s="656" t="s">
        <v>241</v>
      </c>
      <c r="C7" s="657"/>
      <c r="D7" s="657"/>
      <c r="E7" s="657"/>
      <c r="F7" s="657"/>
      <c r="G7" s="657"/>
      <c r="H7" s="657"/>
      <c r="I7" s="657"/>
      <c r="J7" s="657"/>
      <c r="K7" s="657"/>
      <c r="L7" s="657"/>
      <c r="M7" s="657"/>
      <c r="N7" s="657"/>
      <c r="O7" s="657"/>
      <c r="P7" s="657"/>
      <c r="Q7" s="658"/>
      <c r="R7" s="659">
        <v>489</v>
      </c>
      <c r="S7" s="660"/>
      <c r="T7" s="660"/>
      <c r="U7" s="660"/>
      <c r="V7" s="660"/>
      <c r="W7" s="660"/>
      <c r="X7" s="660"/>
      <c r="Y7" s="661"/>
      <c r="Z7" s="697">
        <v>0</v>
      </c>
      <c r="AA7" s="697"/>
      <c r="AB7" s="697"/>
      <c r="AC7" s="697"/>
      <c r="AD7" s="698">
        <v>489</v>
      </c>
      <c r="AE7" s="698"/>
      <c r="AF7" s="698"/>
      <c r="AG7" s="698"/>
      <c r="AH7" s="698"/>
      <c r="AI7" s="698"/>
      <c r="AJ7" s="698"/>
      <c r="AK7" s="698"/>
      <c r="AL7" s="662">
        <v>0</v>
      </c>
      <c r="AM7" s="663"/>
      <c r="AN7" s="663"/>
      <c r="AO7" s="699"/>
      <c r="AP7" s="656" t="s">
        <v>242</v>
      </c>
      <c r="AQ7" s="657"/>
      <c r="AR7" s="657"/>
      <c r="AS7" s="657"/>
      <c r="AT7" s="657"/>
      <c r="AU7" s="657"/>
      <c r="AV7" s="657"/>
      <c r="AW7" s="657"/>
      <c r="AX7" s="657"/>
      <c r="AY7" s="657"/>
      <c r="AZ7" s="657"/>
      <c r="BA7" s="657"/>
      <c r="BB7" s="657"/>
      <c r="BC7" s="657"/>
      <c r="BD7" s="657"/>
      <c r="BE7" s="657"/>
      <c r="BF7" s="658"/>
      <c r="BG7" s="659">
        <v>725573</v>
      </c>
      <c r="BH7" s="660"/>
      <c r="BI7" s="660"/>
      <c r="BJ7" s="660"/>
      <c r="BK7" s="660"/>
      <c r="BL7" s="660"/>
      <c r="BM7" s="660"/>
      <c r="BN7" s="661"/>
      <c r="BO7" s="697">
        <v>45.7</v>
      </c>
      <c r="BP7" s="697"/>
      <c r="BQ7" s="697"/>
      <c r="BR7" s="697"/>
      <c r="BS7" s="698" t="s">
        <v>177</v>
      </c>
      <c r="BT7" s="698"/>
      <c r="BU7" s="698"/>
      <c r="BV7" s="698"/>
      <c r="BW7" s="698"/>
      <c r="BX7" s="698"/>
      <c r="BY7" s="698"/>
      <c r="BZ7" s="698"/>
      <c r="CA7" s="698"/>
      <c r="CB7" s="738"/>
      <c r="CD7" s="656" t="s">
        <v>243</v>
      </c>
      <c r="CE7" s="657"/>
      <c r="CF7" s="657"/>
      <c r="CG7" s="657"/>
      <c r="CH7" s="657"/>
      <c r="CI7" s="657"/>
      <c r="CJ7" s="657"/>
      <c r="CK7" s="657"/>
      <c r="CL7" s="657"/>
      <c r="CM7" s="657"/>
      <c r="CN7" s="657"/>
      <c r="CO7" s="657"/>
      <c r="CP7" s="657"/>
      <c r="CQ7" s="658"/>
      <c r="CR7" s="659">
        <v>1484568</v>
      </c>
      <c r="CS7" s="660"/>
      <c r="CT7" s="660"/>
      <c r="CU7" s="660"/>
      <c r="CV7" s="660"/>
      <c r="CW7" s="660"/>
      <c r="CX7" s="660"/>
      <c r="CY7" s="661"/>
      <c r="CZ7" s="697">
        <v>12.7</v>
      </c>
      <c r="DA7" s="697"/>
      <c r="DB7" s="697"/>
      <c r="DC7" s="697"/>
      <c r="DD7" s="665">
        <v>101731</v>
      </c>
      <c r="DE7" s="660"/>
      <c r="DF7" s="660"/>
      <c r="DG7" s="660"/>
      <c r="DH7" s="660"/>
      <c r="DI7" s="660"/>
      <c r="DJ7" s="660"/>
      <c r="DK7" s="660"/>
      <c r="DL7" s="660"/>
      <c r="DM7" s="660"/>
      <c r="DN7" s="660"/>
      <c r="DO7" s="660"/>
      <c r="DP7" s="661"/>
      <c r="DQ7" s="665">
        <v>1335050</v>
      </c>
      <c r="DR7" s="660"/>
      <c r="DS7" s="660"/>
      <c r="DT7" s="660"/>
      <c r="DU7" s="660"/>
      <c r="DV7" s="660"/>
      <c r="DW7" s="660"/>
      <c r="DX7" s="660"/>
      <c r="DY7" s="660"/>
      <c r="DZ7" s="660"/>
      <c r="EA7" s="660"/>
      <c r="EB7" s="660"/>
      <c r="EC7" s="696"/>
    </row>
    <row r="8" spans="2:143" ht="11.25" customHeight="1" x14ac:dyDescent="0.15">
      <c r="B8" s="656" t="s">
        <v>244</v>
      </c>
      <c r="C8" s="657"/>
      <c r="D8" s="657"/>
      <c r="E8" s="657"/>
      <c r="F8" s="657"/>
      <c r="G8" s="657"/>
      <c r="H8" s="657"/>
      <c r="I8" s="657"/>
      <c r="J8" s="657"/>
      <c r="K8" s="657"/>
      <c r="L8" s="657"/>
      <c r="M8" s="657"/>
      <c r="N8" s="657"/>
      <c r="O8" s="657"/>
      <c r="P8" s="657"/>
      <c r="Q8" s="658"/>
      <c r="R8" s="659">
        <v>7867</v>
      </c>
      <c r="S8" s="660"/>
      <c r="T8" s="660"/>
      <c r="U8" s="660"/>
      <c r="V8" s="660"/>
      <c r="W8" s="660"/>
      <c r="X8" s="660"/>
      <c r="Y8" s="661"/>
      <c r="Z8" s="697">
        <v>0.1</v>
      </c>
      <c r="AA8" s="697"/>
      <c r="AB8" s="697"/>
      <c r="AC8" s="697"/>
      <c r="AD8" s="698">
        <v>7867</v>
      </c>
      <c r="AE8" s="698"/>
      <c r="AF8" s="698"/>
      <c r="AG8" s="698"/>
      <c r="AH8" s="698"/>
      <c r="AI8" s="698"/>
      <c r="AJ8" s="698"/>
      <c r="AK8" s="698"/>
      <c r="AL8" s="662">
        <v>0.1</v>
      </c>
      <c r="AM8" s="663"/>
      <c r="AN8" s="663"/>
      <c r="AO8" s="699"/>
      <c r="AP8" s="656" t="s">
        <v>245</v>
      </c>
      <c r="AQ8" s="657"/>
      <c r="AR8" s="657"/>
      <c r="AS8" s="657"/>
      <c r="AT8" s="657"/>
      <c r="AU8" s="657"/>
      <c r="AV8" s="657"/>
      <c r="AW8" s="657"/>
      <c r="AX8" s="657"/>
      <c r="AY8" s="657"/>
      <c r="AZ8" s="657"/>
      <c r="BA8" s="657"/>
      <c r="BB8" s="657"/>
      <c r="BC8" s="657"/>
      <c r="BD8" s="657"/>
      <c r="BE8" s="657"/>
      <c r="BF8" s="658"/>
      <c r="BG8" s="659">
        <v>29610</v>
      </c>
      <c r="BH8" s="660"/>
      <c r="BI8" s="660"/>
      <c r="BJ8" s="660"/>
      <c r="BK8" s="660"/>
      <c r="BL8" s="660"/>
      <c r="BM8" s="660"/>
      <c r="BN8" s="661"/>
      <c r="BO8" s="697">
        <v>1.9</v>
      </c>
      <c r="BP8" s="697"/>
      <c r="BQ8" s="697"/>
      <c r="BR8" s="697"/>
      <c r="BS8" s="698" t="s">
        <v>130</v>
      </c>
      <c r="BT8" s="698"/>
      <c r="BU8" s="698"/>
      <c r="BV8" s="698"/>
      <c r="BW8" s="698"/>
      <c r="BX8" s="698"/>
      <c r="BY8" s="698"/>
      <c r="BZ8" s="698"/>
      <c r="CA8" s="698"/>
      <c r="CB8" s="738"/>
      <c r="CD8" s="656" t="s">
        <v>246</v>
      </c>
      <c r="CE8" s="657"/>
      <c r="CF8" s="657"/>
      <c r="CG8" s="657"/>
      <c r="CH8" s="657"/>
      <c r="CI8" s="657"/>
      <c r="CJ8" s="657"/>
      <c r="CK8" s="657"/>
      <c r="CL8" s="657"/>
      <c r="CM8" s="657"/>
      <c r="CN8" s="657"/>
      <c r="CO8" s="657"/>
      <c r="CP8" s="657"/>
      <c r="CQ8" s="658"/>
      <c r="CR8" s="659">
        <v>3334326</v>
      </c>
      <c r="CS8" s="660"/>
      <c r="CT8" s="660"/>
      <c r="CU8" s="660"/>
      <c r="CV8" s="660"/>
      <c r="CW8" s="660"/>
      <c r="CX8" s="660"/>
      <c r="CY8" s="661"/>
      <c r="CZ8" s="697">
        <v>28.6</v>
      </c>
      <c r="DA8" s="697"/>
      <c r="DB8" s="697"/>
      <c r="DC8" s="697"/>
      <c r="DD8" s="665">
        <v>3643</v>
      </c>
      <c r="DE8" s="660"/>
      <c r="DF8" s="660"/>
      <c r="DG8" s="660"/>
      <c r="DH8" s="660"/>
      <c r="DI8" s="660"/>
      <c r="DJ8" s="660"/>
      <c r="DK8" s="660"/>
      <c r="DL8" s="660"/>
      <c r="DM8" s="660"/>
      <c r="DN8" s="660"/>
      <c r="DO8" s="660"/>
      <c r="DP8" s="661"/>
      <c r="DQ8" s="665">
        <v>1938224</v>
      </c>
      <c r="DR8" s="660"/>
      <c r="DS8" s="660"/>
      <c r="DT8" s="660"/>
      <c r="DU8" s="660"/>
      <c r="DV8" s="660"/>
      <c r="DW8" s="660"/>
      <c r="DX8" s="660"/>
      <c r="DY8" s="660"/>
      <c r="DZ8" s="660"/>
      <c r="EA8" s="660"/>
      <c r="EB8" s="660"/>
      <c r="EC8" s="696"/>
    </row>
    <row r="9" spans="2:143" ht="11.25" customHeight="1" x14ac:dyDescent="0.15">
      <c r="B9" s="656" t="s">
        <v>247</v>
      </c>
      <c r="C9" s="657"/>
      <c r="D9" s="657"/>
      <c r="E9" s="657"/>
      <c r="F9" s="657"/>
      <c r="G9" s="657"/>
      <c r="H9" s="657"/>
      <c r="I9" s="657"/>
      <c r="J9" s="657"/>
      <c r="K9" s="657"/>
      <c r="L9" s="657"/>
      <c r="M9" s="657"/>
      <c r="N9" s="657"/>
      <c r="O9" s="657"/>
      <c r="P9" s="657"/>
      <c r="Q9" s="658"/>
      <c r="R9" s="659">
        <v>6522</v>
      </c>
      <c r="S9" s="660"/>
      <c r="T9" s="660"/>
      <c r="U9" s="660"/>
      <c r="V9" s="660"/>
      <c r="W9" s="660"/>
      <c r="X9" s="660"/>
      <c r="Y9" s="661"/>
      <c r="Z9" s="697">
        <v>0.1</v>
      </c>
      <c r="AA9" s="697"/>
      <c r="AB9" s="697"/>
      <c r="AC9" s="697"/>
      <c r="AD9" s="698">
        <v>6522</v>
      </c>
      <c r="AE9" s="698"/>
      <c r="AF9" s="698"/>
      <c r="AG9" s="698"/>
      <c r="AH9" s="698"/>
      <c r="AI9" s="698"/>
      <c r="AJ9" s="698"/>
      <c r="AK9" s="698"/>
      <c r="AL9" s="662">
        <v>0.1</v>
      </c>
      <c r="AM9" s="663"/>
      <c r="AN9" s="663"/>
      <c r="AO9" s="699"/>
      <c r="AP9" s="656" t="s">
        <v>248</v>
      </c>
      <c r="AQ9" s="657"/>
      <c r="AR9" s="657"/>
      <c r="AS9" s="657"/>
      <c r="AT9" s="657"/>
      <c r="AU9" s="657"/>
      <c r="AV9" s="657"/>
      <c r="AW9" s="657"/>
      <c r="AX9" s="657"/>
      <c r="AY9" s="657"/>
      <c r="AZ9" s="657"/>
      <c r="BA9" s="657"/>
      <c r="BB9" s="657"/>
      <c r="BC9" s="657"/>
      <c r="BD9" s="657"/>
      <c r="BE9" s="657"/>
      <c r="BF9" s="658"/>
      <c r="BG9" s="659">
        <v>643360</v>
      </c>
      <c r="BH9" s="660"/>
      <c r="BI9" s="660"/>
      <c r="BJ9" s="660"/>
      <c r="BK9" s="660"/>
      <c r="BL9" s="660"/>
      <c r="BM9" s="660"/>
      <c r="BN9" s="661"/>
      <c r="BO9" s="697">
        <v>40.5</v>
      </c>
      <c r="BP9" s="697"/>
      <c r="BQ9" s="697"/>
      <c r="BR9" s="697"/>
      <c r="BS9" s="698" t="s">
        <v>177</v>
      </c>
      <c r="BT9" s="698"/>
      <c r="BU9" s="698"/>
      <c r="BV9" s="698"/>
      <c r="BW9" s="698"/>
      <c r="BX9" s="698"/>
      <c r="BY9" s="698"/>
      <c r="BZ9" s="698"/>
      <c r="CA9" s="698"/>
      <c r="CB9" s="738"/>
      <c r="CD9" s="656" t="s">
        <v>249</v>
      </c>
      <c r="CE9" s="657"/>
      <c r="CF9" s="657"/>
      <c r="CG9" s="657"/>
      <c r="CH9" s="657"/>
      <c r="CI9" s="657"/>
      <c r="CJ9" s="657"/>
      <c r="CK9" s="657"/>
      <c r="CL9" s="657"/>
      <c r="CM9" s="657"/>
      <c r="CN9" s="657"/>
      <c r="CO9" s="657"/>
      <c r="CP9" s="657"/>
      <c r="CQ9" s="658"/>
      <c r="CR9" s="659">
        <v>1467985</v>
      </c>
      <c r="CS9" s="660"/>
      <c r="CT9" s="660"/>
      <c r="CU9" s="660"/>
      <c r="CV9" s="660"/>
      <c r="CW9" s="660"/>
      <c r="CX9" s="660"/>
      <c r="CY9" s="661"/>
      <c r="CZ9" s="697">
        <v>12.6</v>
      </c>
      <c r="DA9" s="697"/>
      <c r="DB9" s="697"/>
      <c r="DC9" s="697"/>
      <c r="DD9" s="665">
        <v>421107</v>
      </c>
      <c r="DE9" s="660"/>
      <c r="DF9" s="660"/>
      <c r="DG9" s="660"/>
      <c r="DH9" s="660"/>
      <c r="DI9" s="660"/>
      <c r="DJ9" s="660"/>
      <c r="DK9" s="660"/>
      <c r="DL9" s="660"/>
      <c r="DM9" s="660"/>
      <c r="DN9" s="660"/>
      <c r="DO9" s="660"/>
      <c r="DP9" s="661"/>
      <c r="DQ9" s="665">
        <v>776337</v>
      </c>
      <c r="DR9" s="660"/>
      <c r="DS9" s="660"/>
      <c r="DT9" s="660"/>
      <c r="DU9" s="660"/>
      <c r="DV9" s="660"/>
      <c r="DW9" s="660"/>
      <c r="DX9" s="660"/>
      <c r="DY9" s="660"/>
      <c r="DZ9" s="660"/>
      <c r="EA9" s="660"/>
      <c r="EB9" s="660"/>
      <c r="EC9" s="696"/>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177</v>
      </c>
      <c r="S10" s="660"/>
      <c r="T10" s="660"/>
      <c r="U10" s="660"/>
      <c r="V10" s="660"/>
      <c r="W10" s="660"/>
      <c r="X10" s="660"/>
      <c r="Y10" s="661"/>
      <c r="Z10" s="697" t="s">
        <v>130</v>
      </c>
      <c r="AA10" s="697"/>
      <c r="AB10" s="697"/>
      <c r="AC10" s="697"/>
      <c r="AD10" s="698" t="s">
        <v>130</v>
      </c>
      <c r="AE10" s="698"/>
      <c r="AF10" s="698"/>
      <c r="AG10" s="698"/>
      <c r="AH10" s="698"/>
      <c r="AI10" s="698"/>
      <c r="AJ10" s="698"/>
      <c r="AK10" s="698"/>
      <c r="AL10" s="662" t="s">
        <v>234</v>
      </c>
      <c r="AM10" s="663"/>
      <c r="AN10" s="663"/>
      <c r="AO10" s="699"/>
      <c r="AP10" s="656" t="s">
        <v>251</v>
      </c>
      <c r="AQ10" s="657"/>
      <c r="AR10" s="657"/>
      <c r="AS10" s="657"/>
      <c r="AT10" s="657"/>
      <c r="AU10" s="657"/>
      <c r="AV10" s="657"/>
      <c r="AW10" s="657"/>
      <c r="AX10" s="657"/>
      <c r="AY10" s="657"/>
      <c r="AZ10" s="657"/>
      <c r="BA10" s="657"/>
      <c r="BB10" s="657"/>
      <c r="BC10" s="657"/>
      <c r="BD10" s="657"/>
      <c r="BE10" s="657"/>
      <c r="BF10" s="658"/>
      <c r="BG10" s="659">
        <v>29465</v>
      </c>
      <c r="BH10" s="660"/>
      <c r="BI10" s="660"/>
      <c r="BJ10" s="660"/>
      <c r="BK10" s="660"/>
      <c r="BL10" s="660"/>
      <c r="BM10" s="660"/>
      <c r="BN10" s="661"/>
      <c r="BO10" s="697">
        <v>1.9</v>
      </c>
      <c r="BP10" s="697"/>
      <c r="BQ10" s="697"/>
      <c r="BR10" s="697"/>
      <c r="BS10" s="698" t="s">
        <v>130</v>
      </c>
      <c r="BT10" s="698"/>
      <c r="BU10" s="698"/>
      <c r="BV10" s="698"/>
      <c r="BW10" s="698"/>
      <c r="BX10" s="698"/>
      <c r="BY10" s="698"/>
      <c r="BZ10" s="698"/>
      <c r="CA10" s="698"/>
      <c r="CB10" s="738"/>
      <c r="CD10" s="656" t="s">
        <v>252</v>
      </c>
      <c r="CE10" s="657"/>
      <c r="CF10" s="657"/>
      <c r="CG10" s="657"/>
      <c r="CH10" s="657"/>
      <c r="CI10" s="657"/>
      <c r="CJ10" s="657"/>
      <c r="CK10" s="657"/>
      <c r="CL10" s="657"/>
      <c r="CM10" s="657"/>
      <c r="CN10" s="657"/>
      <c r="CO10" s="657"/>
      <c r="CP10" s="657"/>
      <c r="CQ10" s="658"/>
      <c r="CR10" s="659">
        <v>65</v>
      </c>
      <c r="CS10" s="660"/>
      <c r="CT10" s="660"/>
      <c r="CU10" s="660"/>
      <c r="CV10" s="660"/>
      <c r="CW10" s="660"/>
      <c r="CX10" s="660"/>
      <c r="CY10" s="661"/>
      <c r="CZ10" s="697">
        <v>0</v>
      </c>
      <c r="DA10" s="697"/>
      <c r="DB10" s="697"/>
      <c r="DC10" s="697"/>
      <c r="DD10" s="665" t="s">
        <v>177</v>
      </c>
      <c r="DE10" s="660"/>
      <c r="DF10" s="660"/>
      <c r="DG10" s="660"/>
      <c r="DH10" s="660"/>
      <c r="DI10" s="660"/>
      <c r="DJ10" s="660"/>
      <c r="DK10" s="660"/>
      <c r="DL10" s="660"/>
      <c r="DM10" s="660"/>
      <c r="DN10" s="660"/>
      <c r="DO10" s="660"/>
      <c r="DP10" s="661"/>
      <c r="DQ10" s="665">
        <v>65</v>
      </c>
      <c r="DR10" s="660"/>
      <c r="DS10" s="660"/>
      <c r="DT10" s="660"/>
      <c r="DU10" s="660"/>
      <c r="DV10" s="660"/>
      <c r="DW10" s="660"/>
      <c r="DX10" s="660"/>
      <c r="DY10" s="660"/>
      <c r="DZ10" s="660"/>
      <c r="EA10" s="660"/>
      <c r="EB10" s="660"/>
      <c r="EC10" s="696"/>
    </row>
    <row r="11" spans="2:143" ht="11.25" customHeight="1" x14ac:dyDescent="0.15">
      <c r="B11" s="656" t="s">
        <v>253</v>
      </c>
      <c r="C11" s="657"/>
      <c r="D11" s="657"/>
      <c r="E11" s="657"/>
      <c r="F11" s="657"/>
      <c r="G11" s="657"/>
      <c r="H11" s="657"/>
      <c r="I11" s="657"/>
      <c r="J11" s="657"/>
      <c r="K11" s="657"/>
      <c r="L11" s="657"/>
      <c r="M11" s="657"/>
      <c r="N11" s="657"/>
      <c r="O11" s="657"/>
      <c r="P11" s="657"/>
      <c r="Q11" s="658"/>
      <c r="R11" s="659">
        <v>404609</v>
      </c>
      <c r="S11" s="660"/>
      <c r="T11" s="660"/>
      <c r="U11" s="660"/>
      <c r="V11" s="660"/>
      <c r="W11" s="660"/>
      <c r="X11" s="660"/>
      <c r="Y11" s="661"/>
      <c r="Z11" s="662">
        <v>3.3</v>
      </c>
      <c r="AA11" s="663"/>
      <c r="AB11" s="663"/>
      <c r="AC11" s="664"/>
      <c r="AD11" s="665">
        <v>404609</v>
      </c>
      <c r="AE11" s="660"/>
      <c r="AF11" s="660"/>
      <c r="AG11" s="660"/>
      <c r="AH11" s="660"/>
      <c r="AI11" s="660"/>
      <c r="AJ11" s="660"/>
      <c r="AK11" s="661"/>
      <c r="AL11" s="662">
        <v>6.5</v>
      </c>
      <c r="AM11" s="663"/>
      <c r="AN11" s="663"/>
      <c r="AO11" s="699"/>
      <c r="AP11" s="656" t="s">
        <v>254</v>
      </c>
      <c r="AQ11" s="657"/>
      <c r="AR11" s="657"/>
      <c r="AS11" s="657"/>
      <c r="AT11" s="657"/>
      <c r="AU11" s="657"/>
      <c r="AV11" s="657"/>
      <c r="AW11" s="657"/>
      <c r="AX11" s="657"/>
      <c r="AY11" s="657"/>
      <c r="AZ11" s="657"/>
      <c r="BA11" s="657"/>
      <c r="BB11" s="657"/>
      <c r="BC11" s="657"/>
      <c r="BD11" s="657"/>
      <c r="BE11" s="657"/>
      <c r="BF11" s="658"/>
      <c r="BG11" s="659">
        <v>23138</v>
      </c>
      <c r="BH11" s="660"/>
      <c r="BI11" s="660"/>
      <c r="BJ11" s="660"/>
      <c r="BK11" s="660"/>
      <c r="BL11" s="660"/>
      <c r="BM11" s="660"/>
      <c r="BN11" s="661"/>
      <c r="BO11" s="697">
        <v>1.5</v>
      </c>
      <c r="BP11" s="697"/>
      <c r="BQ11" s="697"/>
      <c r="BR11" s="697"/>
      <c r="BS11" s="698" t="s">
        <v>177</v>
      </c>
      <c r="BT11" s="698"/>
      <c r="BU11" s="698"/>
      <c r="BV11" s="698"/>
      <c r="BW11" s="698"/>
      <c r="BX11" s="698"/>
      <c r="BY11" s="698"/>
      <c r="BZ11" s="698"/>
      <c r="CA11" s="698"/>
      <c r="CB11" s="738"/>
      <c r="CD11" s="656" t="s">
        <v>255</v>
      </c>
      <c r="CE11" s="657"/>
      <c r="CF11" s="657"/>
      <c r="CG11" s="657"/>
      <c r="CH11" s="657"/>
      <c r="CI11" s="657"/>
      <c r="CJ11" s="657"/>
      <c r="CK11" s="657"/>
      <c r="CL11" s="657"/>
      <c r="CM11" s="657"/>
      <c r="CN11" s="657"/>
      <c r="CO11" s="657"/>
      <c r="CP11" s="657"/>
      <c r="CQ11" s="658"/>
      <c r="CR11" s="659">
        <v>825074</v>
      </c>
      <c r="CS11" s="660"/>
      <c r="CT11" s="660"/>
      <c r="CU11" s="660"/>
      <c r="CV11" s="660"/>
      <c r="CW11" s="660"/>
      <c r="CX11" s="660"/>
      <c r="CY11" s="661"/>
      <c r="CZ11" s="697">
        <v>7.1</v>
      </c>
      <c r="DA11" s="697"/>
      <c r="DB11" s="697"/>
      <c r="DC11" s="697"/>
      <c r="DD11" s="665">
        <v>437056</v>
      </c>
      <c r="DE11" s="660"/>
      <c r="DF11" s="660"/>
      <c r="DG11" s="660"/>
      <c r="DH11" s="660"/>
      <c r="DI11" s="660"/>
      <c r="DJ11" s="660"/>
      <c r="DK11" s="660"/>
      <c r="DL11" s="660"/>
      <c r="DM11" s="660"/>
      <c r="DN11" s="660"/>
      <c r="DO11" s="660"/>
      <c r="DP11" s="661"/>
      <c r="DQ11" s="665">
        <v>367167</v>
      </c>
      <c r="DR11" s="660"/>
      <c r="DS11" s="660"/>
      <c r="DT11" s="660"/>
      <c r="DU11" s="660"/>
      <c r="DV11" s="660"/>
      <c r="DW11" s="660"/>
      <c r="DX11" s="660"/>
      <c r="DY11" s="660"/>
      <c r="DZ11" s="660"/>
      <c r="EA11" s="660"/>
      <c r="EB11" s="660"/>
      <c r="EC11" s="696"/>
    </row>
    <row r="12" spans="2:143" ht="11.25" customHeight="1" x14ac:dyDescent="0.15">
      <c r="B12" s="656" t="s">
        <v>256</v>
      </c>
      <c r="C12" s="657"/>
      <c r="D12" s="657"/>
      <c r="E12" s="657"/>
      <c r="F12" s="657"/>
      <c r="G12" s="657"/>
      <c r="H12" s="657"/>
      <c r="I12" s="657"/>
      <c r="J12" s="657"/>
      <c r="K12" s="657"/>
      <c r="L12" s="657"/>
      <c r="M12" s="657"/>
      <c r="N12" s="657"/>
      <c r="O12" s="657"/>
      <c r="P12" s="657"/>
      <c r="Q12" s="658"/>
      <c r="R12" s="659">
        <v>11883</v>
      </c>
      <c r="S12" s="660"/>
      <c r="T12" s="660"/>
      <c r="U12" s="660"/>
      <c r="V12" s="660"/>
      <c r="W12" s="660"/>
      <c r="X12" s="660"/>
      <c r="Y12" s="661"/>
      <c r="Z12" s="697">
        <v>0.1</v>
      </c>
      <c r="AA12" s="697"/>
      <c r="AB12" s="697"/>
      <c r="AC12" s="697"/>
      <c r="AD12" s="698">
        <v>11883</v>
      </c>
      <c r="AE12" s="698"/>
      <c r="AF12" s="698"/>
      <c r="AG12" s="698"/>
      <c r="AH12" s="698"/>
      <c r="AI12" s="698"/>
      <c r="AJ12" s="698"/>
      <c r="AK12" s="698"/>
      <c r="AL12" s="662">
        <v>0.2</v>
      </c>
      <c r="AM12" s="663"/>
      <c r="AN12" s="663"/>
      <c r="AO12" s="699"/>
      <c r="AP12" s="656" t="s">
        <v>257</v>
      </c>
      <c r="AQ12" s="657"/>
      <c r="AR12" s="657"/>
      <c r="AS12" s="657"/>
      <c r="AT12" s="657"/>
      <c r="AU12" s="657"/>
      <c r="AV12" s="657"/>
      <c r="AW12" s="657"/>
      <c r="AX12" s="657"/>
      <c r="AY12" s="657"/>
      <c r="AZ12" s="657"/>
      <c r="BA12" s="657"/>
      <c r="BB12" s="657"/>
      <c r="BC12" s="657"/>
      <c r="BD12" s="657"/>
      <c r="BE12" s="657"/>
      <c r="BF12" s="658"/>
      <c r="BG12" s="659">
        <v>665110</v>
      </c>
      <c r="BH12" s="660"/>
      <c r="BI12" s="660"/>
      <c r="BJ12" s="660"/>
      <c r="BK12" s="660"/>
      <c r="BL12" s="660"/>
      <c r="BM12" s="660"/>
      <c r="BN12" s="661"/>
      <c r="BO12" s="697">
        <v>41.8</v>
      </c>
      <c r="BP12" s="697"/>
      <c r="BQ12" s="697"/>
      <c r="BR12" s="697"/>
      <c r="BS12" s="698" t="s">
        <v>130</v>
      </c>
      <c r="BT12" s="698"/>
      <c r="BU12" s="698"/>
      <c r="BV12" s="698"/>
      <c r="BW12" s="698"/>
      <c r="BX12" s="698"/>
      <c r="BY12" s="698"/>
      <c r="BZ12" s="698"/>
      <c r="CA12" s="698"/>
      <c r="CB12" s="738"/>
      <c r="CD12" s="656" t="s">
        <v>258</v>
      </c>
      <c r="CE12" s="657"/>
      <c r="CF12" s="657"/>
      <c r="CG12" s="657"/>
      <c r="CH12" s="657"/>
      <c r="CI12" s="657"/>
      <c r="CJ12" s="657"/>
      <c r="CK12" s="657"/>
      <c r="CL12" s="657"/>
      <c r="CM12" s="657"/>
      <c r="CN12" s="657"/>
      <c r="CO12" s="657"/>
      <c r="CP12" s="657"/>
      <c r="CQ12" s="658"/>
      <c r="CR12" s="659">
        <v>215644</v>
      </c>
      <c r="CS12" s="660"/>
      <c r="CT12" s="660"/>
      <c r="CU12" s="660"/>
      <c r="CV12" s="660"/>
      <c r="CW12" s="660"/>
      <c r="CX12" s="660"/>
      <c r="CY12" s="661"/>
      <c r="CZ12" s="697">
        <v>1.8</v>
      </c>
      <c r="DA12" s="697"/>
      <c r="DB12" s="697"/>
      <c r="DC12" s="697"/>
      <c r="DD12" s="665">
        <v>5500</v>
      </c>
      <c r="DE12" s="660"/>
      <c r="DF12" s="660"/>
      <c r="DG12" s="660"/>
      <c r="DH12" s="660"/>
      <c r="DI12" s="660"/>
      <c r="DJ12" s="660"/>
      <c r="DK12" s="660"/>
      <c r="DL12" s="660"/>
      <c r="DM12" s="660"/>
      <c r="DN12" s="660"/>
      <c r="DO12" s="660"/>
      <c r="DP12" s="661"/>
      <c r="DQ12" s="665">
        <v>209030</v>
      </c>
      <c r="DR12" s="660"/>
      <c r="DS12" s="660"/>
      <c r="DT12" s="660"/>
      <c r="DU12" s="660"/>
      <c r="DV12" s="660"/>
      <c r="DW12" s="660"/>
      <c r="DX12" s="660"/>
      <c r="DY12" s="660"/>
      <c r="DZ12" s="660"/>
      <c r="EA12" s="660"/>
      <c r="EB12" s="660"/>
      <c r="EC12" s="696"/>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97" t="s">
        <v>130</v>
      </c>
      <c r="AA13" s="697"/>
      <c r="AB13" s="697"/>
      <c r="AC13" s="697"/>
      <c r="AD13" s="698" t="s">
        <v>177</v>
      </c>
      <c r="AE13" s="698"/>
      <c r="AF13" s="698"/>
      <c r="AG13" s="698"/>
      <c r="AH13" s="698"/>
      <c r="AI13" s="698"/>
      <c r="AJ13" s="698"/>
      <c r="AK13" s="698"/>
      <c r="AL13" s="662" t="s">
        <v>177</v>
      </c>
      <c r="AM13" s="663"/>
      <c r="AN13" s="663"/>
      <c r="AO13" s="699"/>
      <c r="AP13" s="656" t="s">
        <v>260</v>
      </c>
      <c r="AQ13" s="657"/>
      <c r="AR13" s="657"/>
      <c r="AS13" s="657"/>
      <c r="AT13" s="657"/>
      <c r="AU13" s="657"/>
      <c r="AV13" s="657"/>
      <c r="AW13" s="657"/>
      <c r="AX13" s="657"/>
      <c r="AY13" s="657"/>
      <c r="AZ13" s="657"/>
      <c r="BA13" s="657"/>
      <c r="BB13" s="657"/>
      <c r="BC13" s="657"/>
      <c r="BD13" s="657"/>
      <c r="BE13" s="657"/>
      <c r="BF13" s="658"/>
      <c r="BG13" s="659">
        <v>657477</v>
      </c>
      <c r="BH13" s="660"/>
      <c r="BI13" s="660"/>
      <c r="BJ13" s="660"/>
      <c r="BK13" s="660"/>
      <c r="BL13" s="660"/>
      <c r="BM13" s="660"/>
      <c r="BN13" s="661"/>
      <c r="BO13" s="697">
        <v>41.4</v>
      </c>
      <c r="BP13" s="697"/>
      <c r="BQ13" s="697"/>
      <c r="BR13" s="697"/>
      <c r="BS13" s="698" t="s">
        <v>177</v>
      </c>
      <c r="BT13" s="698"/>
      <c r="BU13" s="698"/>
      <c r="BV13" s="698"/>
      <c r="BW13" s="698"/>
      <c r="BX13" s="698"/>
      <c r="BY13" s="698"/>
      <c r="BZ13" s="698"/>
      <c r="CA13" s="698"/>
      <c r="CB13" s="738"/>
      <c r="CD13" s="656" t="s">
        <v>261</v>
      </c>
      <c r="CE13" s="657"/>
      <c r="CF13" s="657"/>
      <c r="CG13" s="657"/>
      <c r="CH13" s="657"/>
      <c r="CI13" s="657"/>
      <c r="CJ13" s="657"/>
      <c r="CK13" s="657"/>
      <c r="CL13" s="657"/>
      <c r="CM13" s="657"/>
      <c r="CN13" s="657"/>
      <c r="CO13" s="657"/>
      <c r="CP13" s="657"/>
      <c r="CQ13" s="658"/>
      <c r="CR13" s="659">
        <v>1261372</v>
      </c>
      <c r="CS13" s="660"/>
      <c r="CT13" s="660"/>
      <c r="CU13" s="660"/>
      <c r="CV13" s="660"/>
      <c r="CW13" s="660"/>
      <c r="CX13" s="660"/>
      <c r="CY13" s="661"/>
      <c r="CZ13" s="697">
        <v>10.8</v>
      </c>
      <c r="DA13" s="697"/>
      <c r="DB13" s="697"/>
      <c r="DC13" s="697"/>
      <c r="DD13" s="665">
        <v>559926</v>
      </c>
      <c r="DE13" s="660"/>
      <c r="DF13" s="660"/>
      <c r="DG13" s="660"/>
      <c r="DH13" s="660"/>
      <c r="DI13" s="660"/>
      <c r="DJ13" s="660"/>
      <c r="DK13" s="660"/>
      <c r="DL13" s="660"/>
      <c r="DM13" s="660"/>
      <c r="DN13" s="660"/>
      <c r="DO13" s="660"/>
      <c r="DP13" s="661"/>
      <c r="DQ13" s="665">
        <v>806294</v>
      </c>
      <c r="DR13" s="660"/>
      <c r="DS13" s="660"/>
      <c r="DT13" s="660"/>
      <c r="DU13" s="660"/>
      <c r="DV13" s="660"/>
      <c r="DW13" s="660"/>
      <c r="DX13" s="660"/>
      <c r="DY13" s="660"/>
      <c r="DZ13" s="660"/>
      <c r="EA13" s="660"/>
      <c r="EB13" s="660"/>
      <c r="EC13" s="696"/>
    </row>
    <row r="14" spans="2:143" ht="11.25" customHeight="1" x14ac:dyDescent="0.15">
      <c r="B14" s="656" t="s">
        <v>262</v>
      </c>
      <c r="C14" s="657"/>
      <c r="D14" s="657"/>
      <c r="E14" s="657"/>
      <c r="F14" s="657"/>
      <c r="G14" s="657"/>
      <c r="H14" s="657"/>
      <c r="I14" s="657"/>
      <c r="J14" s="657"/>
      <c r="K14" s="657"/>
      <c r="L14" s="657"/>
      <c r="M14" s="657"/>
      <c r="N14" s="657"/>
      <c r="O14" s="657"/>
      <c r="P14" s="657"/>
      <c r="Q14" s="658"/>
      <c r="R14" s="659" t="s">
        <v>177</v>
      </c>
      <c r="S14" s="660"/>
      <c r="T14" s="660"/>
      <c r="U14" s="660"/>
      <c r="V14" s="660"/>
      <c r="W14" s="660"/>
      <c r="X14" s="660"/>
      <c r="Y14" s="661"/>
      <c r="Z14" s="697" t="s">
        <v>177</v>
      </c>
      <c r="AA14" s="697"/>
      <c r="AB14" s="697"/>
      <c r="AC14" s="697"/>
      <c r="AD14" s="698" t="s">
        <v>130</v>
      </c>
      <c r="AE14" s="698"/>
      <c r="AF14" s="698"/>
      <c r="AG14" s="698"/>
      <c r="AH14" s="698"/>
      <c r="AI14" s="698"/>
      <c r="AJ14" s="698"/>
      <c r="AK14" s="698"/>
      <c r="AL14" s="662" t="s">
        <v>130</v>
      </c>
      <c r="AM14" s="663"/>
      <c r="AN14" s="663"/>
      <c r="AO14" s="699"/>
      <c r="AP14" s="656" t="s">
        <v>263</v>
      </c>
      <c r="AQ14" s="657"/>
      <c r="AR14" s="657"/>
      <c r="AS14" s="657"/>
      <c r="AT14" s="657"/>
      <c r="AU14" s="657"/>
      <c r="AV14" s="657"/>
      <c r="AW14" s="657"/>
      <c r="AX14" s="657"/>
      <c r="AY14" s="657"/>
      <c r="AZ14" s="657"/>
      <c r="BA14" s="657"/>
      <c r="BB14" s="657"/>
      <c r="BC14" s="657"/>
      <c r="BD14" s="657"/>
      <c r="BE14" s="657"/>
      <c r="BF14" s="658"/>
      <c r="BG14" s="659">
        <v>69119</v>
      </c>
      <c r="BH14" s="660"/>
      <c r="BI14" s="660"/>
      <c r="BJ14" s="660"/>
      <c r="BK14" s="660"/>
      <c r="BL14" s="660"/>
      <c r="BM14" s="660"/>
      <c r="BN14" s="661"/>
      <c r="BO14" s="697">
        <v>4.3</v>
      </c>
      <c r="BP14" s="697"/>
      <c r="BQ14" s="697"/>
      <c r="BR14" s="697"/>
      <c r="BS14" s="698" t="s">
        <v>177</v>
      </c>
      <c r="BT14" s="698"/>
      <c r="BU14" s="698"/>
      <c r="BV14" s="698"/>
      <c r="BW14" s="698"/>
      <c r="BX14" s="698"/>
      <c r="BY14" s="698"/>
      <c r="BZ14" s="698"/>
      <c r="CA14" s="698"/>
      <c r="CB14" s="738"/>
      <c r="CD14" s="656" t="s">
        <v>264</v>
      </c>
      <c r="CE14" s="657"/>
      <c r="CF14" s="657"/>
      <c r="CG14" s="657"/>
      <c r="CH14" s="657"/>
      <c r="CI14" s="657"/>
      <c r="CJ14" s="657"/>
      <c r="CK14" s="657"/>
      <c r="CL14" s="657"/>
      <c r="CM14" s="657"/>
      <c r="CN14" s="657"/>
      <c r="CO14" s="657"/>
      <c r="CP14" s="657"/>
      <c r="CQ14" s="658"/>
      <c r="CR14" s="659">
        <v>368253</v>
      </c>
      <c r="CS14" s="660"/>
      <c r="CT14" s="660"/>
      <c r="CU14" s="660"/>
      <c r="CV14" s="660"/>
      <c r="CW14" s="660"/>
      <c r="CX14" s="660"/>
      <c r="CY14" s="661"/>
      <c r="CZ14" s="697">
        <v>3.2</v>
      </c>
      <c r="DA14" s="697"/>
      <c r="DB14" s="697"/>
      <c r="DC14" s="697"/>
      <c r="DD14" s="665">
        <v>23907</v>
      </c>
      <c r="DE14" s="660"/>
      <c r="DF14" s="660"/>
      <c r="DG14" s="660"/>
      <c r="DH14" s="660"/>
      <c r="DI14" s="660"/>
      <c r="DJ14" s="660"/>
      <c r="DK14" s="660"/>
      <c r="DL14" s="660"/>
      <c r="DM14" s="660"/>
      <c r="DN14" s="660"/>
      <c r="DO14" s="660"/>
      <c r="DP14" s="661"/>
      <c r="DQ14" s="665">
        <v>326889</v>
      </c>
      <c r="DR14" s="660"/>
      <c r="DS14" s="660"/>
      <c r="DT14" s="660"/>
      <c r="DU14" s="660"/>
      <c r="DV14" s="660"/>
      <c r="DW14" s="660"/>
      <c r="DX14" s="660"/>
      <c r="DY14" s="660"/>
      <c r="DZ14" s="660"/>
      <c r="EA14" s="660"/>
      <c r="EB14" s="660"/>
      <c r="EC14" s="696"/>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97" t="s">
        <v>177</v>
      </c>
      <c r="AA15" s="697"/>
      <c r="AB15" s="697"/>
      <c r="AC15" s="697"/>
      <c r="AD15" s="698" t="s">
        <v>130</v>
      </c>
      <c r="AE15" s="698"/>
      <c r="AF15" s="698"/>
      <c r="AG15" s="698"/>
      <c r="AH15" s="698"/>
      <c r="AI15" s="698"/>
      <c r="AJ15" s="698"/>
      <c r="AK15" s="698"/>
      <c r="AL15" s="662" t="s">
        <v>177</v>
      </c>
      <c r="AM15" s="663"/>
      <c r="AN15" s="663"/>
      <c r="AO15" s="699"/>
      <c r="AP15" s="656" t="s">
        <v>266</v>
      </c>
      <c r="AQ15" s="657"/>
      <c r="AR15" s="657"/>
      <c r="AS15" s="657"/>
      <c r="AT15" s="657"/>
      <c r="AU15" s="657"/>
      <c r="AV15" s="657"/>
      <c r="AW15" s="657"/>
      <c r="AX15" s="657"/>
      <c r="AY15" s="657"/>
      <c r="AZ15" s="657"/>
      <c r="BA15" s="657"/>
      <c r="BB15" s="657"/>
      <c r="BC15" s="657"/>
      <c r="BD15" s="657"/>
      <c r="BE15" s="657"/>
      <c r="BF15" s="658"/>
      <c r="BG15" s="659">
        <v>129593</v>
      </c>
      <c r="BH15" s="660"/>
      <c r="BI15" s="660"/>
      <c r="BJ15" s="660"/>
      <c r="BK15" s="660"/>
      <c r="BL15" s="660"/>
      <c r="BM15" s="660"/>
      <c r="BN15" s="661"/>
      <c r="BO15" s="697">
        <v>8.1999999999999993</v>
      </c>
      <c r="BP15" s="697"/>
      <c r="BQ15" s="697"/>
      <c r="BR15" s="697"/>
      <c r="BS15" s="698" t="s">
        <v>234</v>
      </c>
      <c r="BT15" s="698"/>
      <c r="BU15" s="698"/>
      <c r="BV15" s="698"/>
      <c r="BW15" s="698"/>
      <c r="BX15" s="698"/>
      <c r="BY15" s="698"/>
      <c r="BZ15" s="698"/>
      <c r="CA15" s="698"/>
      <c r="CB15" s="738"/>
      <c r="CD15" s="656" t="s">
        <v>267</v>
      </c>
      <c r="CE15" s="657"/>
      <c r="CF15" s="657"/>
      <c r="CG15" s="657"/>
      <c r="CH15" s="657"/>
      <c r="CI15" s="657"/>
      <c r="CJ15" s="657"/>
      <c r="CK15" s="657"/>
      <c r="CL15" s="657"/>
      <c r="CM15" s="657"/>
      <c r="CN15" s="657"/>
      <c r="CO15" s="657"/>
      <c r="CP15" s="657"/>
      <c r="CQ15" s="658"/>
      <c r="CR15" s="659">
        <v>1296024</v>
      </c>
      <c r="CS15" s="660"/>
      <c r="CT15" s="660"/>
      <c r="CU15" s="660"/>
      <c r="CV15" s="660"/>
      <c r="CW15" s="660"/>
      <c r="CX15" s="660"/>
      <c r="CY15" s="661"/>
      <c r="CZ15" s="697">
        <v>11.1</v>
      </c>
      <c r="DA15" s="697"/>
      <c r="DB15" s="697"/>
      <c r="DC15" s="697"/>
      <c r="DD15" s="665">
        <v>169178</v>
      </c>
      <c r="DE15" s="660"/>
      <c r="DF15" s="660"/>
      <c r="DG15" s="660"/>
      <c r="DH15" s="660"/>
      <c r="DI15" s="660"/>
      <c r="DJ15" s="660"/>
      <c r="DK15" s="660"/>
      <c r="DL15" s="660"/>
      <c r="DM15" s="660"/>
      <c r="DN15" s="660"/>
      <c r="DO15" s="660"/>
      <c r="DP15" s="661"/>
      <c r="DQ15" s="665">
        <v>1035588</v>
      </c>
      <c r="DR15" s="660"/>
      <c r="DS15" s="660"/>
      <c r="DT15" s="660"/>
      <c r="DU15" s="660"/>
      <c r="DV15" s="660"/>
      <c r="DW15" s="660"/>
      <c r="DX15" s="660"/>
      <c r="DY15" s="660"/>
      <c r="DZ15" s="660"/>
      <c r="EA15" s="660"/>
      <c r="EB15" s="660"/>
      <c r="EC15" s="696"/>
    </row>
    <row r="16" spans="2:143" ht="11.25" customHeight="1" x14ac:dyDescent="0.15">
      <c r="B16" s="656" t="s">
        <v>268</v>
      </c>
      <c r="C16" s="657"/>
      <c r="D16" s="657"/>
      <c r="E16" s="657"/>
      <c r="F16" s="657"/>
      <c r="G16" s="657"/>
      <c r="H16" s="657"/>
      <c r="I16" s="657"/>
      <c r="J16" s="657"/>
      <c r="K16" s="657"/>
      <c r="L16" s="657"/>
      <c r="M16" s="657"/>
      <c r="N16" s="657"/>
      <c r="O16" s="657"/>
      <c r="P16" s="657"/>
      <c r="Q16" s="658"/>
      <c r="R16" s="659">
        <v>18725</v>
      </c>
      <c r="S16" s="660"/>
      <c r="T16" s="660"/>
      <c r="U16" s="660"/>
      <c r="V16" s="660"/>
      <c r="W16" s="660"/>
      <c r="X16" s="660"/>
      <c r="Y16" s="661"/>
      <c r="Z16" s="697">
        <v>0.2</v>
      </c>
      <c r="AA16" s="697"/>
      <c r="AB16" s="697"/>
      <c r="AC16" s="697"/>
      <c r="AD16" s="698">
        <v>18725</v>
      </c>
      <c r="AE16" s="698"/>
      <c r="AF16" s="698"/>
      <c r="AG16" s="698"/>
      <c r="AH16" s="698"/>
      <c r="AI16" s="698"/>
      <c r="AJ16" s="698"/>
      <c r="AK16" s="698"/>
      <c r="AL16" s="662">
        <v>0.3</v>
      </c>
      <c r="AM16" s="663"/>
      <c r="AN16" s="663"/>
      <c r="AO16" s="699"/>
      <c r="AP16" s="656" t="s">
        <v>269</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97" t="s">
        <v>130</v>
      </c>
      <c r="BP16" s="697"/>
      <c r="BQ16" s="697"/>
      <c r="BR16" s="697"/>
      <c r="BS16" s="698" t="s">
        <v>130</v>
      </c>
      <c r="BT16" s="698"/>
      <c r="BU16" s="698"/>
      <c r="BV16" s="698"/>
      <c r="BW16" s="698"/>
      <c r="BX16" s="698"/>
      <c r="BY16" s="698"/>
      <c r="BZ16" s="698"/>
      <c r="CA16" s="698"/>
      <c r="CB16" s="738"/>
      <c r="CD16" s="656" t="s">
        <v>270</v>
      </c>
      <c r="CE16" s="657"/>
      <c r="CF16" s="657"/>
      <c r="CG16" s="657"/>
      <c r="CH16" s="657"/>
      <c r="CI16" s="657"/>
      <c r="CJ16" s="657"/>
      <c r="CK16" s="657"/>
      <c r="CL16" s="657"/>
      <c r="CM16" s="657"/>
      <c r="CN16" s="657"/>
      <c r="CO16" s="657"/>
      <c r="CP16" s="657"/>
      <c r="CQ16" s="658"/>
      <c r="CR16" s="659">
        <v>26201</v>
      </c>
      <c r="CS16" s="660"/>
      <c r="CT16" s="660"/>
      <c r="CU16" s="660"/>
      <c r="CV16" s="660"/>
      <c r="CW16" s="660"/>
      <c r="CX16" s="660"/>
      <c r="CY16" s="661"/>
      <c r="CZ16" s="697">
        <v>0.2</v>
      </c>
      <c r="DA16" s="697"/>
      <c r="DB16" s="697"/>
      <c r="DC16" s="697"/>
      <c r="DD16" s="665" t="s">
        <v>130</v>
      </c>
      <c r="DE16" s="660"/>
      <c r="DF16" s="660"/>
      <c r="DG16" s="660"/>
      <c r="DH16" s="660"/>
      <c r="DI16" s="660"/>
      <c r="DJ16" s="660"/>
      <c r="DK16" s="660"/>
      <c r="DL16" s="660"/>
      <c r="DM16" s="660"/>
      <c r="DN16" s="660"/>
      <c r="DO16" s="660"/>
      <c r="DP16" s="661"/>
      <c r="DQ16" s="665">
        <v>7811</v>
      </c>
      <c r="DR16" s="660"/>
      <c r="DS16" s="660"/>
      <c r="DT16" s="660"/>
      <c r="DU16" s="660"/>
      <c r="DV16" s="660"/>
      <c r="DW16" s="660"/>
      <c r="DX16" s="660"/>
      <c r="DY16" s="660"/>
      <c r="DZ16" s="660"/>
      <c r="EA16" s="660"/>
      <c r="EB16" s="660"/>
      <c r="EC16" s="696"/>
    </row>
    <row r="17" spans="2:133" ht="11.25" customHeight="1" x14ac:dyDescent="0.15">
      <c r="B17" s="656" t="s">
        <v>271</v>
      </c>
      <c r="C17" s="657"/>
      <c r="D17" s="657"/>
      <c r="E17" s="657"/>
      <c r="F17" s="657"/>
      <c r="G17" s="657"/>
      <c r="H17" s="657"/>
      <c r="I17" s="657"/>
      <c r="J17" s="657"/>
      <c r="K17" s="657"/>
      <c r="L17" s="657"/>
      <c r="M17" s="657"/>
      <c r="N17" s="657"/>
      <c r="O17" s="657"/>
      <c r="P17" s="657"/>
      <c r="Q17" s="658"/>
      <c r="R17" s="659">
        <v>25387</v>
      </c>
      <c r="S17" s="660"/>
      <c r="T17" s="660"/>
      <c r="U17" s="660"/>
      <c r="V17" s="660"/>
      <c r="W17" s="660"/>
      <c r="X17" s="660"/>
      <c r="Y17" s="661"/>
      <c r="Z17" s="697">
        <v>0.2</v>
      </c>
      <c r="AA17" s="697"/>
      <c r="AB17" s="697"/>
      <c r="AC17" s="697"/>
      <c r="AD17" s="698">
        <v>25387</v>
      </c>
      <c r="AE17" s="698"/>
      <c r="AF17" s="698"/>
      <c r="AG17" s="698"/>
      <c r="AH17" s="698"/>
      <c r="AI17" s="698"/>
      <c r="AJ17" s="698"/>
      <c r="AK17" s="698"/>
      <c r="AL17" s="662">
        <v>0.4</v>
      </c>
      <c r="AM17" s="663"/>
      <c r="AN17" s="663"/>
      <c r="AO17" s="699"/>
      <c r="AP17" s="656" t="s">
        <v>272</v>
      </c>
      <c r="AQ17" s="657"/>
      <c r="AR17" s="657"/>
      <c r="AS17" s="657"/>
      <c r="AT17" s="657"/>
      <c r="AU17" s="657"/>
      <c r="AV17" s="657"/>
      <c r="AW17" s="657"/>
      <c r="AX17" s="657"/>
      <c r="AY17" s="657"/>
      <c r="AZ17" s="657"/>
      <c r="BA17" s="657"/>
      <c r="BB17" s="657"/>
      <c r="BC17" s="657"/>
      <c r="BD17" s="657"/>
      <c r="BE17" s="657"/>
      <c r="BF17" s="658"/>
      <c r="BG17" s="659" t="s">
        <v>177</v>
      </c>
      <c r="BH17" s="660"/>
      <c r="BI17" s="660"/>
      <c r="BJ17" s="660"/>
      <c r="BK17" s="660"/>
      <c r="BL17" s="660"/>
      <c r="BM17" s="660"/>
      <c r="BN17" s="661"/>
      <c r="BO17" s="697" t="s">
        <v>234</v>
      </c>
      <c r="BP17" s="697"/>
      <c r="BQ17" s="697"/>
      <c r="BR17" s="697"/>
      <c r="BS17" s="698" t="s">
        <v>177</v>
      </c>
      <c r="BT17" s="698"/>
      <c r="BU17" s="698"/>
      <c r="BV17" s="698"/>
      <c r="BW17" s="698"/>
      <c r="BX17" s="698"/>
      <c r="BY17" s="698"/>
      <c r="BZ17" s="698"/>
      <c r="CA17" s="698"/>
      <c r="CB17" s="738"/>
      <c r="CD17" s="656" t="s">
        <v>273</v>
      </c>
      <c r="CE17" s="657"/>
      <c r="CF17" s="657"/>
      <c r="CG17" s="657"/>
      <c r="CH17" s="657"/>
      <c r="CI17" s="657"/>
      <c r="CJ17" s="657"/>
      <c r="CK17" s="657"/>
      <c r="CL17" s="657"/>
      <c r="CM17" s="657"/>
      <c r="CN17" s="657"/>
      <c r="CO17" s="657"/>
      <c r="CP17" s="657"/>
      <c r="CQ17" s="658"/>
      <c r="CR17" s="659">
        <v>1288023</v>
      </c>
      <c r="CS17" s="660"/>
      <c r="CT17" s="660"/>
      <c r="CU17" s="660"/>
      <c r="CV17" s="660"/>
      <c r="CW17" s="660"/>
      <c r="CX17" s="660"/>
      <c r="CY17" s="661"/>
      <c r="CZ17" s="697">
        <v>11</v>
      </c>
      <c r="DA17" s="697"/>
      <c r="DB17" s="697"/>
      <c r="DC17" s="697"/>
      <c r="DD17" s="665" t="s">
        <v>130</v>
      </c>
      <c r="DE17" s="660"/>
      <c r="DF17" s="660"/>
      <c r="DG17" s="660"/>
      <c r="DH17" s="660"/>
      <c r="DI17" s="660"/>
      <c r="DJ17" s="660"/>
      <c r="DK17" s="660"/>
      <c r="DL17" s="660"/>
      <c r="DM17" s="660"/>
      <c r="DN17" s="660"/>
      <c r="DO17" s="660"/>
      <c r="DP17" s="661"/>
      <c r="DQ17" s="665">
        <v>1261960</v>
      </c>
      <c r="DR17" s="660"/>
      <c r="DS17" s="660"/>
      <c r="DT17" s="660"/>
      <c r="DU17" s="660"/>
      <c r="DV17" s="660"/>
      <c r="DW17" s="660"/>
      <c r="DX17" s="660"/>
      <c r="DY17" s="660"/>
      <c r="DZ17" s="660"/>
      <c r="EA17" s="660"/>
      <c r="EB17" s="660"/>
      <c r="EC17" s="696"/>
    </row>
    <row r="18" spans="2:133" ht="11.25" customHeight="1" x14ac:dyDescent="0.15">
      <c r="B18" s="656" t="s">
        <v>274</v>
      </c>
      <c r="C18" s="657"/>
      <c r="D18" s="657"/>
      <c r="E18" s="657"/>
      <c r="F18" s="657"/>
      <c r="G18" s="657"/>
      <c r="H18" s="657"/>
      <c r="I18" s="657"/>
      <c r="J18" s="657"/>
      <c r="K18" s="657"/>
      <c r="L18" s="657"/>
      <c r="M18" s="657"/>
      <c r="N18" s="657"/>
      <c r="O18" s="657"/>
      <c r="P18" s="657"/>
      <c r="Q18" s="658"/>
      <c r="R18" s="659">
        <v>9719</v>
      </c>
      <c r="S18" s="660"/>
      <c r="T18" s="660"/>
      <c r="U18" s="660"/>
      <c r="V18" s="660"/>
      <c r="W18" s="660"/>
      <c r="X18" s="660"/>
      <c r="Y18" s="661"/>
      <c r="Z18" s="697">
        <v>0.1</v>
      </c>
      <c r="AA18" s="697"/>
      <c r="AB18" s="697"/>
      <c r="AC18" s="697"/>
      <c r="AD18" s="698">
        <v>9719</v>
      </c>
      <c r="AE18" s="698"/>
      <c r="AF18" s="698"/>
      <c r="AG18" s="698"/>
      <c r="AH18" s="698"/>
      <c r="AI18" s="698"/>
      <c r="AJ18" s="698"/>
      <c r="AK18" s="698"/>
      <c r="AL18" s="662">
        <v>0.2</v>
      </c>
      <c r="AM18" s="663"/>
      <c r="AN18" s="663"/>
      <c r="AO18" s="699"/>
      <c r="AP18" s="656" t="s">
        <v>275</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97" t="s">
        <v>177</v>
      </c>
      <c r="BP18" s="697"/>
      <c r="BQ18" s="697"/>
      <c r="BR18" s="697"/>
      <c r="BS18" s="698" t="s">
        <v>130</v>
      </c>
      <c r="BT18" s="698"/>
      <c r="BU18" s="698"/>
      <c r="BV18" s="698"/>
      <c r="BW18" s="698"/>
      <c r="BX18" s="698"/>
      <c r="BY18" s="698"/>
      <c r="BZ18" s="698"/>
      <c r="CA18" s="698"/>
      <c r="CB18" s="738"/>
      <c r="CD18" s="656" t="s">
        <v>276</v>
      </c>
      <c r="CE18" s="657"/>
      <c r="CF18" s="657"/>
      <c r="CG18" s="657"/>
      <c r="CH18" s="657"/>
      <c r="CI18" s="657"/>
      <c r="CJ18" s="657"/>
      <c r="CK18" s="657"/>
      <c r="CL18" s="657"/>
      <c r="CM18" s="657"/>
      <c r="CN18" s="657"/>
      <c r="CO18" s="657"/>
      <c r="CP18" s="657"/>
      <c r="CQ18" s="658"/>
      <c r="CR18" s="659" t="s">
        <v>234</v>
      </c>
      <c r="CS18" s="660"/>
      <c r="CT18" s="660"/>
      <c r="CU18" s="660"/>
      <c r="CV18" s="660"/>
      <c r="CW18" s="660"/>
      <c r="CX18" s="660"/>
      <c r="CY18" s="661"/>
      <c r="CZ18" s="697" t="s">
        <v>177</v>
      </c>
      <c r="DA18" s="697"/>
      <c r="DB18" s="697"/>
      <c r="DC18" s="697"/>
      <c r="DD18" s="665" t="s">
        <v>177</v>
      </c>
      <c r="DE18" s="660"/>
      <c r="DF18" s="660"/>
      <c r="DG18" s="660"/>
      <c r="DH18" s="660"/>
      <c r="DI18" s="660"/>
      <c r="DJ18" s="660"/>
      <c r="DK18" s="660"/>
      <c r="DL18" s="660"/>
      <c r="DM18" s="660"/>
      <c r="DN18" s="660"/>
      <c r="DO18" s="660"/>
      <c r="DP18" s="661"/>
      <c r="DQ18" s="665" t="s">
        <v>177</v>
      </c>
      <c r="DR18" s="660"/>
      <c r="DS18" s="660"/>
      <c r="DT18" s="660"/>
      <c r="DU18" s="660"/>
      <c r="DV18" s="660"/>
      <c r="DW18" s="660"/>
      <c r="DX18" s="660"/>
      <c r="DY18" s="660"/>
      <c r="DZ18" s="660"/>
      <c r="EA18" s="660"/>
      <c r="EB18" s="660"/>
      <c r="EC18" s="696"/>
    </row>
    <row r="19" spans="2:133" ht="11.25" customHeight="1" x14ac:dyDescent="0.15">
      <c r="B19" s="656" t="s">
        <v>277</v>
      </c>
      <c r="C19" s="657"/>
      <c r="D19" s="657"/>
      <c r="E19" s="657"/>
      <c r="F19" s="657"/>
      <c r="G19" s="657"/>
      <c r="H19" s="657"/>
      <c r="I19" s="657"/>
      <c r="J19" s="657"/>
      <c r="K19" s="657"/>
      <c r="L19" s="657"/>
      <c r="M19" s="657"/>
      <c r="N19" s="657"/>
      <c r="O19" s="657"/>
      <c r="P19" s="657"/>
      <c r="Q19" s="658"/>
      <c r="R19" s="659">
        <v>9719</v>
      </c>
      <c r="S19" s="660"/>
      <c r="T19" s="660"/>
      <c r="U19" s="660"/>
      <c r="V19" s="660"/>
      <c r="W19" s="660"/>
      <c r="X19" s="660"/>
      <c r="Y19" s="661"/>
      <c r="Z19" s="697">
        <v>0.1</v>
      </c>
      <c r="AA19" s="697"/>
      <c r="AB19" s="697"/>
      <c r="AC19" s="697"/>
      <c r="AD19" s="698">
        <v>9719</v>
      </c>
      <c r="AE19" s="698"/>
      <c r="AF19" s="698"/>
      <c r="AG19" s="698"/>
      <c r="AH19" s="698"/>
      <c r="AI19" s="698"/>
      <c r="AJ19" s="698"/>
      <c r="AK19" s="698"/>
      <c r="AL19" s="662">
        <v>0.2</v>
      </c>
      <c r="AM19" s="663"/>
      <c r="AN19" s="663"/>
      <c r="AO19" s="699"/>
      <c r="AP19" s="656" t="s">
        <v>278</v>
      </c>
      <c r="AQ19" s="657"/>
      <c r="AR19" s="657"/>
      <c r="AS19" s="657"/>
      <c r="AT19" s="657"/>
      <c r="AU19" s="657"/>
      <c r="AV19" s="657"/>
      <c r="AW19" s="657"/>
      <c r="AX19" s="657"/>
      <c r="AY19" s="657"/>
      <c r="AZ19" s="657"/>
      <c r="BA19" s="657"/>
      <c r="BB19" s="657"/>
      <c r="BC19" s="657"/>
      <c r="BD19" s="657"/>
      <c r="BE19" s="657"/>
      <c r="BF19" s="658"/>
      <c r="BG19" s="659" t="s">
        <v>130</v>
      </c>
      <c r="BH19" s="660"/>
      <c r="BI19" s="660"/>
      <c r="BJ19" s="660"/>
      <c r="BK19" s="660"/>
      <c r="BL19" s="660"/>
      <c r="BM19" s="660"/>
      <c r="BN19" s="661"/>
      <c r="BO19" s="697" t="s">
        <v>234</v>
      </c>
      <c r="BP19" s="697"/>
      <c r="BQ19" s="697"/>
      <c r="BR19" s="697"/>
      <c r="BS19" s="698" t="s">
        <v>177</v>
      </c>
      <c r="BT19" s="698"/>
      <c r="BU19" s="698"/>
      <c r="BV19" s="698"/>
      <c r="BW19" s="698"/>
      <c r="BX19" s="698"/>
      <c r="BY19" s="698"/>
      <c r="BZ19" s="698"/>
      <c r="CA19" s="698"/>
      <c r="CB19" s="738"/>
      <c r="CD19" s="656" t="s">
        <v>279</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97" t="s">
        <v>177</v>
      </c>
      <c r="DA19" s="697"/>
      <c r="DB19" s="697"/>
      <c r="DC19" s="697"/>
      <c r="DD19" s="665" t="s">
        <v>130</v>
      </c>
      <c r="DE19" s="660"/>
      <c r="DF19" s="660"/>
      <c r="DG19" s="660"/>
      <c r="DH19" s="660"/>
      <c r="DI19" s="660"/>
      <c r="DJ19" s="660"/>
      <c r="DK19" s="660"/>
      <c r="DL19" s="660"/>
      <c r="DM19" s="660"/>
      <c r="DN19" s="660"/>
      <c r="DO19" s="660"/>
      <c r="DP19" s="661"/>
      <c r="DQ19" s="665" t="s">
        <v>177</v>
      </c>
      <c r="DR19" s="660"/>
      <c r="DS19" s="660"/>
      <c r="DT19" s="660"/>
      <c r="DU19" s="660"/>
      <c r="DV19" s="660"/>
      <c r="DW19" s="660"/>
      <c r="DX19" s="660"/>
      <c r="DY19" s="660"/>
      <c r="DZ19" s="660"/>
      <c r="EA19" s="660"/>
      <c r="EB19" s="660"/>
      <c r="EC19" s="696"/>
    </row>
    <row r="20" spans="2:133" ht="11.25" customHeight="1" x14ac:dyDescent="0.15">
      <c r="B20" s="726" t="s">
        <v>280</v>
      </c>
      <c r="C20" s="727"/>
      <c r="D20" s="727"/>
      <c r="E20" s="727"/>
      <c r="F20" s="727"/>
      <c r="G20" s="727"/>
      <c r="H20" s="727"/>
      <c r="I20" s="727"/>
      <c r="J20" s="727"/>
      <c r="K20" s="727"/>
      <c r="L20" s="727"/>
      <c r="M20" s="727"/>
      <c r="N20" s="727"/>
      <c r="O20" s="727"/>
      <c r="P20" s="727"/>
      <c r="Q20" s="728"/>
      <c r="R20" s="659" t="s">
        <v>130</v>
      </c>
      <c r="S20" s="660"/>
      <c r="T20" s="660"/>
      <c r="U20" s="660"/>
      <c r="V20" s="660"/>
      <c r="W20" s="660"/>
      <c r="X20" s="660"/>
      <c r="Y20" s="661"/>
      <c r="Z20" s="697" t="s">
        <v>130</v>
      </c>
      <c r="AA20" s="697"/>
      <c r="AB20" s="697"/>
      <c r="AC20" s="697"/>
      <c r="AD20" s="698" t="s">
        <v>234</v>
      </c>
      <c r="AE20" s="698"/>
      <c r="AF20" s="698"/>
      <c r="AG20" s="698"/>
      <c r="AH20" s="698"/>
      <c r="AI20" s="698"/>
      <c r="AJ20" s="698"/>
      <c r="AK20" s="698"/>
      <c r="AL20" s="662" t="s">
        <v>130</v>
      </c>
      <c r="AM20" s="663"/>
      <c r="AN20" s="663"/>
      <c r="AO20" s="699"/>
      <c r="AP20" s="656" t="s">
        <v>281</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97" t="s">
        <v>130</v>
      </c>
      <c r="BP20" s="697"/>
      <c r="BQ20" s="697"/>
      <c r="BR20" s="697"/>
      <c r="BS20" s="698" t="s">
        <v>130</v>
      </c>
      <c r="BT20" s="698"/>
      <c r="BU20" s="698"/>
      <c r="BV20" s="698"/>
      <c r="BW20" s="698"/>
      <c r="BX20" s="698"/>
      <c r="BY20" s="698"/>
      <c r="BZ20" s="698"/>
      <c r="CA20" s="698"/>
      <c r="CB20" s="738"/>
      <c r="CD20" s="656" t="s">
        <v>282</v>
      </c>
      <c r="CE20" s="657"/>
      <c r="CF20" s="657"/>
      <c r="CG20" s="657"/>
      <c r="CH20" s="657"/>
      <c r="CI20" s="657"/>
      <c r="CJ20" s="657"/>
      <c r="CK20" s="657"/>
      <c r="CL20" s="657"/>
      <c r="CM20" s="657"/>
      <c r="CN20" s="657"/>
      <c r="CO20" s="657"/>
      <c r="CP20" s="657"/>
      <c r="CQ20" s="658"/>
      <c r="CR20" s="659">
        <v>11675567</v>
      </c>
      <c r="CS20" s="660"/>
      <c r="CT20" s="660"/>
      <c r="CU20" s="660"/>
      <c r="CV20" s="660"/>
      <c r="CW20" s="660"/>
      <c r="CX20" s="660"/>
      <c r="CY20" s="661"/>
      <c r="CZ20" s="697">
        <v>100</v>
      </c>
      <c r="DA20" s="697"/>
      <c r="DB20" s="697"/>
      <c r="DC20" s="697"/>
      <c r="DD20" s="665">
        <v>1722048</v>
      </c>
      <c r="DE20" s="660"/>
      <c r="DF20" s="660"/>
      <c r="DG20" s="660"/>
      <c r="DH20" s="660"/>
      <c r="DI20" s="660"/>
      <c r="DJ20" s="660"/>
      <c r="DK20" s="660"/>
      <c r="DL20" s="660"/>
      <c r="DM20" s="660"/>
      <c r="DN20" s="660"/>
      <c r="DO20" s="660"/>
      <c r="DP20" s="661"/>
      <c r="DQ20" s="665">
        <v>8172447</v>
      </c>
      <c r="DR20" s="660"/>
      <c r="DS20" s="660"/>
      <c r="DT20" s="660"/>
      <c r="DU20" s="660"/>
      <c r="DV20" s="660"/>
      <c r="DW20" s="660"/>
      <c r="DX20" s="660"/>
      <c r="DY20" s="660"/>
      <c r="DZ20" s="660"/>
      <c r="EA20" s="660"/>
      <c r="EB20" s="660"/>
      <c r="EC20" s="696"/>
    </row>
    <row r="21" spans="2:133" ht="11.25" customHeight="1" x14ac:dyDescent="0.15">
      <c r="B21" s="656" t="s">
        <v>283</v>
      </c>
      <c r="C21" s="657"/>
      <c r="D21" s="657"/>
      <c r="E21" s="657"/>
      <c r="F21" s="657"/>
      <c r="G21" s="657"/>
      <c r="H21" s="657"/>
      <c r="I21" s="657"/>
      <c r="J21" s="657"/>
      <c r="K21" s="657"/>
      <c r="L21" s="657"/>
      <c r="M21" s="657"/>
      <c r="N21" s="657"/>
      <c r="O21" s="657"/>
      <c r="P21" s="657"/>
      <c r="Q21" s="658"/>
      <c r="R21" s="659">
        <v>4426905</v>
      </c>
      <c r="S21" s="660"/>
      <c r="T21" s="660"/>
      <c r="U21" s="660"/>
      <c r="V21" s="660"/>
      <c r="W21" s="660"/>
      <c r="X21" s="660"/>
      <c r="Y21" s="661"/>
      <c r="Z21" s="697">
        <v>35.6</v>
      </c>
      <c r="AA21" s="697"/>
      <c r="AB21" s="697"/>
      <c r="AC21" s="697"/>
      <c r="AD21" s="698">
        <v>3795313</v>
      </c>
      <c r="AE21" s="698"/>
      <c r="AF21" s="698"/>
      <c r="AG21" s="698"/>
      <c r="AH21" s="698"/>
      <c r="AI21" s="698"/>
      <c r="AJ21" s="698"/>
      <c r="AK21" s="698"/>
      <c r="AL21" s="662">
        <v>60.9</v>
      </c>
      <c r="AM21" s="663"/>
      <c r="AN21" s="663"/>
      <c r="AO21" s="699"/>
      <c r="AP21" s="656" t="s">
        <v>284</v>
      </c>
      <c r="AQ21" s="736"/>
      <c r="AR21" s="736"/>
      <c r="AS21" s="736"/>
      <c r="AT21" s="736"/>
      <c r="AU21" s="736"/>
      <c r="AV21" s="736"/>
      <c r="AW21" s="736"/>
      <c r="AX21" s="736"/>
      <c r="AY21" s="736"/>
      <c r="AZ21" s="736"/>
      <c r="BA21" s="736"/>
      <c r="BB21" s="736"/>
      <c r="BC21" s="736"/>
      <c r="BD21" s="736"/>
      <c r="BE21" s="736"/>
      <c r="BF21" s="737"/>
      <c r="BG21" s="659" t="s">
        <v>130</v>
      </c>
      <c r="BH21" s="660"/>
      <c r="BI21" s="660"/>
      <c r="BJ21" s="660"/>
      <c r="BK21" s="660"/>
      <c r="BL21" s="660"/>
      <c r="BM21" s="660"/>
      <c r="BN21" s="661"/>
      <c r="BO21" s="697" t="s">
        <v>234</v>
      </c>
      <c r="BP21" s="697"/>
      <c r="BQ21" s="697"/>
      <c r="BR21" s="697"/>
      <c r="BS21" s="698" t="s">
        <v>177</v>
      </c>
      <c r="BT21" s="698"/>
      <c r="BU21" s="698"/>
      <c r="BV21" s="698"/>
      <c r="BW21" s="698"/>
      <c r="BX21" s="698"/>
      <c r="BY21" s="698"/>
      <c r="BZ21" s="698"/>
      <c r="CA21" s="698"/>
      <c r="CB21" s="738"/>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56" t="s">
        <v>285</v>
      </c>
      <c r="C22" s="657"/>
      <c r="D22" s="657"/>
      <c r="E22" s="657"/>
      <c r="F22" s="657"/>
      <c r="G22" s="657"/>
      <c r="H22" s="657"/>
      <c r="I22" s="657"/>
      <c r="J22" s="657"/>
      <c r="K22" s="657"/>
      <c r="L22" s="657"/>
      <c r="M22" s="657"/>
      <c r="N22" s="657"/>
      <c r="O22" s="657"/>
      <c r="P22" s="657"/>
      <c r="Q22" s="658"/>
      <c r="R22" s="659">
        <v>3795313</v>
      </c>
      <c r="S22" s="660"/>
      <c r="T22" s="660"/>
      <c r="U22" s="660"/>
      <c r="V22" s="660"/>
      <c r="W22" s="660"/>
      <c r="X22" s="660"/>
      <c r="Y22" s="661"/>
      <c r="Z22" s="697">
        <v>30.5</v>
      </c>
      <c r="AA22" s="697"/>
      <c r="AB22" s="697"/>
      <c r="AC22" s="697"/>
      <c r="AD22" s="698">
        <v>3795313</v>
      </c>
      <c r="AE22" s="698"/>
      <c r="AF22" s="698"/>
      <c r="AG22" s="698"/>
      <c r="AH22" s="698"/>
      <c r="AI22" s="698"/>
      <c r="AJ22" s="698"/>
      <c r="AK22" s="698"/>
      <c r="AL22" s="662">
        <v>60.9</v>
      </c>
      <c r="AM22" s="663"/>
      <c r="AN22" s="663"/>
      <c r="AO22" s="699"/>
      <c r="AP22" s="656" t="s">
        <v>286</v>
      </c>
      <c r="AQ22" s="736"/>
      <c r="AR22" s="736"/>
      <c r="AS22" s="736"/>
      <c r="AT22" s="736"/>
      <c r="AU22" s="736"/>
      <c r="AV22" s="736"/>
      <c r="AW22" s="736"/>
      <c r="AX22" s="736"/>
      <c r="AY22" s="736"/>
      <c r="AZ22" s="736"/>
      <c r="BA22" s="736"/>
      <c r="BB22" s="736"/>
      <c r="BC22" s="736"/>
      <c r="BD22" s="736"/>
      <c r="BE22" s="736"/>
      <c r="BF22" s="737"/>
      <c r="BG22" s="659" t="s">
        <v>177</v>
      </c>
      <c r="BH22" s="660"/>
      <c r="BI22" s="660"/>
      <c r="BJ22" s="660"/>
      <c r="BK22" s="660"/>
      <c r="BL22" s="660"/>
      <c r="BM22" s="660"/>
      <c r="BN22" s="661"/>
      <c r="BO22" s="697" t="s">
        <v>130</v>
      </c>
      <c r="BP22" s="697"/>
      <c r="BQ22" s="697"/>
      <c r="BR22" s="697"/>
      <c r="BS22" s="698" t="s">
        <v>177</v>
      </c>
      <c r="BT22" s="698"/>
      <c r="BU22" s="698"/>
      <c r="BV22" s="698"/>
      <c r="BW22" s="698"/>
      <c r="BX22" s="698"/>
      <c r="BY22" s="698"/>
      <c r="BZ22" s="698"/>
      <c r="CA22" s="698"/>
      <c r="CB22" s="738"/>
      <c r="CD22" s="711" t="s">
        <v>287</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6" t="s">
        <v>288</v>
      </c>
      <c r="C23" s="657"/>
      <c r="D23" s="657"/>
      <c r="E23" s="657"/>
      <c r="F23" s="657"/>
      <c r="G23" s="657"/>
      <c r="H23" s="657"/>
      <c r="I23" s="657"/>
      <c r="J23" s="657"/>
      <c r="K23" s="657"/>
      <c r="L23" s="657"/>
      <c r="M23" s="657"/>
      <c r="N23" s="657"/>
      <c r="O23" s="657"/>
      <c r="P23" s="657"/>
      <c r="Q23" s="658"/>
      <c r="R23" s="659">
        <v>631592</v>
      </c>
      <c r="S23" s="660"/>
      <c r="T23" s="660"/>
      <c r="U23" s="660"/>
      <c r="V23" s="660"/>
      <c r="W23" s="660"/>
      <c r="X23" s="660"/>
      <c r="Y23" s="661"/>
      <c r="Z23" s="697">
        <v>5.0999999999999996</v>
      </c>
      <c r="AA23" s="697"/>
      <c r="AB23" s="697"/>
      <c r="AC23" s="697"/>
      <c r="AD23" s="698" t="s">
        <v>130</v>
      </c>
      <c r="AE23" s="698"/>
      <c r="AF23" s="698"/>
      <c r="AG23" s="698"/>
      <c r="AH23" s="698"/>
      <c r="AI23" s="698"/>
      <c r="AJ23" s="698"/>
      <c r="AK23" s="698"/>
      <c r="AL23" s="662" t="s">
        <v>177</v>
      </c>
      <c r="AM23" s="663"/>
      <c r="AN23" s="663"/>
      <c r="AO23" s="699"/>
      <c r="AP23" s="656" t="s">
        <v>289</v>
      </c>
      <c r="AQ23" s="736"/>
      <c r="AR23" s="736"/>
      <c r="AS23" s="736"/>
      <c r="AT23" s="736"/>
      <c r="AU23" s="736"/>
      <c r="AV23" s="736"/>
      <c r="AW23" s="736"/>
      <c r="AX23" s="736"/>
      <c r="AY23" s="736"/>
      <c r="AZ23" s="736"/>
      <c r="BA23" s="736"/>
      <c r="BB23" s="736"/>
      <c r="BC23" s="736"/>
      <c r="BD23" s="736"/>
      <c r="BE23" s="736"/>
      <c r="BF23" s="737"/>
      <c r="BG23" s="659" t="s">
        <v>130</v>
      </c>
      <c r="BH23" s="660"/>
      <c r="BI23" s="660"/>
      <c r="BJ23" s="660"/>
      <c r="BK23" s="660"/>
      <c r="BL23" s="660"/>
      <c r="BM23" s="660"/>
      <c r="BN23" s="661"/>
      <c r="BO23" s="697" t="s">
        <v>177</v>
      </c>
      <c r="BP23" s="697"/>
      <c r="BQ23" s="697"/>
      <c r="BR23" s="697"/>
      <c r="BS23" s="698" t="s">
        <v>130</v>
      </c>
      <c r="BT23" s="698"/>
      <c r="BU23" s="698"/>
      <c r="BV23" s="698"/>
      <c r="BW23" s="698"/>
      <c r="BX23" s="698"/>
      <c r="BY23" s="698"/>
      <c r="BZ23" s="698"/>
      <c r="CA23" s="698"/>
      <c r="CB23" s="738"/>
      <c r="CD23" s="711" t="s">
        <v>228</v>
      </c>
      <c r="CE23" s="712"/>
      <c r="CF23" s="712"/>
      <c r="CG23" s="712"/>
      <c r="CH23" s="712"/>
      <c r="CI23" s="712"/>
      <c r="CJ23" s="712"/>
      <c r="CK23" s="712"/>
      <c r="CL23" s="712"/>
      <c r="CM23" s="712"/>
      <c r="CN23" s="712"/>
      <c r="CO23" s="712"/>
      <c r="CP23" s="712"/>
      <c r="CQ23" s="713"/>
      <c r="CR23" s="711" t="s">
        <v>290</v>
      </c>
      <c r="CS23" s="712"/>
      <c r="CT23" s="712"/>
      <c r="CU23" s="712"/>
      <c r="CV23" s="712"/>
      <c r="CW23" s="712"/>
      <c r="CX23" s="712"/>
      <c r="CY23" s="713"/>
      <c r="CZ23" s="711" t="s">
        <v>291</v>
      </c>
      <c r="DA23" s="712"/>
      <c r="DB23" s="712"/>
      <c r="DC23" s="713"/>
      <c r="DD23" s="711" t="s">
        <v>292</v>
      </c>
      <c r="DE23" s="712"/>
      <c r="DF23" s="712"/>
      <c r="DG23" s="712"/>
      <c r="DH23" s="712"/>
      <c r="DI23" s="712"/>
      <c r="DJ23" s="712"/>
      <c r="DK23" s="713"/>
      <c r="DL23" s="749" t="s">
        <v>293</v>
      </c>
      <c r="DM23" s="750"/>
      <c r="DN23" s="750"/>
      <c r="DO23" s="750"/>
      <c r="DP23" s="750"/>
      <c r="DQ23" s="750"/>
      <c r="DR23" s="750"/>
      <c r="DS23" s="750"/>
      <c r="DT23" s="750"/>
      <c r="DU23" s="750"/>
      <c r="DV23" s="751"/>
      <c r="DW23" s="711" t="s">
        <v>294</v>
      </c>
      <c r="DX23" s="712"/>
      <c r="DY23" s="712"/>
      <c r="DZ23" s="712"/>
      <c r="EA23" s="712"/>
      <c r="EB23" s="712"/>
      <c r="EC23" s="71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234</v>
      </c>
      <c r="S24" s="660"/>
      <c r="T24" s="660"/>
      <c r="U24" s="660"/>
      <c r="V24" s="660"/>
      <c r="W24" s="660"/>
      <c r="X24" s="660"/>
      <c r="Y24" s="661"/>
      <c r="Z24" s="697" t="s">
        <v>177</v>
      </c>
      <c r="AA24" s="697"/>
      <c r="AB24" s="697"/>
      <c r="AC24" s="697"/>
      <c r="AD24" s="698" t="s">
        <v>130</v>
      </c>
      <c r="AE24" s="698"/>
      <c r="AF24" s="698"/>
      <c r="AG24" s="698"/>
      <c r="AH24" s="698"/>
      <c r="AI24" s="698"/>
      <c r="AJ24" s="698"/>
      <c r="AK24" s="698"/>
      <c r="AL24" s="662" t="s">
        <v>177</v>
      </c>
      <c r="AM24" s="663"/>
      <c r="AN24" s="663"/>
      <c r="AO24" s="699"/>
      <c r="AP24" s="656" t="s">
        <v>296</v>
      </c>
      <c r="AQ24" s="736"/>
      <c r="AR24" s="736"/>
      <c r="AS24" s="736"/>
      <c r="AT24" s="736"/>
      <c r="AU24" s="736"/>
      <c r="AV24" s="736"/>
      <c r="AW24" s="736"/>
      <c r="AX24" s="736"/>
      <c r="AY24" s="736"/>
      <c r="AZ24" s="736"/>
      <c r="BA24" s="736"/>
      <c r="BB24" s="736"/>
      <c r="BC24" s="736"/>
      <c r="BD24" s="736"/>
      <c r="BE24" s="736"/>
      <c r="BF24" s="737"/>
      <c r="BG24" s="659" t="s">
        <v>234</v>
      </c>
      <c r="BH24" s="660"/>
      <c r="BI24" s="660"/>
      <c r="BJ24" s="660"/>
      <c r="BK24" s="660"/>
      <c r="BL24" s="660"/>
      <c r="BM24" s="660"/>
      <c r="BN24" s="661"/>
      <c r="BO24" s="697" t="s">
        <v>177</v>
      </c>
      <c r="BP24" s="697"/>
      <c r="BQ24" s="697"/>
      <c r="BR24" s="697"/>
      <c r="BS24" s="698" t="s">
        <v>177</v>
      </c>
      <c r="BT24" s="698"/>
      <c r="BU24" s="698"/>
      <c r="BV24" s="698"/>
      <c r="BW24" s="698"/>
      <c r="BX24" s="698"/>
      <c r="BY24" s="698"/>
      <c r="BZ24" s="698"/>
      <c r="CA24" s="698"/>
      <c r="CB24" s="738"/>
      <c r="CD24" s="717" t="s">
        <v>297</v>
      </c>
      <c r="CE24" s="718"/>
      <c r="CF24" s="718"/>
      <c r="CG24" s="718"/>
      <c r="CH24" s="718"/>
      <c r="CI24" s="718"/>
      <c r="CJ24" s="718"/>
      <c r="CK24" s="718"/>
      <c r="CL24" s="718"/>
      <c r="CM24" s="718"/>
      <c r="CN24" s="718"/>
      <c r="CO24" s="718"/>
      <c r="CP24" s="718"/>
      <c r="CQ24" s="719"/>
      <c r="CR24" s="714">
        <v>4661098</v>
      </c>
      <c r="CS24" s="715"/>
      <c r="CT24" s="715"/>
      <c r="CU24" s="715"/>
      <c r="CV24" s="715"/>
      <c r="CW24" s="715"/>
      <c r="CX24" s="715"/>
      <c r="CY24" s="740"/>
      <c r="CZ24" s="741">
        <v>39.9</v>
      </c>
      <c r="DA24" s="723"/>
      <c r="DB24" s="723"/>
      <c r="DC24" s="743"/>
      <c r="DD24" s="739">
        <v>3398315</v>
      </c>
      <c r="DE24" s="715"/>
      <c r="DF24" s="715"/>
      <c r="DG24" s="715"/>
      <c r="DH24" s="715"/>
      <c r="DI24" s="715"/>
      <c r="DJ24" s="715"/>
      <c r="DK24" s="740"/>
      <c r="DL24" s="739">
        <v>3236876</v>
      </c>
      <c r="DM24" s="715"/>
      <c r="DN24" s="715"/>
      <c r="DO24" s="715"/>
      <c r="DP24" s="715"/>
      <c r="DQ24" s="715"/>
      <c r="DR24" s="715"/>
      <c r="DS24" s="715"/>
      <c r="DT24" s="715"/>
      <c r="DU24" s="715"/>
      <c r="DV24" s="740"/>
      <c r="DW24" s="741">
        <v>51.3</v>
      </c>
      <c r="DX24" s="723"/>
      <c r="DY24" s="723"/>
      <c r="DZ24" s="723"/>
      <c r="EA24" s="723"/>
      <c r="EB24" s="723"/>
      <c r="EC24" s="742"/>
    </row>
    <row r="25" spans="2:133" ht="11.25" customHeight="1" x14ac:dyDescent="0.15">
      <c r="B25" s="656" t="s">
        <v>298</v>
      </c>
      <c r="C25" s="657"/>
      <c r="D25" s="657"/>
      <c r="E25" s="657"/>
      <c r="F25" s="657"/>
      <c r="G25" s="657"/>
      <c r="H25" s="657"/>
      <c r="I25" s="657"/>
      <c r="J25" s="657"/>
      <c r="K25" s="657"/>
      <c r="L25" s="657"/>
      <c r="M25" s="657"/>
      <c r="N25" s="657"/>
      <c r="O25" s="657"/>
      <c r="P25" s="657"/>
      <c r="Q25" s="658"/>
      <c r="R25" s="659">
        <v>6637289</v>
      </c>
      <c r="S25" s="660"/>
      <c r="T25" s="660"/>
      <c r="U25" s="660"/>
      <c r="V25" s="660"/>
      <c r="W25" s="660"/>
      <c r="X25" s="660"/>
      <c r="Y25" s="661"/>
      <c r="Z25" s="697">
        <v>53.3</v>
      </c>
      <c r="AA25" s="697"/>
      <c r="AB25" s="697"/>
      <c r="AC25" s="697"/>
      <c r="AD25" s="698">
        <v>6005697</v>
      </c>
      <c r="AE25" s="698"/>
      <c r="AF25" s="698"/>
      <c r="AG25" s="698"/>
      <c r="AH25" s="698"/>
      <c r="AI25" s="698"/>
      <c r="AJ25" s="698"/>
      <c r="AK25" s="698"/>
      <c r="AL25" s="662">
        <v>96.3</v>
      </c>
      <c r="AM25" s="663"/>
      <c r="AN25" s="663"/>
      <c r="AO25" s="699"/>
      <c r="AP25" s="656" t="s">
        <v>299</v>
      </c>
      <c r="AQ25" s="736"/>
      <c r="AR25" s="736"/>
      <c r="AS25" s="736"/>
      <c r="AT25" s="736"/>
      <c r="AU25" s="736"/>
      <c r="AV25" s="736"/>
      <c r="AW25" s="736"/>
      <c r="AX25" s="736"/>
      <c r="AY25" s="736"/>
      <c r="AZ25" s="736"/>
      <c r="BA25" s="736"/>
      <c r="BB25" s="736"/>
      <c r="BC25" s="736"/>
      <c r="BD25" s="736"/>
      <c r="BE25" s="736"/>
      <c r="BF25" s="737"/>
      <c r="BG25" s="659" t="s">
        <v>130</v>
      </c>
      <c r="BH25" s="660"/>
      <c r="BI25" s="660"/>
      <c r="BJ25" s="660"/>
      <c r="BK25" s="660"/>
      <c r="BL25" s="660"/>
      <c r="BM25" s="660"/>
      <c r="BN25" s="661"/>
      <c r="BO25" s="697" t="s">
        <v>130</v>
      </c>
      <c r="BP25" s="697"/>
      <c r="BQ25" s="697"/>
      <c r="BR25" s="697"/>
      <c r="BS25" s="698" t="s">
        <v>130</v>
      </c>
      <c r="BT25" s="698"/>
      <c r="BU25" s="698"/>
      <c r="BV25" s="698"/>
      <c r="BW25" s="698"/>
      <c r="BX25" s="698"/>
      <c r="BY25" s="698"/>
      <c r="BZ25" s="698"/>
      <c r="CA25" s="698"/>
      <c r="CB25" s="738"/>
      <c r="CD25" s="656" t="s">
        <v>300</v>
      </c>
      <c r="CE25" s="657"/>
      <c r="CF25" s="657"/>
      <c r="CG25" s="657"/>
      <c r="CH25" s="657"/>
      <c r="CI25" s="657"/>
      <c r="CJ25" s="657"/>
      <c r="CK25" s="657"/>
      <c r="CL25" s="657"/>
      <c r="CM25" s="657"/>
      <c r="CN25" s="657"/>
      <c r="CO25" s="657"/>
      <c r="CP25" s="657"/>
      <c r="CQ25" s="658"/>
      <c r="CR25" s="659">
        <v>1705440</v>
      </c>
      <c r="CS25" s="672"/>
      <c r="CT25" s="672"/>
      <c r="CU25" s="672"/>
      <c r="CV25" s="672"/>
      <c r="CW25" s="672"/>
      <c r="CX25" s="672"/>
      <c r="CY25" s="673"/>
      <c r="CZ25" s="662">
        <v>14.6</v>
      </c>
      <c r="DA25" s="674"/>
      <c r="DB25" s="674"/>
      <c r="DC25" s="675"/>
      <c r="DD25" s="665">
        <v>1524622</v>
      </c>
      <c r="DE25" s="672"/>
      <c r="DF25" s="672"/>
      <c r="DG25" s="672"/>
      <c r="DH25" s="672"/>
      <c r="DI25" s="672"/>
      <c r="DJ25" s="672"/>
      <c r="DK25" s="673"/>
      <c r="DL25" s="665">
        <v>1520398</v>
      </c>
      <c r="DM25" s="672"/>
      <c r="DN25" s="672"/>
      <c r="DO25" s="672"/>
      <c r="DP25" s="672"/>
      <c r="DQ25" s="672"/>
      <c r="DR25" s="672"/>
      <c r="DS25" s="672"/>
      <c r="DT25" s="672"/>
      <c r="DU25" s="672"/>
      <c r="DV25" s="673"/>
      <c r="DW25" s="662">
        <v>24.1</v>
      </c>
      <c r="DX25" s="674"/>
      <c r="DY25" s="674"/>
      <c r="DZ25" s="674"/>
      <c r="EA25" s="674"/>
      <c r="EB25" s="674"/>
      <c r="EC25" s="686"/>
    </row>
    <row r="26" spans="2:133" ht="11.25" customHeight="1" x14ac:dyDescent="0.15">
      <c r="B26" s="656" t="s">
        <v>301</v>
      </c>
      <c r="C26" s="657"/>
      <c r="D26" s="657"/>
      <c r="E26" s="657"/>
      <c r="F26" s="657"/>
      <c r="G26" s="657"/>
      <c r="H26" s="657"/>
      <c r="I26" s="657"/>
      <c r="J26" s="657"/>
      <c r="K26" s="657"/>
      <c r="L26" s="657"/>
      <c r="M26" s="657"/>
      <c r="N26" s="657"/>
      <c r="O26" s="657"/>
      <c r="P26" s="657"/>
      <c r="Q26" s="658"/>
      <c r="R26" s="659">
        <v>3392</v>
      </c>
      <c r="S26" s="660"/>
      <c r="T26" s="660"/>
      <c r="U26" s="660"/>
      <c r="V26" s="660"/>
      <c r="W26" s="660"/>
      <c r="X26" s="660"/>
      <c r="Y26" s="661"/>
      <c r="Z26" s="697">
        <v>0</v>
      </c>
      <c r="AA26" s="697"/>
      <c r="AB26" s="697"/>
      <c r="AC26" s="697"/>
      <c r="AD26" s="698">
        <v>3392</v>
      </c>
      <c r="AE26" s="698"/>
      <c r="AF26" s="698"/>
      <c r="AG26" s="698"/>
      <c r="AH26" s="698"/>
      <c r="AI26" s="698"/>
      <c r="AJ26" s="698"/>
      <c r="AK26" s="698"/>
      <c r="AL26" s="662">
        <v>0.1</v>
      </c>
      <c r="AM26" s="663"/>
      <c r="AN26" s="663"/>
      <c r="AO26" s="699"/>
      <c r="AP26" s="656" t="s">
        <v>302</v>
      </c>
      <c r="AQ26" s="736"/>
      <c r="AR26" s="736"/>
      <c r="AS26" s="736"/>
      <c r="AT26" s="736"/>
      <c r="AU26" s="736"/>
      <c r="AV26" s="736"/>
      <c r="AW26" s="736"/>
      <c r="AX26" s="736"/>
      <c r="AY26" s="736"/>
      <c r="AZ26" s="736"/>
      <c r="BA26" s="736"/>
      <c r="BB26" s="736"/>
      <c r="BC26" s="736"/>
      <c r="BD26" s="736"/>
      <c r="BE26" s="736"/>
      <c r="BF26" s="737"/>
      <c r="BG26" s="659" t="s">
        <v>234</v>
      </c>
      <c r="BH26" s="660"/>
      <c r="BI26" s="660"/>
      <c r="BJ26" s="660"/>
      <c r="BK26" s="660"/>
      <c r="BL26" s="660"/>
      <c r="BM26" s="660"/>
      <c r="BN26" s="661"/>
      <c r="BO26" s="697" t="s">
        <v>177</v>
      </c>
      <c r="BP26" s="697"/>
      <c r="BQ26" s="697"/>
      <c r="BR26" s="697"/>
      <c r="BS26" s="698" t="s">
        <v>130</v>
      </c>
      <c r="BT26" s="698"/>
      <c r="BU26" s="698"/>
      <c r="BV26" s="698"/>
      <c r="BW26" s="698"/>
      <c r="BX26" s="698"/>
      <c r="BY26" s="698"/>
      <c r="BZ26" s="698"/>
      <c r="CA26" s="698"/>
      <c r="CB26" s="738"/>
      <c r="CD26" s="656" t="s">
        <v>303</v>
      </c>
      <c r="CE26" s="657"/>
      <c r="CF26" s="657"/>
      <c r="CG26" s="657"/>
      <c r="CH26" s="657"/>
      <c r="CI26" s="657"/>
      <c r="CJ26" s="657"/>
      <c r="CK26" s="657"/>
      <c r="CL26" s="657"/>
      <c r="CM26" s="657"/>
      <c r="CN26" s="657"/>
      <c r="CO26" s="657"/>
      <c r="CP26" s="657"/>
      <c r="CQ26" s="658"/>
      <c r="CR26" s="659">
        <v>932765</v>
      </c>
      <c r="CS26" s="660"/>
      <c r="CT26" s="660"/>
      <c r="CU26" s="660"/>
      <c r="CV26" s="660"/>
      <c r="CW26" s="660"/>
      <c r="CX26" s="660"/>
      <c r="CY26" s="661"/>
      <c r="CZ26" s="662">
        <v>8</v>
      </c>
      <c r="DA26" s="674"/>
      <c r="DB26" s="674"/>
      <c r="DC26" s="675"/>
      <c r="DD26" s="665">
        <v>825702</v>
      </c>
      <c r="DE26" s="660"/>
      <c r="DF26" s="660"/>
      <c r="DG26" s="660"/>
      <c r="DH26" s="660"/>
      <c r="DI26" s="660"/>
      <c r="DJ26" s="660"/>
      <c r="DK26" s="661"/>
      <c r="DL26" s="665" t="s">
        <v>130</v>
      </c>
      <c r="DM26" s="660"/>
      <c r="DN26" s="660"/>
      <c r="DO26" s="660"/>
      <c r="DP26" s="660"/>
      <c r="DQ26" s="660"/>
      <c r="DR26" s="660"/>
      <c r="DS26" s="660"/>
      <c r="DT26" s="660"/>
      <c r="DU26" s="660"/>
      <c r="DV26" s="661"/>
      <c r="DW26" s="662" t="s">
        <v>177</v>
      </c>
      <c r="DX26" s="674"/>
      <c r="DY26" s="674"/>
      <c r="DZ26" s="674"/>
      <c r="EA26" s="674"/>
      <c r="EB26" s="674"/>
      <c r="EC26" s="686"/>
    </row>
    <row r="27" spans="2:133" ht="11.25" customHeight="1" x14ac:dyDescent="0.15">
      <c r="B27" s="656" t="s">
        <v>304</v>
      </c>
      <c r="C27" s="657"/>
      <c r="D27" s="657"/>
      <c r="E27" s="657"/>
      <c r="F27" s="657"/>
      <c r="G27" s="657"/>
      <c r="H27" s="657"/>
      <c r="I27" s="657"/>
      <c r="J27" s="657"/>
      <c r="K27" s="657"/>
      <c r="L27" s="657"/>
      <c r="M27" s="657"/>
      <c r="N27" s="657"/>
      <c r="O27" s="657"/>
      <c r="P27" s="657"/>
      <c r="Q27" s="658"/>
      <c r="R27" s="659">
        <v>61110</v>
      </c>
      <c r="S27" s="660"/>
      <c r="T27" s="660"/>
      <c r="U27" s="660"/>
      <c r="V27" s="660"/>
      <c r="W27" s="660"/>
      <c r="X27" s="660"/>
      <c r="Y27" s="661"/>
      <c r="Z27" s="697">
        <v>0.5</v>
      </c>
      <c r="AA27" s="697"/>
      <c r="AB27" s="697"/>
      <c r="AC27" s="697"/>
      <c r="AD27" s="698" t="s">
        <v>177</v>
      </c>
      <c r="AE27" s="698"/>
      <c r="AF27" s="698"/>
      <c r="AG27" s="698"/>
      <c r="AH27" s="698"/>
      <c r="AI27" s="698"/>
      <c r="AJ27" s="698"/>
      <c r="AK27" s="698"/>
      <c r="AL27" s="662" t="s">
        <v>130</v>
      </c>
      <c r="AM27" s="663"/>
      <c r="AN27" s="663"/>
      <c r="AO27" s="699"/>
      <c r="AP27" s="656" t="s">
        <v>305</v>
      </c>
      <c r="AQ27" s="657"/>
      <c r="AR27" s="657"/>
      <c r="AS27" s="657"/>
      <c r="AT27" s="657"/>
      <c r="AU27" s="657"/>
      <c r="AV27" s="657"/>
      <c r="AW27" s="657"/>
      <c r="AX27" s="657"/>
      <c r="AY27" s="657"/>
      <c r="AZ27" s="657"/>
      <c r="BA27" s="657"/>
      <c r="BB27" s="657"/>
      <c r="BC27" s="657"/>
      <c r="BD27" s="657"/>
      <c r="BE27" s="657"/>
      <c r="BF27" s="658"/>
      <c r="BG27" s="659">
        <v>1589395</v>
      </c>
      <c r="BH27" s="660"/>
      <c r="BI27" s="660"/>
      <c r="BJ27" s="660"/>
      <c r="BK27" s="660"/>
      <c r="BL27" s="660"/>
      <c r="BM27" s="660"/>
      <c r="BN27" s="661"/>
      <c r="BO27" s="697">
        <v>100</v>
      </c>
      <c r="BP27" s="697"/>
      <c r="BQ27" s="697"/>
      <c r="BR27" s="697"/>
      <c r="BS27" s="698" t="s">
        <v>130</v>
      </c>
      <c r="BT27" s="698"/>
      <c r="BU27" s="698"/>
      <c r="BV27" s="698"/>
      <c r="BW27" s="698"/>
      <c r="BX27" s="698"/>
      <c r="BY27" s="698"/>
      <c r="BZ27" s="698"/>
      <c r="CA27" s="698"/>
      <c r="CB27" s="738"/>
      <c r="CD27" s="656" t="s">
        <v>306</v>
      </c>
      <c r="CE27" s="657"/>
      <c r="CF27" s="657"/>
      <c r="CG27" s="657"/>
      <c r="CH27" s="657"/>
      <c r="CI27" s="657"/>
      <c r="CJ27" s="657"/>
      <c r="CK27" s="657"/>
      <c r="CL27" s="657"/>
      <c r="CM27" s="657"/>
      <c r="CN27" s="657"/>
      <c r="CO27" s="657"/>
      <c r="CP27" s="657"/>
      <c r="CQ27" s="658"/>
      <c r="CR27" s="659">
        <v>1667635</v>
      </c>
      <c r="CS27" s="672"/>
      <c r="CT27" s="672"/>
      <c r="CU27" s="672"/>
      <c r="CV27" s="672"/>
      <c r="CW27" s="672"/>
      <c r="CX27" s="672"/>
      <c r="CY27" s="673"/>
      <c r="CZ27" s="662">
        <v>14.3</v>
      </c>
      <c r="DA27" s="674"/>
      <c r="DB27" s="674"/>
      <c r="DC27" s="675"/>
      <c r="DD27" s="665">
        <v>611733</v>
      </c>
      <c r="DE27" s="672"/>
      <c r="DF27" s="672"/>
      <c r="DG27" s="672"/>
      <c r="DH27" s="672"/>
      <c r="DI27" s="672"/>
      <c r="DJ27" s="672"/>
      <c r="DK27" s="673"/>
      <c r="DL27" s="665">
        <v>454518</v>
      </c>
      <c r="DM27" s="672"/>
      <c r="DN27" s="672"/>
      <c r="DO27" s="672"/>
      <c r="DP27" s="672"/>
      <c r="DQ27" s="672"/>
      <c r="DR27" s="672"/>
      <c r="DS27" s="672"/>
      <c r="DT27" s="672"/>
      <c r="DU27" s="672"/>
      <c r="DV27" s="673"/>
      <c r="DW27" s="662">
        <v>7.2</v>
      </c>
      <c r="DX27" s="674"/>
      <c r="DY27" s="674"/>
      <c r="DZ27" s="674"/>
      <c r="EA27" s="674"/>
      <c r="EB27" s="674"/>
      <c r="EC27" s="686"/>
    </row>
    <row r="28" spans="2:133" ht="11.25" customHeight="1" x14ac:dyDescent="0.15">
      <c r="B28" s="656" t="s">
        <v>307</v>
      </c>
      <c r="C28" s="657"/>
      <c r="D28" s="657"/>
      <c r="E28" s="657"/>
      <c r="F28" s="657"/>
      <c r="G28" s="657"/>
      <c r="H28" s="657"/>
      <c r="I28" s="657"/>
      <c r="J28" s="657"/>
      <c r="K28" s="657"/>
      <c r="L28" s="657"/>
      <c r="M28" s="657"/>
      <c r="N28" s="657"/>
      <c r="O28" s="657"/>
      <c r="P28" s="657"/>
      <c r="Q28" s="658"/>
      <c r="R28" s="659">
        <v>136549</v>
      </c>
      <c r="S28" s="660"/>
      <c r="T28" s="660"/>
      <c r="U28" s="660"/>
      <c r="V28" s="660"/>
      <c r="W28" s="660"/>
      <c r="X28" s="660"/>
      <c r="Y28" s="661"/>
      <c r="Z28" s="697">
        <v>1.1000000000000001</v>
      </c>
      <c r="AA28" s="697"/>
      <c r="AB28" s="697"/>
      <c r="AC28" s="697"/>
      <c r="AD28" s="698">
        <v>3389</v>
      </c>
      <c r="AE28" s="698"/>
      <c r="AF28" s="698"/>
      <c r="AG28" s="698"/>
      <c r="AH28" s="698"/>
      <c r="AI28" s="698"/>
      <c r="AJ28" s="698"/>
      <c r="AK28" s="698"/>
      <c r="AL28" s="662">
        <v>0.1</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308</v>
      </c>
      <c r="CE28" s="657"/>
      <c r="CF28" s="657"/>
      <c r="CG28" s="657"/>
      <c r="CH28" s="657"/>
      <c r="CI28" s="657"/>
      <c r="CJ28" s="657"/>
      <c r="CK28" s="657"/>
      <c r="CL28" s="657"/>
      <c r="CM28" s="657"/>
      <c r="CN28" s="657"/>
      <c r="CO28" s="657"/>
      <c r="CP28" s="657"/>
      <c r="CQ28" s="658"/>
      <c r="CR28" s="659">
        <v>1288023</v>
      </c>
      <c r="CS28" s="660"/>
      <c r="CT28" s="660"/>
      <c r="CU28" s="660"/>
      <c r="CV28" s="660"/>
      <c r="CW28" s="660"/>
      <c r="CX28" s="660"/>
      <c r="CY28" s="661"/>
      <c r="CZ28" s="662">
        <v>11</v>
      </c>
      <c r="DA28" s="674"/>
      <c r="DB28" s="674"/>
      <c r="DC28" s="675"/>
      <c r="DD28" s="665">
        <v>1261960</v>
      </c>
      <c r="DE28" s="660"/>
      <c r="DF28" s="660"/>
      <c r="DG28" s="660"/>
      <c r="DH28" s="660"/>
      <c r="DI28" s="660"/>
      <c r="DJ28" s="660"/>
      <c r="DK28" s="661"/>
      <c r="DL28" s="665">
        <v>1261960</v>
      </c>
      <c r="DM28" s="660"/>
      <c r="DN28" s="660"/>
      <c r="DO28" s="660"/>
      <c r="DP28" s="660"/>
      <c r="DQ28" s="660"/>
      <c r="DR28" s="660"/>
      <c r="DS28" s="660"/>
      <c r="DT28" s="660"/>
      <c r="DU28" s="660"/>
      <c r="DV28" s="661"/>
      <c r="DW28" s="662">
        <v>20</v>
      </c>
      <c r="DX28" s="674"/>
      <c r="DY28" s="674"/>
      <c r="DZ28" s="674"/>
      <c r="EA28" s="674"/>
      <c r="EB28" s="674"/>
      <c r="EC28" s="686"/>
    </row>
    <row r="29" spans="2:133" ht="11.25" customHeight="1" x14ac:dyDescent="0.15">
      <c r="B29" s="656" t="s">
        <v>309</v>
      </c>
      <c r="C29" s="657"/>
      <c r="D29" s="657"/>
      <c r="E29" s="657"/>
      <c r="F29" s="657"/>
      <c r="G29" s="657"/>
      <c r="H29" s="657"/>
      <c r="I29" s="657"/>
      <c r="J29" s="657"/>
      <c r="K29" s="657"/>
      <c r="L29" s="657"/>
      <c r="M29" s="657"/>
      <c r="N29" s="657"/>
      <c r="O29" s="657"/>
      <c r="P29" s="657"/>
      <c r="Q29" s="658"/>
      <c r="R29" s="659">
        <v>10569</v>
      </c>
      <c r="S29" s="660"/>
      <c r="T29" s="660"/>
      <c r="U29" s="660"/>
      <c r="V29" s="660"/>
      <c r="W29" s="660"/>
      <c r="X29" s="660"/>
      <c r="Y29" s="661"/>
      <c r="Z29" s="697">
        <v>0.1</v>
      </c>
      <c r="AA29" s="697"/>
      <c r="AB29" s="697"/>
      <c r="AC29" s="697"/>
      <c r="AD29" s="698" t="s">
        <v>130</v>
      </c>
      <c r="AE29" s="698"/>
      <c r="AF29" s="698"/>
      <c r="AG29" s="698"/>
      <c r="AH29" s="698"/>
      <c r="AI29" s="698"/>
      <c r="AJ29" s="698"/>
      <c r="AK29" s="698"/>
      <c r="AL29" s="662" t="s">
        <v>177</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8"/>
      <c r="CD29" s="678" t="s">
        <v>310</v>
      </c>
      <c r="CE29" s="679"/>
      <c r="CF29" s="656" t="s">
        <v>311</v>
      </c>
      <c r="CG29" s="657"/>
      <c r="CH29" s="657"/>
      <c r="CI29" s="657"/>
      <c r="CJ29" s="657"/>
      <c r="CK29" s="657"/>
      <c r="CL29" s="657"/>
      <c r="CM29" s="657"/>
      <c r="CN29" s="657"/>
      <c r="CO29" s="657"/>
      <c r="CP29" s="657"/>
      <c r="CQ29" s="658"/>
      <c r="CR29" s="659">
        <v>1287955</v>
      </c>
      <c r="CS29" s="672"/>
      <c r="CT29" s="672"/>
      <c r="CU29" s="672"/>
      <c r="CV29" s="672"/>
      <c r="CW29" s="672"/>
      <c r="CX29" s="672"/>
      <c r="CY29" s="673"/>
      <c r="CZ29" s="662">
        <v>11</v>
      </c>
      <c r="DA29" s="674"/>
      <c r="DB29" s="674"/>
      <c r="DC29" s="675"/>
      <c r="DD29" s="665">
        <v>1261892</v>
      </c>
      <c r="DE29" s="672"/>
      <c r="DF29" s="672"/>
      <c r="DG29" s="672"/>
      <c r="DH29" s="672"/>
      <c r="DI29" s="672"/>
      <c r="DJ29" s="672"/>
      <c r="DK29" s="673"/>
      <c r="DL29" s="665">
        <v>1261892</v>
      </c>
      <c r="DM29" s="672"/>
      <c r="DN29" s="672"/>
      <c r="DO29" s="672"/>
      <c r="DP29" s="672"/>
      <c r="DQ29" s="672"/>
      <c r="DR29" s="672"/>
      <c r="DS29" s="672"/>
      <c r="DT29" s="672"/>
      <c r="DU29" s="672"/>
      <c r="DV29" s="673"/>
      <c r="DW29" s="662">
        <v>20</v>
      </c>
      <c r="DX29" s="674"/>
      <c r="DY29" s="674"/>
      <c r="DZ29" s="674"/>
      <c r="EA29" s="674"/>
      <c r="EB29" s="674"/>
      <c r="EC29" s="686"/>
    </row>
    <row r="30" spans="2:133" ht="11.25" customHeight="1" x14ac:dyDescent="0.15">
      <c r="B30" s="656" t="s">
        <v>312</v>
      </c>
      <c r="C30" s="657"/>
      <c r="D30" s="657"/>
      <c r="E30" s="657"/>
      <c r="F30" s="657"/>
      <c r="G30" s="657"/>
      <c r="H30" s="657"/>
      <c r="I30" s="657"/>
      <c r="J30" s="657"/>
      <c r="K30" s="657"/>
      <c r="L30" s="657"/>
      <c r="M30" s="657"/>
      <c r="N30" s="657"/>
      <c r="O30" s="657"/>
      <c r="P30" s="657"/>
      <c r="Q30" s="658"/>
      <c r="R30" s="659">
        <v>2314051</v>
      </c>
      <c r="S30" s="660"/>
      <c r="T30" s="660"/>
      <c r="U30" s="660"/>
      <c r="V30" s="660"/>
      <c r="W30" s="660"/>
      <c r="X30" s="660"/>
      <c r="Y30" s="661"/>
      <c r="Z30" s="697">
        <v>18.600000000000001</v>
      </c>
      <c r="AA30" s="697"/>
      <c r="AB30" s="697"/>
      <c r="AC30" s="697"/>
      <c r="AD30" s="698" t="s">
        <v>234</v>
      </c>
      <c r="AE30" s="698"/>
      <c r="AF30" s="698"/>
      <c r="AG30" s="698"/>
      <c r="AH30" s="698"/>
      <c r="AI30" s="698"/>
      <c r="AJ30" s="698"/>
      <c r="AK30" s="698"/>
      <c r="AL30" s="662" t="s">
        <v>130</v>
      </c>
      <c r="AM30" s="663"/>
      <c r="AN30" s="663"/>
      <c r="AO30" s="699"/>
      <c r="AP30" s="711" t="s">
        <v>228</v>
      </c>
      <c r="AQ30" s="712"/>
      <c r="AR30" s="712"/>
      <c r="AS30" s="712"/>
      <c r="AT30" s="712"/>
      <c r="AU30" s="712"/>
      <c r="AV30" s="712"/>
      <c r="AW30" s="712"/>
      <c r="AX30" s="712"/>
      <c r="AY30" s="712"/>
      <c r="AZ30" s="712"/>
      <c r="BA30" s="712"/>
      <c r="BB30" s="712"/>
      <c r="BC30" s="712"/>
      <c r="BD30" s="712"/>
      <c r="BE30" s="712"/>
      <c r="BF30" s="713"/>
      <c r="BG30" s="711" t="s">
        <v>313</v>
      </c>
      <c r="BH30" s="729"/>
      <c r="BI30" s="729"/>
      <c r="BJ30" s="729"/>
      <c r="BK30" s="729"/>
      <c r="BL30" s="729"/>
      <c r="BM30" s="729"/>
      <c r="BN30" s="729"/>
      <c r="BO30" s="729"/>
      <c r="BP30" s="729"/>
      <c r="BQ30" s="730"/>
      <c r="BR30" s="711" t="s">
        <v>314</v>
      </c>
      <c r="BS30" s="729"/>
      <c r="BT30" s="729"/>
      <c r="BU30" s="729"/>
      <c r="BV30" s="729"/>
      <c r="BW30" s="729"/>
      <c r="BX30" s="729"/>
      <c r="BY30" s="729"/>
      <c r="BZ30" s="729"/>
      <c r="CA30" s="729"/>
      <c r="CB30" s="730"/>
      <c r="CD30" s="680"/>
      <c r="CE30" s="681"/>
      <c r="CF30" s="656" t="s">
        <v>315</v>
      </c>
      <c r="CG30" s="657"/>
      <c r="CH30" s="657"/>
      <c r="CI30" s="657"/>
      <c r="CJ30" s="657"/>
      <c r="CK30" s="657"/>
      <c r="CL30" s="657"/>
      <c r="CM30" s="657"/>
      <c r="CN30" s="657"/>
      <c r="CO30" s="657"/>
      <c r="CP30" s="657"/>
      <c r="CQ30" s="658"/>
      <c r="CR30" s="659">
        <v>1257627</v>
      </c>
      <c r="CS30" s="660"/>
      <c r="CT30" s="660"/>
      <c r="CU30" s="660"/>
      <c r="CV30" s="660"/>
      <c r="CW30" s="660"/>
      <c r="CX30" s="660"/>
      <c r="CY30" s="661"/>
      <c r="CZ30" s="662">
        <v>10.8</v>
      </c>
      <c r="DA30" s="674"/>
      <c r="DB30" s="674"/>
      <c r="DC30" s="675"/>
      <c r="DD30" s="665">
        <v>1240793</v>
      </c>
      <c r="DE30" s="660"/>
      <c r="DF30" s="660"/>
      <c r="DG30" s="660"/>
      <c r="DH30" s="660"/>
      <c r="DI30" s="660"/>
      <c r="DJ30" s="660"/>
      <c r="DK30" s="661"/>
      <c r="DL30" s="665">
        <v>1240793</v>
      </c>
      <c r="DM30" s="660"/>
      <c r="DN30" s="660"/>
      <c r="DO30" s="660"/>
      <c r="DP30" s="660"/>
      <c r="DQ30" s="660"/>
      <c r="DR30" s="660"/>
      <c r="DS30" s="660"/>
      <c r="DT30" s="660"/>
      <c r="DU30" s="660"/>
      <c r="DV30" s="661"/>
      <c r="DW30" s="662">
        <v>19.7</v>
      </c>
      <c r="DX30" s="674"/>
      <c r="DY30" s="674"/>
      <c r="DZ30" s="674"/>
      <c r="EA30" s="674"/>
      <c r="EB30" s="674"/>
      <c r="EC30" s="686"/>
    </row>
    <row r="31" spans="2:133" ht="11.25" customHeight="1" x14ac:dyDescent="0.15">
      <c r="B31" s="726" t="s">
        <v>316</v>
      </c>
      <c r="C31" s="727"/>
      <c r="D31" s="727"/>
      <c r="E31" s="727"/>
      <c r="F31" s="727"/>
      <c r="G31" s="727"/>
      <c r="H31" s="727"/>
      <c r="I31" s="727"/>
      <c r="J31" s="727"/>
      <c r="K31" s="727"/>
      <c r="L31" s="727"/>
      <c r="M31" s="727"/>
      <c r="N31" s="727"/>
      <c r="O31" s="727"/>
      <c r="P31" s="727"/>
      <c r="Q31" s="728"/>
      <c r="R31" s="659">
        <v>214785</v>
      </c>
      <c r="S31" s="660"/>
      <c r="T31" s="660"/>
      <c r="U31" s="660"/>
      <c r="V31" s="660"/>
      <c r="W31" s="660"/>
      <c r="X31" s="660"/>
      <c r="Y31" s="661"/>
      <c r="Z31" s="697">
        <v>1.7</v>
      </c>
      <c r="AA31" s="697"/>
      <c r="AB31" s="697"/>
      <c r="AC31" s="697"/>
      <c r="AD31" s="698">
        <v>214785</v>
      </c>
      <c r="AE31" s="698"/>
      <c r="AF31" s="698"/>
      <c r="AG31" s="698"/>
      <c r="AH31" s="698"/>
      <c r="AI31" s="698"/>
      <c r="AJ31" s="698"/>
      <c r="AK31" s="698"/>
      <c r="AL31" s="662">
        <v>3.4</v>
      </c>
      <c r="AM31" s="663"/>
      <c r="AN31" s="663"/>
      <c r="AO31" s="699"/>
      <c r="AP31" s="731" t="s">
        <v>317</v>
      </c>
      <c r="AQ31" s="732"/>
      <c r="AR31" s="732"/>
      <c r="AS31" s="732"/>
      <c r="AT31" s="733" t="s">
        <v>318</v>
      </c>
      <c r="AU31" s="195"/>
      <c r="AV31" s="195"/>
      <c r="AW31" s="195"/>
      <c r="AX31" s="717" t="s">
        <v>190</v>
      </c>
      <c r="AY31" s="718"/>
      <c r="AZ31" s="718"/>
      <c r="BA31" s="718"/>
      <c r="BB31" s="718"/>
      <c r="BC31" s="718"/>
      <c r="BD31" s="718"/>
      <c r="BE31" s="718"/>
      <c r="BF31" s="719"/>
      <c r="BG31" s="721">
        <v>98.4</v>
      </c>
      <c r="BH31" s="722"/>
      <c r="BI31" s="722"/>
      <c r="BJ31" s="722"/>
      <c r="BK31" s="722"/>
      <c r="BL31" s="722"/>
      <c r="BM31" s="723">
        <v>91.3</v>
      </c>
      <c r="BN31" s="722"/>
      <c r="BO31" s="722"/>
      <c r="BP31" s="722"/>
      <c r="BQ31" s="724"/>
      <c r="BR31" s="721">
        <v>98.6</v>
      </c>
      <c r="BS31" s="722"/>
      <c r="BT31" s="722"/>
      <c r="BU31" s="722"/>
      <c r="BV31" s="722"/>
      <c r="BW31" s="722"/>
      <c r="BX31" s="723">
        <v>90.8</v>
      </c>
      <c r="BY31" s="722"/>
      <c r="BZ31" s="722"/>
      <c r="CA31" s="722"/>
      <c r="CB31" s="724"/>
      <c r="CD31" s="680"/>
      <c r="CE31" s="681"/>
      <c r="CF31" s="656" t="s">
        <v>319</v>
      </c>
      <c r="CG31" s="657"/>
      <c r="CH31" s="657"/>
      <c r="CI31" s="657"/>
      <c r="CJ31" s="657"/>
      <c r="CK31" s="657"/>
      <c r="CL31" s="657"/>
      <c r="CM31" s="657"/>
      <c r="CN31" s="657"/>
      <c r="CO31" s="657"/>
      <c r="CP31" s="657"/>
      <c r="CQ31" s="658"/>
      <c r="CR31" s="659">
        <v>30328</v>
      </c>
      <c r="CS31" s="672"/>
      <c r="CT31" s="672"/>
      <c r="CU31" s="672"/>
      <c r="CV31" s="672"/>
      <c r="CW31" s="672"/>
      <c r="CX31" s="672"/>
      <c r="CY31" s="673"/>
      <c r="CZ31" s="662">
        <v>0.3</v>
      </c>
      <c r="DA31" s="674"/>
      <c r="DB31" s="674"/>
      <c r="DC31" s="675"/>
      <c r="DD31" s="665">
        <v>21099</v>
      </c>
      <c r="DE31" s="672"/>
      <c r="DF31" s="672"/>
      <c r="DG31" s="672"/>
      <c r="DH31" s="672"/>
      <c r="DI31" s="672"/>
      <c r="DJ31" s="672"/>
      <c r="DK31" s="673"/>
      <c r="DL31" s="665">
        <v>21099</v>
      </c>
      <c r="DM31" s="672"/>
      <c r="DN31" s="672"/>
      <c r="DO31" s="672"/>
      <c r="DP31" s="672"/>
      <c r="DQ31" s="672"/>
      <c r="DR31" s="672"/>
      <c r="DS31" s="672"/>
      <c r="DT31" s="672"/>
      <c r="DU31" s="672"/>
      <c r="DV31" s="673"/>
      <c r="DW31" s="662">
        <v>0.3</v>
      </c>
      <c r="DX31" s="674"/>
      <c r="DY31" s="674"/>
      <c r="DZ31" s="674"/>
      <c r="EA31" s="674"/>
      <c r="EB31" s="674"/>
      <c r="EC31" s="686"/>
    </row>
    <row r="32" spans="2:133" ht="11.25" customHeight="1" x14ac:dyDescent="0.15">
      <c r="B32" s="656" t="s">
        <v>320</v>
      </c>
      <c r="C32" s="657"/>
      <c r="D32" s="657"/>
      <c r="E32" s="657"/>
      <c r="F32" s="657"/>
      <c r="G32" s="657"/>
      <c r="H32" s="657"/>
      <c r="I32" s="657"/>
      <c r="J32" s="657"/>
      <c r="K32" s="657"/>
      <c r="L32" s="657"/>
      <c r="M32" s="657"/>
      <c r="N32" s="657"/>
      <c r="O32" s="657"/>
      <c r="P32" s="657"/>
      <c r="Q32" s="658"/>
      <c r="R32" s="659">
        <v>844171</v>
      </c>
      <c r="S32" s="660"/>
      <c r="T32" s="660"/>
      <c r="U32" s="660"/>
      <c r="V32" s="660"/>
      <c r="W32" s="660"/>
      <c r="X32" s="660"/>
      <c r="Y32" s="661"/>
      <c r="Z32" s="697">
        <v>6.8</v>
      </c>
      <c r="AA32" s="697"/>
      <c r="AB32" s="697"/>
      <c r="AC32" s="697"/>
      <c r="AD32" s="698" t="s">
        <v>177</v>
      </c>
      <c r="AE32" s="698"/>
      <c r="AF32" s="698"/>
      <c r="AG32" s="698"/>
      <c r="AH32" s="698"/>
      <c r="AI32" s="698"/>
      <c r="AJ32" s="698"/>
      <c r="AK32" s="698"/>
      <c r="AL32" s="662" t="s">
        <v>130</v>
      </c>
      <c r="AM32" s="663"/>
      <c r="AN32" s="663"/>
      <c r="AO32" s="699"/>
      <c r="AP32" s="700"/>
      <c r="AQ32" s="701"/>
      <c r="AR32" s="701"/>
      <c r="AS32" s="701"/>
      <c r="AT32" s="734"/>
      <c r="AU32" s="191" t="s">
        <v>321</v>
      </c>
      <c r="AX32" s="656" t="s">
        <v>322</v>
      </c>
      <c r="AY32" s="657"/>
      <c r="AZ32" s="657"/>
      <c r="BA32" s="657"/>
      <c r="BB32" s="657"/>
      <c r="BC32" s="657"/>
      <c r="BD32" s="657"/>
      <c r="BE32" s="657"/>
      <c r="BF32" s="658"/>
      <c r="BG32" s="725">
        <v>98.5</v>
      </c>
      <c r="BH32" s="672"/>
      <c r="BI32" s="672"/>
      <c r="BJ32" s="672"/>
      <c r="BK32" s="672"/>
      <c r="BL32" s="672"/>
      <c r="BM32" s="663">
        <v>92.6</v>
      </c>
      <c r="BN32" s="672"/>
      <c r="BO32" s="672"/>
      <c r="BP32" s="672"/>
      <c r="BQ32" s="695"/>
      <c r="BR32" s="725">
        <v>98.8</v>
      </c>
      <c r="BS32" s="672"/>
      <c r="BT32" s="672"/>
      <c r="BU32" s="672"/>
      <c r="BV32" s="672"/>
      <c r="BW32" s="672"/>
      <c r="BX32" s="663">
        <v>92.3</v>
      </c>
      <c r="BY32" s="672"/>
      <c r="BZ32" s="672"/>
      <c r="CA32" s="672"/>
      <c r="CB32" s="695"/>
      <c r="CD32" s="682"/>
      <c r="CE32" s="683"/>
      <c r="CF32" s="656" t="s">
        <v>323</v>
      </c>
      <c r="CG32" s="657"/>
      <c r="CH32" s="657"/>
      <c r="CI32" s="657"/>
      <c r="CJ32" s="657"/>
      <c r="CK32" s="657"/>
      <c r="CL32" s="657"/>
      <c r="CM32" s="657"/>
      <c r="CN32" s="657"/>
      <c r="CO32" s="657"/>
      <c r="CP32" s="657"/>
      <c r="CQ32" s="658"/>
      <c r="CR32" s="659">
        <v>68</v>
      </c>
      <c r="CS32" s="660"/>
      <c r="CT32" s="660"/>
      <c r="CU32" s="660"/>
      <c r="CV32" s="660"/>
      <c r="CW32" s="660"/>
      <c r="CX32" s="660"/>
      <c r="CY32" s="661"/>
      <c r="CZ32" s="662">
        <v>0</v>
      </c>
      <c r="DA32" s="674"/>
      <c r="DB32" s="674"/>
      <c r="DC32" s="675"/>
      <c r="DD32" s="665">
        <v>68</v>
      </c>
      <c r="DE32" s="660"/>
      <c r="DF32" s="660"/>
      <c r="DG32" s="660"/>
      <c r="DH32" s="660"/>
      <c r="DI32" s="660"/>
      <c r="DJ32" s="660"/>
      <c r="DK32" s="661"/>
      <c r="DL32" s="665">
        <v>68</v>
      </c>
      <c r="DM32" s="660"/>
      <c r="DN32" s="660"/>
      <c r="DO32" s="660"/>
      <c r="DP32" s="660"/>
      <c r="DQ32" s="660"/>
      <c r="DR32" s="660"/>
      <c r="DS32" s="660"/>
      <c r="DT32" s="660"/>
      <c r="DU32" s="660"/>
      <c r="DV32" s="661"/>
      <c r="DW32" s="662">
        <v>0</v>
      </c>
      <c r="DX32" s="674"/>
      <c r="DY32" s="674"/>
      <c r="DZ32" s="674"/>
      <c r="EA32" s="674"/>
      <c r="EB32" s="674"/>
      <c r="EC32" s="686"/>
    </row>
    <row r="33" spans="2:133" ht="11.25" customHeight="1" x14ac:dyDescent="0.15">
      <c r="B33" s="656" t="s">
        <v>324</v>
      </c>
      <c r="C33" s="657"/>
      <c r="D33" s="657"/>
      <c r="E33" s="657"/>
      <c r="F33" s="657"/>
      <c r="G33" s="657"/>
      <c r="H33" s="657"/>
      <c r="I33" s="657"/>
      <c r="J33" s="657"/>
      <c r="K33" s="657"/>
      <c r="L33" s="657"/>
      <c r="M33" s="657"/>
      <c r="N33" s="657"/>
      <c r="O33" s="657"/>
      <c r="P33" s="657"/>
      <c r="Q33" s="658"/>
      <c r="R33" s="659">
        <v>15008</v>
      </c>
      <c r="S33" s="660"/>
      <c r="T33" s="660"/>
      <c r="U33" s="660"/>
      <c r="V33" s="660"/>
      <c r="W33" s="660"/>
      <c r="X33" s="660"/>
      <c r="Y33" s="661"/>
      <c r="Z33" s="697">
        <v>0.1</v>
      </c>
      <c r="AA33" s="697"/>
      <c r="AB33" s="697"/>
      <c r="AC33" s="697"/>
      <c r="AD33" s="698">
        <v>8331</v>
      </c>
      <c r="AE33" s="698"/>
      <c r="AF33" s="698"/>
      <c r="AG33" s="698"/>
      <c r="AH33" s="698"/>
      <c r="AI33" s="698"/>
      <c r="AJ33" s="698"/>
      <c r="AK33" s="698"/>
      <c r="AL33" s="662">
        <v>0.1</v>
      </c>
      <c r="AM33" s="663"/>
      <c r="AN33" s="663"/>
      <c r="AO33" s="699"/>
      <c r="AP33" s="702"/>
      <c r="AQ33" s="703"/>
      <c r="AR33" s="703"/>
      <c r="AS33" s="703"/>
      <c r="AT33" s="735"/>
      <c r="AU33" s="196"/>
      <c r="AV33" s="196"/>
      <c r="AW33" s="196"/>
      <c r="AX33" s="640" t="s">
        <v>325</v>
      </c>
      <c r="AY33" s="641"/>
      <c r="AZ33" s="641"/>
      <c r="BA33" s="641"/>
      <c r="BB33" s="641"/>
      <c r="BC33" s="641"/>
      <c r="BD33" s="641"/>
      <c r="BE33" s="641"/>
      <c r="BF33" s="642"/>
      <c r="BG33" s="720">
        <v>98.1</v>
      </c>
      <c r="BH33" s="644"/>
      <c r="BI33" s="644"/>
      <c r="BJ33" s="644"/>
      <c r="BK33" s="644"/>
      <c r="BL33" s="644"/>
      <c r="BM33" s="690">
        <v>88.7</v>
      </c>
      <c r="BN33" s="644"/>
      <c r="BO33" s="644"/>
      <c r="BP33" s="644"/>
      <c r="BQ33" s="707"/>
      <c r="BR33" s="720">
        <v>98.2</v>
      </c>
      <c r="BS33" s="644"/>
      <c r="BT33" s="644"/>
      <c r="BU33" s="644"/>
      <c r="BV33" s="644"/>
      <c r="BW33" s="644"/>
      <c r="BX33" s="690">
        <v>87.9</v>
      </c>
      <c r="BY33" s="644"/>
      <c r="BZ33" s="644"/>
      <c r="CA33" s="644"/>
      <c r="CB33" s="707"/>
      <c r="CD33" s="656" t="s">
        <v>326</v>
      </c>
      <c r="CE33" s="657"/>
      <c r="CF33" s="657"/>
      <c r="CG33" s="657"/>
      <c r="CH33" s="657"/>
      <c r="CI33" s="657"/>
      <c r="CJ33" s="657"/>
      <c r="CK33" s="657"/>
      <c r="CL33" s="657"/>
      <c r="CM33" s="657"/>
      <c r="CN33" s="657"/>
      <c r="CO33" s="657"/>
      <c r="CP33" s="657"/>
      <c r="CQ33" s="658"/>
      <c r="CR33" s="659">
        <v>5266220</v>
      </c>
      <c r="CS33" s="672"/>
      <c r="CT33" s="672"/>
      <c r="CU33" s="672"/>
      <c r="CV33" s="672"/>
      <c r="CW33" s="672"/>
      <c r="CX33" s="672"/>
      <c r="CY33" s="673"/>
      <c r="CZ33" s="662">
        <v>45.1</v>
      </c>
      <c r="DA33" s="674"/>
      <c r="DB33" s="674"/>
      <c r="DC33" s="675"/>
      <c r="DD33" s="665">
        <v>4120588</v>
      </c>
      <c r="DE33" s="672"/>
      <c r="DF33" s="672"/>
      <c r="DG33" s="672"/>
      <c r="DH33" s="672"/>
      <c r="DI33" s="672"/>
      <c r="DJ33" s="672"/>
      <c r="DK33" s="673"/>
      <c r="DL33" s="665">
        <v>2795584</v>
      </c>
      <c r="DM33" s="672"/>
      <c r="DN33" s="672"/>
      <c r="DO33" s="672"/>
      <c r="DP33" s="672"/>
      <c r="DQ33" s="672"/>
      <c r="DR33" s="672"/>
      <c r="DS33" s="672"/>
      <c r="DT33" s="672"/>
      <c r="DU33" s="672"/>
      <c r="DV33" s="673"/>
      <c r="DW33" s="662">
        <v>44.3</v>
      </c>
      <c r="DX33" s="674"/>
      <c r="DY33" s="674"/>
      <c r="DZ33" s="674"/>
      <c r="EA33" s="674"/>
      <c r="EB33" s="674"/>
      <c r="EC33" s="686"/>
    </row>
    <row r="34" spans="2:133" ht="11.25" customHeight="1" x14ac:dyDescent="0.15">
      <c r="B34" s="656" t="s">
        <v>327</v>
      </c>
      <c r="C34" s="657"/>
      <c r="D34" s="657"/>
      <c r="E34" s="657"/>
      <c r="F34" s="657"/>
      <c r="G34" s="657"/>
      <c r="H34" s="657"/>
      <c r="I34" s="657"/>
      <c r="J34" s="657"/>
      <c r="K34" s="657"/>
      <c r="L34" s="657"/>
      <c r="M34" s="657"/>
      <c r="N34" s="657"/>
      <c r="O34" s="657"/>
      <c r="P34" s="657"/>
      <c r="Q34" s="658"/>
      <c r="R34" s="659">
        <v>83985</v>
      </c>
      <c r="S34" s="660"/>
      <c r="T34" s="660"/>
      <c r="U34" s="660"/>
      <c r="V34" s="660"/>
      <c r="W34" s="660"/>
      <c r="X34" s="660"/>
      <c r="Y34" s="661"/>
      <c r="Z34" s="697">
        <v>0.7</v>
      </c>
      <c r="AA34" s="697"/>
      <c r="AB34" s="697"/>
      <c r="AC34" s="697"/>
      <c r="AD34" s="698" t="s">
        <v>177</v>
      </c>
      <c r="AE34" s="698"/>
      <c r="AF34" s="698"/>
      <c r="AG34" s="698"/>
      <c r="AH34" s="698"/>
      <c r="AI34" s="698"/>
      <c r="AJ34" s="698"/>
      <c r="AK34" s="698"/>
      <c r="AL34" s="662" t="s">
        <v>130</v>
      </c>
      <c r="AM34" s="663"/>
      <c r="AN34" s="663"/>
      <c r="AO34" s="699"/>
      <c r="AP34" s="197"/>
      <c r="AQ34" s="198"/>
      <c r="AS34" s="195"/>
      <c r="AT34" s="195"/>
      <c r="AU34" s="195"/>
      <c r="AV34" s="195"/>
      <c r="AW34" s="195"/>
      <c r="AX34" s="195"/>
      <c r="AY34" s="195"/>
      <c r="AZ34" s="195"/>
      <c r="BA34" s="195"/>
      <c r="BB34" s="195"/>
      <c r="BC34" s="195"/>
      <c r="BD34" s="195"/>
      <c r="BE34" s="195"/>
      <c r="BF34" s="195"/>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D34" s="656" t="s">
        <v>328</v>
      </c>
      <c r="CE34" s="657"/>
      <c r="CF34" s="657"/>
      <c r="CG34" s="657"/>
      <c r="CH34" s="657"/>
      <c r="CI34" s="657"/>
      <c r="CJ34" s="657"/>
      <c r="CK34" s="657"/>
      <c r="CL34" s="657"/>
      <c r="CM34" s="657"/>
      <c r="CN34" s="657"/>
      <c r="CO34" s="657"/>
      <c r="CP34" s="657"/>
      <c r="CQ34" s="658"/>
      <c r="CR34" s="659">
        <v>1801109</v>
      </c>
      <c r="CS34" s="660"/>
      <c r="CT34" s="660"/>
      <c r="CU34" s="660"/>
      <c r="CV34" s="660"/>
      <c r="CW34" s="660"/>
      <c r="CX34" s="660"/>
      <c r="CY34" s="661"/>
      <c r="CZ34" s="662">
        <v>15.4</v>
      </c>
      <c r="DA34" s="674"/>
      <c r="DB34" s="674"/>
      <c r="DC34" s="675"/>
      <c r="DD34" s="665">
        <v>1141221</v>
      </c>
      <c r="DE34" s="660"/>
      <c r="DF34" s="660"/>
      <c r="DG34" s="660"/>
      <c r="DH34" s="660"/>
      <c r="DI34" s="660"/>
      <c r="DJ34" s="660"/>
      <c r="DK34" s="661"/>
      <c r="DL34" s="665">
        <v>1033816</v>
      </c>
      <c r="DM34" s="660"/>
      <c r="DN34" s="660"/>
      <c r="DO34" s="660"/>
      <c r="DP34" s="660"/>
      <c r="DQ34" s="660"/>
      <c r="DR34" s="660"/>
      <c r="DS34" s="660"/>
      <c r="DT34" s="660"/>
      <c r="DU34" s="660"/>
      <c r="DV34" s="661"/>
      <c r="DW34" s="662">
        <v>16.399999999999999</v>
      </c>
      <c r="DX34" s="674"/>
      <c r="DY34" s="674"/>
      <c r="DZ34" s="674"/>
      <c r="EA34" s="674"/>
      <c r="EB34" s="674"/>
      <c r="EC34" s="686"/>
    </row>
    <row r="35" spans="2:133" ht="11.25" customHeight="1" x14ac:dyDescent="0.15">
      <c r="B35" s="656" t="s">
        <v>329</v>
      </c>
      <c r="C35" s="657"/>
      <c r="D35" s="657"/>
      <c r="E35" s="657"/>
      <c r="F35" s="657"/>
      <c r="G35" s="657"/>
      <c r="H35" s="657"/>
      <c r="I35" s="657"/>
      <c r="J35" s="657"/>
      <c r="K35" s="657"/>
      <c r="L35" s="657"/>
      <c r="M35" s="657"/>
      <c r="N35" s="657"/>
      <c r="O35" s="657"/>
      <c r="P35" s="657"/>
      <c r="Q35" s="658"/>
      <c r="R35" s="659">
        <v>480259</v>
      </c>
      <c r="S35" s="660"/>
      <c r="T35" s="660"/>
      <c r="U35" s="660"/>
      <c r="V35" s="660"/>
      <c r="W35" s="660"/>
      <c r="X35" s="660"/>
      <c r="Y35" s="661"/>
      <c r="Z35" s="697">
        <v>3.9</v>
      </c>
      <c r="AA35" s="697"/>
      <c r="AB35" s="697"/>
      <c r="AC35" s="697"/>
      <c r="AD35" s="698" t="s">
        <v>177</v>
      </c>
      <c r="AE35" s="698"/>
      <c r="AF35" s="698"/>
      <c r="AG35" s="698"/>
      <c r="AH35" s="698"/>
      <c r="AI35" s="698"/>
      <c r="AJ35" s="698"/>
      <c r="AK35" s="698"/>
      <c r="AL35" s="662" t="s">
        <v>234</v>
      </c>
      <c r="AM35" s="663"/>
      <c r="AN35" s="663"/>
      <c r="AO35" s="699"/>
      <c r="AP35" s="199"/>
      <c r="AQ35" s="711" t="s">
        <v>330</v>
      </c>
      <c r="AR35" s="712"/>
      <c r="AS35" s="712"/>
      <c r="AT35" s="712"/>
      <c r="AU35" s="712"/>
      <c r="AV35" s="712"/>
      <c r="AW35" s="712"/>
      <c r="AX35" s="712"/>
      <c r="AY35" s="712"/>
      <c r="AZ35" s="712"/>
      <c r="BA35" s="712"/>
      <c r="BB35" s="712"/>
      <c r="BC35" s="712"/>
      <c r="BD35" s="712"/>
      <c r="BE35" s="712"/>
      <c r="BF35" s="713"/>
      <c r="BG35" s="711" t="s">
        <v>331</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332</v>
      </c>
      <c r="CE35" s="657"/>
      <c r="CF35" s="657"/>
      <c r="CG35" s="657"/>
      <c r="CH35" s="657"/>
      <c r="CI35" s="657"/>
      <c r="CJ35" s="657"/>
      <c r="CK35" s="657"/>
      <c r="CL35" s="657"/>
      <c r="CM35" s="657"/>
      <c r="CN35" s="657"/>
      <c r="CO35" s="657"/>
      <c r="CP35" s="657"/>
      <c r="CQ35" s="658"/>
      <c r="CR35" s="659">
        <v>260053</v>
      </c>
      <c r="CS35" s="672"/>
      <c r="CT35" s="672"/>
      <c r="CU35" s="672"/>
      <c r="CV35" s="672"/>
      <c r="CW35" s="672"/>
      <c r="CX35" s="672"/>
      <c r="CY35" s="673"/>
      <c r="CZ35" s="662">
        <v>2.2000000000000002</v>
      </c>
      <c r="DA35" s="674"/>
      <c r="DB35" s="674"/>
      <c r="DC35" s="675"/>
      <c r="DD35" s="665">
        <v>180697</v>
      </c>
      <c r="DE35" s="672"/>
      <c r="DF35" s="672"/>
      <c r="DG35" s="672"/>
      <c r="DH35" s="672"/>
      <c r="DI35" s="672"/>
      <c r="DJ35" s="672"/>
      <c r="DK35" s="673"/>
      <c r="DL35" s="665">
        <v>175164</v>
      </c>
      <c r="DM35" s="672"/>
      <c r="DN35" s="672"/>
      <c r="DO35" s="672"/>
      <c r="DP35" s="672"/>
      <c r="DQ35" s="672"/>
      <c r="DR35" s="672"/>
      <c r="DS35" s="672"/>
      <c r="DT35" s="672"/>
      <c r="DU35" s="672"/>
      <c r="DV35" s="673"/>
      <c r="DW35" s="662">
        <v>2.8</v>
      </c>
      <c r="DX35" s="674"/>
      <c r="DY35" s="674"/>
      <c r="DZ35" s="674"/>
      <c r="EA35" s="674"/>
      <c r="EB35" s="674"/>
      <c r="EC35" s="686"/>
    </row>
    <row r="36" spans="2:133" ht="11.25" customHeight="1" x14ac:dyDescent="0.15">
      <c r="B36" s="656" t="s">
        <v>333</v>
      </c>
      <c r="C36" s="657"/>
      <c r="D36" s="657"/>
      <c r="E36" s="657"/>
      <c r="F36" s="657"/>
      <c r="G36" s="657"/>
      <c r="H36" s="657"/>
      <c r="I36" s="657"/>
      <c r="J36" s="657"/>
      <c r="K36" s="657"/>
      <c r="L36" s="657"/>
      <c r="M36" s="657"/>
      <c r="N36" s="657"/>
      <c r="O36" s="657"/>
      <c r="P36" s="657"/>
      <c r="Q36" s="658"/>
      <c r="R36" s="659">
        <v>815184</v>
      </c>
      <c r="S36" s="660"/>
      <c r="T36" s="660"/>
      <c r="U36" s="660"/>
      <c r="V36" s="660"/>
      <c r="W36" s="660"/>
      <c r="X36" s="660"/>
      <c r="Y36" s="661"/>
      <c r="Z36" s="697">
        <v>6.6</v>
      </c>
      <c r="AA36" s="697"/>
      <c r="AB36" s="697"/>
      <c r="AC36" s="697"/>
      <c r="AD36" s="698" t="s">
        <v>130</v>
      </c>
      <c r="AE36" s="698"/>
      <c r="AF36" s="698"/>
      <c r="AG36" s="698"/>
      <c r="AH36" s="698"/>
      <c r="AI36" s="698"/>
      <c r="AJ36" s="698"/>
      <c r="AK36" s="698"/>
      <c r="AL36" s="662" t="s">
        <v>177</v>
      </c>
      <c r="AM36" s="663"/>
      <c r="AN36" s="663"/>
      <c r="AO36" s="699"/>
      <c r="AP36" s="199"/>
      <c r="AQ36" s="708" t="s">
        <v>334</v>
      </c>
      <c r="AR36" s="709"/>
      <c r="AS36" s="709"/>
      <c r="AT36" s="709"/>
      <c r="AU36" s="709"/>
      <c r="AV36" s="709"/>
      <c r="AW36" s="709"/>
      <c r="AX36" s="709"/>
      <c r="AY36" s="710"/>
      <c r="AZ36" s="714">
        <v>1410632</v>
      </c>
      <c r="BA36" s="715"/>
      <c r="BB36" s="715"/>
      <c r="BC36" s="715"/>
      <c r="BD36" s="715"/>
      <c r="BE36" s="715"/>
      <c r="BF36" s="716"/>
      <c r="BG36" s="717" t="s">
        <v>335</v>
      </c>
      <c r="BH36" s="718"/>
      <c r="BI36" s="718"/>
      <c r="BJ36" s="718"/>
      <c r="BK36" s="718"/>
      <c r="BL36" s="718"/>
      <c r="BM36" s="718"/>
      <c r="BN36" s="718"/>
      <c r="BO36" s="718"/>
      <c r="BP36" s="718"/>
      <c r="BQ36" s="718"/>
      <c r="BR36" s="718"/>
      <c r="BS36" s="718"/>
      <c r="BT36" s="718"/>
      <c r="BU36" s="719"/>
      <c r="BV36" s="714">
        <v>32380</v>
      </c>
      <c r="BW36" s="715"/>
      <c r="BX36" s="715"/>
      <c r="BY36" s="715"/>
      <c r="BZ36" s="715"/>
      <c r="CA36" s="715"/>
      <c r="CB36" s="716"/>
      <c r="CD36" s="656" t="s">
        <v>336</v>
      </c>
      <c r="CE36" s="657"/>
      <c r="CF36" s="657"/>
      <c r="CG36" s="657"/>
      <c r="CH36" s="657"/>
      <c r="CI36" s="657"/>
      <c r="CJ36" s="657"/>
      <c r="CK36" s="657"/>
      <c r="CL36" s="657"/>
      <c r="CM36" s="657"/>
      <c r="CN36" s="657"/>
      <c r="CO36" s="657"/>
      <c r="CP36" s="657"/>
      <c r="CQ36" s="658"/>
      <c r="CR36" s="659">
        <v>1593807</v>
      </c>
      <c r="CS36" s="660"/>
      <c r="CT36" s="660"/>
      <c r="CU36" s="660"/>
      <c r="CV36" s="660"/>
      <c r="CW36" s="660"/>
      <c r="CX36" s="660"/>
      <c r="CY36" s="661"/>
      <c r="CZ36" s="662">
        <v>13.7</v>
      </c>
      <c r="DA36" s="674"/>
      <c r="DB36" s="674"/>
      <c r="DC36" s="675"/>
      <c r="DD36" s="665">
        <v>1401391</v>
      </c>
      <c r="DE36" s="660"/>
      <c r="DF36" s="660"/>
      <c r="DG36" s="660"/>
      <c r="DH36" s="660"/>
      <c r="DI36" s="660"/>
      <c r="DJ36" s="660"/>
      <c r="DK36" s="661"/>
      <c r="DL36" s="665">
        <v>938253</v>
      </c>
      <c r="DM36" s="660"/>
      <c r="DN36" s="660"/>
      <c r="DO36" s="660"/>
      <c r="DP36" s="660"/>
      <c r="DQ36" s="660"/>
      <c r="DR36" s="660"/>
      <c r="DS36" s="660"/>
      <c r="DT36" s="660"/>
      <c r="DU36" s="660"/>
      <c r="DV36" s="661"/>
      <c r="DW36" s="662">
        <v>14.9</v>
      </c>
      <c r="DX36" s="674"/>
      <c r="DY36" s="674"/>
      <c r="DZ36" s="674"/>
      <c r="EA36" s="674"/>
      <c r="EB36" s="674"/>
      <c r="EC36" s="686"/>
    </row>
    <row r="37" spans="2:133" ht="11.25" customHeight="1" x14ac:dyDescent="0.15">
      <c r="B37" s="656" t="s">
        <v>337</v>
      </c>
      <c r="C37" s="657"/>
      <c r="D37" s="657"/>
      <c r="E37" s="657"/>
      <c r="F37" s="657"/>
      <c r="G37" s="657"/>
      <c r="H37" s="657"/>
      <c r="I37" s="657"/>
      <c r="J37" s="657"/>
      <c r="K37" s="657"/>
      <c r="L37" s="657"/>
      <c r="M37" s="657"/>
      <c r="N37" s="657"/>
      <c r="O37" s="657"/>
      <c r="P37" s="657"/>
      <c r="Q37" s="658"/>
      <c r="R37" s="659">
        <v>241393</v>
      </c>
      <c r="S37" s="660"/>
      <c r="T37" s="660"/>
      <c r="U37" s="660"/>
      <c r="V37" s="660"/>
      <c r="W37" s="660"/>
      <c r="X37" s="660"/>
      <c r="Y37" s="661"/>
      <c r="Z37" s="697">
        <v>1.9</v>
      </c>
      <c r="AA37" s="697"/>
      <c r="AB37" s="697"/>
      <c r="AC37" s="697"/>
      <c r="AD37" s="698" t="s">
        <v>130</v>
      </c>
      <c r="AE37" s="698"/>
      <c r="AF37" s="698"/>
      <c r="AG37" s="698"/>
      <c r="AH37" s="698"/>
      <c r="AI37" s="698"/>
      <c r="AJ37" s="698"/>
      <c r="AK37" s="698"/>
      <c r="AL37" s="662" t="s">
        <v>234</v>
      </c>
      <c r="AM37" s="663"/>
      <c r="AN37" s="663"/>
      <c r="AO37" s="699"/>
      <c r="AQ37" s="692" t="s">
        <v>338</v>
      </c>
      <c r="AR37" s="693"/>
      <c r="AS37" s="693"/>
      <c r="AT37" s="693"/>
      <c r="AU37" s="693"/>
      <c r="AV37" s="693"/>
      <c r="AW37" s="693"/>
      <c r="AX37" s="693"/>
      <c r="AY37" s="694"/>
      <c r="AZ37" s="659">
        <v>439000</v>
      </c>
      <c r="BA37" s="660"/>
      <c r="BB37" s="660"/>
      <c r="BC37" s="660"/>
      <c r="BD37" s="672"/>
      <c r="BE37" s="672"/>
      <c r="BF37" s="695"/>
      <c r="BG37" s="656" t="s">
        <v>339</v>
      </c>
      <c r="BH37" s="657"/>
      <c r="BI37" s="657"/>
      <c r="BJ37" s="657"/>
      <c r="BK37" s="657"/>
      <c r="BL37" s="657"/>
      <c r="BM37" s="657"/>
      <c r="BN37" s="657"/>
      <c r="BO37" s="657"/>
      <c r="BP37" s="657"/>
      <c r="BQ37" s="657"/>
      <c r="BR37" s="657"/>
      <c r="BS37" s="657"/>
      <c r="BT37" s="657"/>
      <c r="BU37" s="658"/>
      <c r="BV37" s="659">
        <v>793</v>
      </c>
      <c r="BW37" s="660"/>
      <c r="BX37" s="660"/>
      <c r="BY37" s="660"/>
      <c r="BZ37" s="660"/>
      <c r="CA37" s="660"/>
      <c r="CB37" s="696"/>
      <c r="CD37" s="656" t="s">
        <v>340</v>
      </c>
      <c r="CE37" s="657"/>
      <c r="CF37" s="657"/>
      <c r="CG37" s="657"/>
      <c r="CH37" s="657"/>
      <c r="CI37" s="657"/>
      <c r="CJ37" s="657"/>
      <c r="CK37" s="657"/>
      <c r="CL37" s="657"/>
      <c r="CM37" s="657"/>
      <c r="CN37" s="657"/>
      <c r="CO37" s="657"/>
      <c r="CP37" s="657"/>
      <c r="CQ37" s="658"/>
      <c r="CR37" s="659">
        <v>291824</v>
      </c>
      <c r="CS37" s="672"/>
      <c r="CT37" s="672"/>
      <c r="CU37" s="672"/>
      <c r="CV37" s="672"/>
      <c r="CW37" s="672"/>
      <c r="CX37" s="672"/>
      <c r="CY37" s="673"/>
      <c r="CZ37" s="662">
        <v>2.5</v>
      </c>
      <c r="DA37" s="674"/>
      <c r="DB37" s="674"/>
      <c r="DC37" s="675"/>
      <c r="DD37" s="665">
        <v>291824</v>
      </c>
      <c r="DE37" s="672"/>
      <c r="DF37" s="672"/>
      <c r="DG37" s="672"/>
      <c r="DH37" s="672"/>
      <c r="DI37" s="672"/>
      <c r="DJ37" s="672"/>
      <c r="DK37" s="673"/>
      <c r="DL37" s="665">
        <v>291824</v>
      </c>
      <c r="DM37" s="672"/>
      <c r="DN37" s="672"/>
      <c r="DO37" s="672"/>
      <c r="DP37" s="672"/>
      <c r="DQ37" s="672"/>
      <c r="DR37" s="672"/>
      <c r="DS37" s="672"/>
      <c r="DT37" s="672"/>
      <c r="DU37" s="672"/>
      <c r="DV37" s="673"/>
      <c r="DW37" s="662">
        <v>4.5999999999999996</v>
      </c>
      <c r="DX37" s="674"/>
      <c r="DY37" s="674"/>
      <c r="DZ37" s="674"/>
      <c r="EA37" s="674"/>
      <c r="EB37" s="674"/>
      <c r="EC37" s="686"/>
    </row>
    <row r="38" spans="2:133" ht="11.25" customHeight="1" x14ac:dyDescent="0.15">
      <c r="B38" s="656" t="s">
        <v>341</v>
      </c>
      <c r="C38" s="657"/>
      <c r="D38" s="657"/>
      <c r="E38" s="657"/>
      <c r="F38" s="657"/>
      <c r="G38" s="657"/>
      <c r="H38" s="657"/>
      <c r="I38" s="657"/>
      <c r="J38" s="657"/>
      <c r="K38" s="657"/>
      <c r="L38" s="657"/>
      <c r="M38" s="657"/>
      <c r="N38" s="657"/>
      <c r="O38" s="657"/>
      <c r="P38" s="657"/>
      <c r="Q38" s="658"/>
      <c r="R38" s="659">
        <v>587184</v>
      </c>
      <c r="S38" s="660"/>
      <c r="T38" s="660"/>
      <c r="U38" s="660"/>
      <c r="V38" s="660"/>
      <c r="W38" s="660"/>
      <c r="X38" s="660"/>
      <c r="Y38" s="661"/>
      <c r="Z38" s="697">
        <v>4.7</v>
      </c>
      <c r="AA38" s="697"/>
      <c r="AB38" s="697"/>
      <c r="AC38" s="697"/>
      <c r="AD38" s="698" t="s">
        <v>177</v>
      </c>
      <c r="AE38" s="698"/>
      <c r="AF38" s="698"/>
      <c r="AG38" s="698"/>
      <c r="AH38" s="698"/>
      <c r="AI38" s="698"/>
      <c r="AJ38" s="698"/>
      <c r="AK38" s="698"/>
      <c r="AL38" s="662" t="s">
        <v>130</v>
      </c>
      <c r="AM38" s="663"/>
      <c r="AN38" s="663"/>
      <c r="AO38" s="699"/>
      <c r="AQ38" s="692" t="s">
        <v>342</v>
      </c>
      <c r="AR38" s="693"/>
      <c r="AS38" s="693"/>
      <c r="AT38" s="693"/>
      <c r="AU38" s="693"/>
      <c r="AV38" s="693"/>
      <c r="AW38" s="693"/>
      <c r="AX38" s="693"/>
      <c r="AY38" s="694"/>
      <c r="AZ38" s="659">
        <v>79849</v>
      </c>
      <c r="BA38" s="660"/>
      <c r="BB38" s="660"/>
      <c r="BC38" s="660"/>
      <c r="BD38" s="672"/>
      <c r="BE38" s="672"/>
      <c r="BF38" s="695"/>
      <c r="BG38" s="656" t="s">
        <v>343</v>
      </c>
      <c r="BH38" s="657"/>
      <c r="BI38" s="657"/>
      <c r="BJ38" s="657"/>
      <c r="BK38" s="657"/>
      <c r="BL38" s="657"/>
      <c r="BM38" s="657"/>
      <c r="BN38" s="657"/>
      <c r="BO38" s="657"/>
      <c r="BP38" s="657"/>
      <c r="BQ38" s="657"/>
      <c r="BR38" s="657"/>
      <c r="BS38" s="657"/>
      <c r="BT38" s="657"/>
      <c r="BU38" s="658"/>
      <c r="BV38" s="659">
        <v>2440</v>
      </c>
      <c r="BW38" s="660"/>
      <c r="BX38" s="660"/>
      <c r="BY38" s="660"/>
      <c r="BZ38" s="660"/>
      <c r="CA38" s="660"/>
      <c r="CB38" s="696"/>
      <c r="CD38" s="656" t="s">
        <v>344</v>
      </c>
      <c r="CE38" s="657"/>
      <c r="CF38" s="657"/>
      <c r="CG38" s="657"/>
      <c r="CH38" s="657"/>
      <c r="CI38" s="657"/>
      <c r="CJ38" s="657"/>
      <c r="CK38" s="657"/>
      <c r="CL38" s="657"/>
      <c r="CM38" s="657"/>
      <c r="CN38" s="657"/>
      <c r="CO38" s="657"/>
      <c r="CP38" s="657"/>
      <c r="CQ38" s="658"/>
      <c r="CR38" s="659">
        <v>891783</v>
      </c>
      <c r="CS38" s="660"/>
      <c r="CT38" s="660"/>
      <c r="CU38" s="660"/>
      <c r="CV38" s="660"/>
      <c r="CW38" s="660"/>
      <c r="CX38" s="660"/>
      <c r="CY38" s="661"/>
      <c r="CZ38" s="662">
        <v>7.6</v>
      </c>
      <c r="DA38" s="674"/>
      <c r="DB38" s="674"/>
      <c r="DC38" s="675"/>
      <c r="DD38" s="665">
        <v>746777</v>
      </c>
      <c r="DE38" s="660"/>
      <c r="DF38" s="660"/>
      <c r="DG38" s="660"/>
      <c r="DH38" s="660"/>
      <c r="DI38" s="660"/>
      <c r="DJ38" s="660"/>
      <c r="DK38" s="661"/>
      <c r="DL38" s="665">
        <v>648351</v>
      </c>
      <c r="DM38" s="660"/>
      <c r="DN38" s="660"/>
      <c r="DO38" s="660"/>
      <c r="DP38" s="660"/>
      <c r="DQ38" s="660"/>
      <c r="DR38" s="660"/>
      <c r="DS38" s="660"/>
      <c r="DT38" s="660"/>
      <c r="DU38" s="660"/>
      <c r="DV38" s="661"/>
      <c r="DW38" s="662">
        <v>10.3</v>
      </c>
      <c r="DX38" s="674"/>
      <c r="DY38" s="674"/>
      <c r="DZ38" s="674"/>
      <c r="EA38" s="674"/>
      <c r="EB38" s="674"/>
      <c r="EC38" s="686"/>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97" t="s">
        <v>130</v>
      </c>
      <c r="AA39" s="697"/>
      <c r="AB39" s="697"/>
      <c r="AC39" s="697"/>
      <c r="AD39" s="698" t="s">
        <v>130</v>
      </c>
      <c r="AE39" s="698"/>
      <c r="AF39" s="698"/>
      <c r="AG39" s="698"/>
      <c r="AH39" s="698"/>
      <c r="AI39" s="698"/>
      <c r="AJ39" s="698"/>
      <c r="AK39" s="698"/>
      <c r="AL39" s="662" t="s">
        <v>177</v>
      </c>
      <c r="AM39" s="663"/>
      <c r="AN39" s="663"/>
      <c r="AO39" s="699"/>
      <c r="AQ39" s="692" t="s">
        <v>346</v>
      </c>
      <c r="AR39" s="693"/>
      <c r="AS39" s="693"/>
      <c r="AT39" s="693"/>
      <c r="AU39" s="693"/>
      <c r="AV39" s="693"/>
      <c r="AW39" s="693"/>
      <c r="AX39" s="693"/>
      <c r="AY39" s="694"/>
      <c r="AZ39" s="659" t="s">
        <v>130</v>
      </c>
      <c r="BA39" s="660"/>
      <c r="BB39" s="660"/>
      <c r="BC39" s="660"/>
      <c r="BD39" s="672"/>
      <c r="BE39" s="672"/>
      <c r="BF39" s="695"/>
      <c r="BG39" s="656" t="s">
        <v>347</v>
      </c>
      <c r="BH39" s="657"/>
      <c r="BI39" s="657"/>
      <c r="BJ39" s="657"/>
      <c r="BK39" s="657"/>
      <c r="BL39" s="657"/>
      <c r="BM39" s="657"/>
      <c r="BN39" s="657"/>
      <c r="BO39" s="657"/>
      <c r="BP39" s="657"/>
      <c r="BQ39" s="657"/>
      <c r="BR39" s="657"/>
      <c r="BS39" s="657"/>
      <c r="BT39" s="657"/>
      <c r="BU39" s="658"/>
      <c r="BV39" s="659">
        <v>3658</v>
      </c>
      <c r="BW39" s="660"/>
      <c r="BX39" s="660"/>
      <c r="BY39" s="660"/>
      <c r="BZ39" s="660"/>
      <c r="CA39" s="660"/>
      <c r="CB39" s="696"/>
      <c r="CD39" s="656" t="s">
        <v>348</v>
      </c>
      <c r="CE39" s="657"/>
      <c r="CF39" s="657"/>
      <c r="CG39" s="657"/>
      <c r="CH39" s="657"/>
      <c r="CI39" s="657"/>
      <c r="CJ39" s="657"/>
      <c r="CK39" s="657"/>
      <c r="CL39" s="657"/>
      <c r="CM39" s="657"/>
      <c r="CN39" s="657"/>
      <c r="CO39" s="657"/>
      <c r="CP39" s="657"/>
      <c r="CQ39" s="658"/>
      <c r="CR39" s="659">
        <v>534374</v>
      </c>
      <c r="CS39" s="672"/>
      <c r="CT39" s="672"/>
      <c r="CU39" s="672"/>
      <c r="CV39" s="672"/>
      <c r="CW39" s="672"/>
      <c r="CX39" s="672"/>
      <c r="CY39" s="673"/>
      <c r="CZ39" s="662">
        <v>4.5999999999999996</v>
      </c>
      <c r="DA39" s="674"/>
      <c r="DB39" s="674"/>
      <c r="DC39" s="675"/>
      <c r="DD39" s="665">
        <v>526628</v>
      </c>
      <c r="DE39" s="672"/>
      <c r="DF39" s="672"/>
      <c r="DG39" s="672"/>
      <c r="DH39" s="672"/>
      <c r="DI39" s="672"/>
      <c r="DJ39" s="672"/>
      <c r="DK39" s="673"/>
      <c r="DL39" s="665" t="s">
        <v>130</v>
      </c>
      <c r="DM39" s="672"/>
      <c r="DN39" s="672"/>
      <c r="DO39" s="672"/>
      <c r="DP39" s="672"/>
      <c r="DQ39" s="672"/>
      <c r="DR39" s="672"/>
      <c r="DS39" s="672"/>
      <c r="DT39" s="672"/>
      <c r="DU39" s="672"/>
      <c r="DV39" s="673"/>
      <c r="DW39" s="662" t="s">
        <v>177</v>
      </c>
      <c r="DX39" s="674"/>
      <c r="DY39" s="674"/>
      <c r="DZ39" s="674"/>
      <c r="EA39" s="674"/>
      <c r="EB39" s="674"/>
      <c r="EC39" s="686"/>
    </row>
    <row r="40" spans="2:133" ht="11.25" customHeight="1" x14ac:dyDescent="0.15">
      <c r="B40" s="656" t="s">
        <v>349</v>
      </c>
      <c r="C40" s="657"/>
      <c r="D40" s="657"/>
      <c r="E40" s="657"/>
      <c r="F40" s="657"/>
      <c r="G40" s="657"/>
      <c r="H40" s="657"/>
      <c r="I40" s="657"/>
      <c r="J40" s="657"/>
      <c r="K40" s="657"/>
      <c r="L40" s="657"/>
      <c r="M40" s="657"/>
      <c r="N40" s="657"/>
      <c r="O40" s="657"/>
      <c r="P40" s="657"/>
      <c r="Q40" s="658"/>
      <c r="R40" s="659">
        <v>69284</v>
      </c>
      <c r="S40" s="660"/>
      <c r="T40" s="660"/>
      <c r="U40" s="660"/>
      <c r="V40" s="660"/>
      <c r="W40" s="660"/>
      <c r="X40" s="660"/>
      <c r="Y40" s="661"/>
      <c r="Z40" s="697">
        <v>0.6</v>
      </c>
      <c r="AA40" s="697"/>
      <c r="AB40" s="697"/>
      <c r="AC40" s="697"/>
      <c r="AD40" s="698" t="s">
        <v>130</v>
      </c>
      <c r="AE40" s="698"/>
      <c r="AF40" s="698"/>
      <c r="AG40" s="698"/>
      <c r="AH40" s="698"/>
      <c r="AI40" s="698"/>
      <c r="AJ40" s="698"/>
      <c r="AK40" s="698"/>
      <c r="AL40" s="662" t="s">
        <v>177</v>
      </c>
      <c r="AM40" s="663"/>
      <c r="AN40" s="663"/>
      <c r="AO40" s="699"/>
      <c r="AQ40" s="692" t="s">
        <v>350</v>
      </c>
      <c r="AR40" s="693"/>
      <c r="AS40" s="693"/>
      <c r="AT40" s="693"/>
      <c r="AU40" s="693"/>
      <c r="AV40" s="693"/>
      <c r="AW40" s="693"/>
      <c r="AX40" s="693"/>
      <c r="AY40" s="694"/>
      <c r="AZ40" s="659" t="s">
        <v>177</v>
      </c>
      <c r="BA40" s="660"/>
      <c r="BB40" s="660"/>
      <c r="BC40" s="660"/>
      <c r="BD40" s="672"/>
      <c r="BE40" s="672"/>
      <c r="BF40" s="695"/>
      <c r="BG40" s="700" t="s">
        <v>351</v>
      </c>
      <c r="BH40" s="701"/>
      <c r="BI40" s="701"/>
      <c r="BJ40" s="701"/>
      <c r="BK40" s="701"/>
      <c r="BL40" s="200"/>
      <c r="BM40" s="657" t="s">
        <v>352</v>
      </c>
      <c r="BN40" s="657"/>
      <c r="BO40" s="657"/>
      <c r="BP40" s="657"/>
      <c r="BQ40" s="657"/>
      <c r="BR40" s="657"/>
      <c r="BS40" s="657"/>
      <c r="BT40" s="657"/>
      <c r="BU40" s="658"/>
      <c r="BV40" s="659">
        <v>88</v>
      </c>
      <c r="BW40" s="660"/>
      <c r="BX40" s="660"/>
      <c r="BY40" s="660"/>
      <c r="BZ40" s="660"/>
      <c r="CA40" s="660"/>
      <c r="CB40" s="696"/>
      <c r="CD40" s="656" t="s">
        <v>353</v>
      </c>
      <c r="CE40" s="657"/>
      <c r="CF40" s="657"/>
      <c r="CG40" s="657"/>
      <c r="CH40" s="657"/>
      <c r="CI40" s="657"/>
      <c r="CJ40" s="657"/>
      <c r="CK40" s="657"/>
      <c r="CL40" s="657"/>
      <c r="CM40" s="657"/>
      <c r="CN40" s="657"/>
      <c r="CO40" s="657"/>
      <c r="CP40" s="657"/>
      <c r="CQ40" s="658"/>
      <c r="CR40" s="659">
        <v>185094</v>
      </c>
      <c r="CS40" s="660"/>
      <c r="CT40" s="660"/>
      <c r="CU40" s="660"/>
      <c r="CV40" s="660"/>
      <c r="CW40" s="660"/>
      <c r="CX40" s="660"/>
      <c r="CY40" s="661"/>
      <c r="CZ40" s="662">
        <v>1.6</v>
      </c>
      <c r="DA40" s="674"/>
      <c r="DB40" s="674"/>
      <c r="DC40" s="675"/>
      <c r="DD40" s="665">
        <v>123874</v>
      </c>
      <c r="DE40" s="660"/>
      <c r="DF40" s="660"/>
      <c r="DG40" s="660"/>
      <c r="DH40" s="660"/>
      <c r="DI40" s="660"/>
      <c r="DJ40" s="660"/>
      <c r="DK40" s="661"/>
      <c r="DL40" s="665" t="s">
        <v>130</v>
      </c>
      <c r="DM40" s="660"/>
      <c r="DN40" s="660"/>
      <c r="DO40" s="660"/>
      <c r="DP40" s="660"/>
      <c r="DQ40" s="660"/>
      <c r="DR40" s="660"/>
      <c r="DS40" s="660"/>
      <c r="DT40" s="660"/>
      <c r="DU40" s="660"/>
      <c r="DV40" s="661"/>
      <c r="DW40" s="662" t="s">
        <v>234</v>
      </c>
      <c r="DX40" s="674"/>
      <c r="DY40" s="674"/>
      <c r="DZ40" s="674"/>
      <c r="EA40" s="674"/>
      <c r="EB40" s="674"/>
      <c r="EC40" s="686"/>
    </row>
    <row r="41" spans="2:133" ht="11.25" customHeight="1" x14ac:dyDescent="0.15">
      <c r="B41" s="640" t="s">
        <v>354</v>
      </c>
      <c r="C41" s="641"/>
      <c r="D41" s="641"/>
      <c r="E41" s="641"/>
      <c r="F41" s="641"/>
      <c r="G41" s="641"/>
      <c r="H41" s="641"/>
      <c r="I41" s="641"/>
      <c r="J41" s="641"/>
      <c r="K41" s="641"/>
      <c r="L41" s="641"/>
      <c r="M41" s="641"/>
      <c r="N41" s="641"/>
      <c r="O41" s="641"/>
      <c r="P41" s="641"/>
      <c r="Q41" s="642"/>
      <c r="R41" s="643">
        <v>12444929</v>
      </c>
      <c r="S41" s="684"/>
      <c r="T41" s="684"/>
      <c r="U41" s="684"/>
      <c r="V41" s="684"/>
      <c r="W41" s="684"/>
      <c r="X41" s="684"/>
      <c r="Y41" s="687"/>
      <c r="Z41" s="688">
        <v>100</v>
      </c>
      <c r="AA41" s="688"/>
      <c r="AB41" s="688"/>
      <c r="AC41" s="688"/>
      <c r="AD41" s="689">
        <v>6235594</v>
      </c>
      <c r="AE41" s="689"/>
      <c r="AF41" s="689"/>
      <c r="AG41" s="689"/>
      <c r="AH41" s="689"/>
      <c r="AI41" s="689"/>
      <c r="AJ41" s="689"/>
      <c r="AK41" s="689"/>
      <c r="AL41" s="646">
        <v>100</v>
      </c>
      <c r="AM41" s="690"/>
      <c r="AN41" s="690"/>
      <c r="AO41" s="691"/>
      <c r="AQ41" s="692" t="s">
        <v>355</v>
      </c>
      <c r="AR41" s="693"/>
      <c r="AS41" s="693"/>
      <c r="AT41" s="693"/>
      <c r="AU41" s="693"/>
      <c r="AV41" s="693"/>
      <c r="AW41" s="693"/>
      <c r="AX41" s="693"/>
      <c r="AY41" s="694"/>
      <c r="AZ41" s="659">
        <v>179073</v>
      </c>
      <c r="BA41" s="660"/>
      <c r="BB41" s="660"/>
      <c r="BC41" s="660"/>
      <c r="BD41" s="672"/>
      <c r="BE41" s="672"/>
      <c r="BF41" s="695"/>
      <c r="BG41" s="700"/>
      <c r="BH41" s="701"/>
      <c r="BI41" s="701"/>
      <c r="BJ41" s="701"/>
      <c r="BK41" s="701"/>
      <c r="BL41" s="200"/>
      <c r="BM41" s="657" t="s">
        <v>356</v>
      </c>
      <c r="BN41" s="657"/>
      <c r="BO41" s="657"/>
      <c r="BP41" s="657"/>
      <c r="BQ41" s="657"/>
      <c r="BR41" s="657"/>
      <c r="BS41" s="657"/>
      <c r="BT41" s="657"/>
      <c r="BU41" s="658"/>
      <c r="BV41" s="659" t="s">
        <v>130</v>
      </c>
      <c r="BW41" s="660"/>
      <c r="BX41" s="660"/>
      <c r="BY41" s="660"/>
      <c r="BZ41" s="660"/>
      <c r="CA41" s="660"/>
      <c r="CB41" s="696"/>
      <c r="CD41" s="656" t="s">
        <v>357</v>
      </c>
      <c r="CE41" s="657"/>
      <c r="CF41" s="657"/>
      <c r="CG41" s="657"/>
      <c r="CH41" s="657"/>
      <c r="CI41" s="657"/>
      <c r="CJ41" s="657"/>
      <c r="CK41" s="657"/>
      <c r="CL41" s="657"/>
      <c r="CM41" s="657"/>
      <c r="CN41" s="657"/>
      <c r="CO41" s="657"/>
      <c r="CP41" s="657"/>
      <c r="CQ41" s="658"/>
      <c r="CR41" s="659" t="s">
        <v>234</v>
      </c>
      <c r="CS41" s="672"/>
      <c r="CT41" s="672"/>
      <c r="CU41" s="672"/>
      <c r="CV41" s="672"/>
      <c r="CW41" s="672"/>
      <c r="CX41" s="672"/>
      <c r="CY41" s="673"/>
      <c r="CZ41" s="662" t="s">
        <v>234</v>
      </c>
      <c r="DA41" s="674"/>
      <c r="DB41" s="674"/>
      <c r="DC41" s="675"/>
      <c r="DD41" s="665" t="s">
        <v>130</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15">
      <c r="AQ42" s="704" t="s">
        <v>358</v>
      </c>
      <c r="AR42" s="705"/>
      <c r="AS42" s="705"/>
      <c r="AT42" s="705"/>
      <c r="AU42" s="705"/>
      <c r="AV42" s="705"/>
      <c r="AW42" s="705"/>
      <c r="AX42" s="705"/>
      <c r="AY42" s="706"/>
      <c r="AZ42" s="643">
        <v>712710</v>
      </c>
      <c r="BA42" s="684"/>
      <c r="BB42" s="684"/>
      <c r="BC42" s="684"/>
      <c r="BD42" s="644"/>
      <c r="BE42" s="644"/>
      <c r="BF42" s="707"/>
      <c r="BG42" s="702"/>
      <c r="BH42" s="703"/>
      <c r="BI42" s="703"/>
      <c r="BJ42" s="703"/>
      <c r="BK42" s="703"/>
      <c r="BL42" s="201"/>
      <c r="BM42" s="641" t="s">
        <v>359</v>
      </c>
      <c r="BN42" s="641"/>
      <c r="BO42" s="641"/>
      <c r="BP42" s="641"/>
      <c r="BQ42" s="641"/>
      <c r="BR42" s="641"/>
      <c r="BS42" s="641"/>
      <c r="BT42" s="641"/>
      <c r="BU42" s="642"/>
      <c r="BV42" s="643">
        <v>385</v>
      </c>
      <c r="BW42" s="684"/>
      <c r="BX42" s="684"/>
      <c r="BY42" s="684"/>
      <c r="BZ42" s="684"/>
      <c r="CA42" s="684"/>
      <c r="CB42" s="685"/>
      <c r="CD42" s="656" t="s">
        <v>360</v>
      </c>
      <c r="CE42" s="657"/>
      <c r="CF42" s="657"/>
      <c r="CG42" s="657"/>
      <c r="CH42" s="657"/>
      <c r="CI42" s="657"/>
      <c r="CJ42" s="657"/>
      <c r="CK42" s="657"/>
      <c r="CL42" s="657"/>
      <c r="CM42" s="657"/>
      <c r="CN42" s="657"/>
      <c r="CO42" s="657"/>
      <c r="CP42" s="657"/>
      <c r="CQ42" s="658"/>
      <c r="CR42" s="659">
        <v>1748249</v>
      </c>
      <c r="CS42" s="672"/>
      <c r="CT42" s="672"/>
      <c r="CU42" s="672"/>
      <c r="CV42" s="672"/>
      <c r="CW42" s="672"/>
      <c r="CX42" s="672"/>
      <c r="CY42" s="673"/>
      <c r="CZ42" s="662">
        <v>15</v>
      </c>
      <c r="DA42" s="674"/>
      <c r="DB42" s="674"/>
      <c r="DC42" s="675"/>
      <c r="DD42" s="665">
        <v>653544</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15">
      <c r="B43" s="191" t="s">
        <v>361</v>
      </c>
      <c r="CD43" s="656" t="s">
        <v>362</v>
      </c>
      <c r="CE43" s="657"/>
      <c r="CF43" s="657"/>
      <c r="CG43" s="657"/>
      <c r="CH43" s="657"/>
      <c r="CI43" s="657"/>
      <c r="CJ43" s="657"/>
      <c r="CK43" s="657"/>
      <c r="CL43" s="657"/>
      <c r="CM43" s="657"/>
      <c r="CN43" s="657"/>
      <c r="CO43" s="657"/>
      <c r="CP43" s="657"/>
      <c r="CQ43" s="658"/>
      <c r="CR43" s="659">
        <v>38156</v>
      </c>
      <c r="CS43" s="672"/>
      <c r="CT43" s="672"/>
      <c r="CU43" s="672"/>
      <c r="CV43" s="672"/>
      <c r="CW43" s="672"/>
      <c r="CX43" s="672"/>
      <c r="CY43" s="673"/>
      <c r="CZ43" s="662">
        <v>0.3</v>
      </c>
      <c r="DA43" s="674"/>
      <c r="DB43" s="674"/>
      <c r="DC43" s="675"/>
      <c r="DD43" s="665">
        <v>38156</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15">
      <c r="B44" s="676" t="s">
        <v>363</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310</v>
      </c>
      <c r="CE44" s="679"/>
      <c r="CF44" s="656" t="s">
        <v>364</v>
      </c>
      <c r="CG44" s="657"/>
      <c r="CH44" s="657"/>
      <c r="CI44" s="657"/>
      <c r="CJ44" s="657"/>
      <c r="CK44" s="657"/>
      <c r="CL44" s="657"/>
      <c r="CM44" s="657"/>
      <c r="CN44" s="657"/>
      <c r="CO44" s="657"/>
      <c r="CP44" s="657"/>
      <c r="CQ44" s="658"/>
      <c r="CR44" s="659">
        <v>1722048</v>
      </c>
      <c r="CS44" s="660"/>
      <c r="CT44" s="660"/>
      <c r="CU44" s="660"/>
      <c r="CV44" s="660"/>
      <c r="CW44" s="660"/>
      <c r="CX44" s="660"/>
      <c r="CY44" s="661"/>
      <c r="CZ44" s="662">
        <v>14.7</v>
      </c>
      <c r="DA44" s="663"/>
      <c r="DB44" s="663"/>
      <c r="DC44" s="664"/>
      <c r="DD44" s="665">
        <v>645733</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15">
      <c r="B45" s="676" t="s">
        <v>365</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366</v>
      </c>
      <c r="CG45" s="657"/>
      <c r="CH45" s="657"/>
      <c r="CI45" s="657"/>
      <c r="CJ45" s="657"/>
      <c r="CK45" s="657"/>
      <c r="CL45" s="657"/>
      <c r="CM45" s="657"/>
      <c r="CN45" s="657"/>
      <c r="CO45" s="657"/>
      <c r="CP45" s="657"/>
      <c r="CQ45" s="658"/>
      <c r="CR45" s="659">
        <v>864598</v>
      </c>
      <c r="CS45" s="672"/>
      <c r="CT45" s="672"/>
      <c r="CU45" s="672"/>
      <c r="CV45" s="672"/>
      <c r="CW45" s="672"/>
      <c r="CX45" s="672"/>
      <c r="CY45" s="673"/>
      <c r="CZ45" s="662">
        <v>7.4</v>
      </c>
      <c r="DA45" s="674"/>
      <c r="DB45" s="674"/>
      <c r="DC45" s="675"/>
      <c r="DD45" s="665">
        <v>153381</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15">
      <c r="B46" s="202"/>
      <c r="CD46" s="680"/>
      <c r="CE46" s="681"/>
      <c r="CF46" s="656" t="s">
        <v>367</v>
      </c>
      <c r="CG46" s="657"/>
      <c r="CH46" s="657"/>
      <c r="CI46" s="657"/>
      <c r="CJ46" s="657"/>
      <c r="CK46" s="657"/>
      <c r="CL46" s="657"/>
      <c r="CM46" s="657"/>
      <c r="CN46" s="657"/>
      <c r="CO46" s="657"/>
      <c r="CP46" s="657"/>
      <c r="CQ46" s="658"/>
      <c r="CR46" s="659">
        <v>778153</v>
      </c>
      <c r="CS46" s="660"/>
      <c r="CT46" s="660"/>
      <c r="CU46" s="660"/>
      <c r="CV46" s="660"/>
      <c r="CW46" s="660"/>
      <c r="CX46" s="660"/>
      <c r="CY46" s="661"/>
      <c r="CZ46" s="662">
        <v>6.7</v>
      </c>
      <c r="DA46" s="663"/>
      <c r="DB46" s="663"/>
      <c r="DC46" s="664"/>
      <c r="DD46" s="665">
        <v>456355</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15">
      <c r="B47" s="202"/>
      <c r="CD47" s="680"/>
      <c r="CE47" s="681"/>
      <c r="CF47" s="656" t="s">
        <v>368</v>
      </c>
      <c r="CG47" s="657"/>
      <c r="CH47" s="657"/>
      <c r="CI47" s="657"/>
      <c r="CJ47" s="657"/>
      <c r="CK47" s="657"/>
      <c r="CL47" s="657"/>
      <c r="CM47" s="657"/>
      <c r="CN47" s="657"/>
      <c r="CO47" s="657"/>
      <c r="CP47" s="657"/>
      <c r="CQ47" s="658"/>
      <c r="CR47" s="659">
        <v>26201</v>
      </c>
      <c r="CS47" s="672"/>
      <c r="CT47" s="672"/>
      <c r="CU47" s="672"/>
      <c r="CV47" s="672"/>
      <c r="CW47" s="672"/>
      <c r="CX47" s="672"/>
      <c r="CY47" s="673"/>
      <c r="CZ47" s="662">
        <v>0.2</v>
      </c>
      <c r="DA47" s="674"/>
      <c r="DB47" s="674"/>
      <c r="DC47" s="675"/>
      <c r="DD47" s="665">
        <v>7811</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x14ac:dyDescent="0.15">
      <c r="B48" s="202"/>
      <c r="CD48" s="682"/>
      <c r="CE48" s="683"/>
      <c r="CF48" s="656" t="s">
        <v>369</v>
      </c>
      <c r="CG48" s="657"/>
      <c r="CH48" s="657"/>
      <c r="CI48" s="657"/>
      <c r="CJ48" s="657"/>
      <c r="CK48" s="657"/>
      <c r="CL48" s="657"/>
      <c r="CM48" s="657"/>
      <c r="CN48" s="657"/>
      <c r="CO48" s="657"/>
      <c r="CP48" s="657"/>
      <c r="CQ48" s="658"/>
      <c r="CR48" s="659" t="s">
        <v>130</v>
      </c>
      <c r="CS48" s="660"/>
      <c r="CT48" s="660"/>
      <c r="CU48" s="660"/>
      <c r="CV48" s="660"/>
      <c r="CW48" s="660"/>
      <c r="CX48" s="660"/>
      <c r="CY48" s="661"/>
      <c r="CZ48" s="662" t="s">
        <v>130</v>
      </c>
      <c r="DA48" s="663"/>
      <c r="DB48" s="663"/>
      <c r="DC48" s="664"/>
      <c r="DD48" s="665" t="s">
        <v>130</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15">
      <c r="B49" s="202"/>
      <c r="CD49" s="640" t="s">
        <v>370</v>
      </c>
      <c r="CE49" s="641"/>
      <c r="CF49" s="641"/>
      <c r="CG49" s="641"/>
      <c r="CH49" s="641"/>
      <c r="CI49" s="641"/>
      <c r="CJ49" s="641"/>
      <c r="CK49" s="641"/>
      <c r="CL49" s="641"/>
      <c r="CM49" s="641"/>
      <c r="CN49" s="641"/>
      <c r="CO49" s="641"/>
      <c r="CP49" s="641"/>
      <c r="CQ49" s="642"/>
      <c r="CR49" s="643">
        <v>11675567</v>
      </c>
      <c r="CS49" s="644"/>
      <c r="CT49" s="644"/>
      <c r="CU49" s="644"/>
      <c r="CV49" s="644"/>
      <c r="CW49" s="644"/>
      <c r="CX49" s="644"/>
      <c r="CY49" s="645"/>
      <c r="CZ49" s="646">
        <v>100</v>
      </c>
      <c r="DA49" s="647"/>
      <c r="DB49" s="647"/>
      <c r="DC49" s="648"/>
      <c r="DD49" s="649">
        <v>8172447</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J144jum+mtt8nKNcoj9daTZ7DYux1b5A+Lm32YLESfj1fCVuwBN9cfh8Slhz/u+TRRzqGz8QI5He4rrLVsXe/w==" saltValue="BBEGn/mLavbHojpQepZn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8" customWidth="1"/>
    <col min="131" max="131" width="1.625" style="208" customWidth="1"/>
    <col min="132" max="16384" width="9" style="208" hidden="1"/>
  </cols>
  <sheetData>
    <row r="1" spans="1:131" ht="11.25" customHeight="1" thickBot="1" x14ac:dyDescent="0.2">
      <c r="A1" s="204"/>
      <c r="B1" s="204"/>
      <c r="C1" s="204"/>
      <c r="D1" s="204"/>
      <c r="E1" s="204"/>
      <c r="F1" s="204"/>
      <c r="G1" s="204"/>
      <c r="H1" s="204"/>
      <c r="I1" s="204"/>
      <c r="J1" s="204"/>
      <c r="K1" s="204"/>
      <c r="L1" s="204"/>
      <c r="M1" s="204"/>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6"/>
      <c r="DR1" s="206"/>
      <c r="DS1" s="206"/>
      <c r="DT1" s="206"/>
      <c r="DU1" s="206"/>
      <c r="DV1" s="206"/>
      <c r="DW1" s="206"/>
      <c r="DX1" s="206"/>
      <c r="DY1" s="206"/>
      <c r="DZ1" s="206"/>
      <c r="EA1" s="207"/>
    </row>
    <row r="2" spans="1:131" ht="26.25" customHeight="1" thickBot="1" x14ac:dyDescent="0.2">
      <c r="A2" s="1128" t="s">
        <v>371</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1129" t="s">
        <v>372</v>
      </c>
      <c r="DK2" s="1130"/>
      <c r="DL2" s="1130"/>
      <c r="DM2" s="1130"/>
      <c r="DN2" s="1130"/>
      <c r="DO2" s="1131"/>
      <c r="DP2" s="205"/>
      <c r="DQ2" s="1129" t="s">
        <v>373</v>
      </c>
      <c r="DR2" s="1130"/>
      <c r="DS2" s="1130"/>
      <c r="DT2" s="1130"/>
      <c r="DU2" s="1130"/>
      <c r="DV2" s="1130"/>
      <c r="DW2" s="1130"/>
      <c r="DX2" s="1130"/>
      <c r="DY2" s="1130"/>
      <c r="DZ2" s="1131"/>
      <c r="EA2" s="207"/>
    </row>
    <row r="3" spans="1:131" ht="11.25" customHeight="1" x14ac:dyDescent="0.15">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7"/>
    </row>
    <row r="4" spans="1:131" s="212" customFormat="1" ht="26.25" customHeight="1" thickBot="1" x14ac:dyDescent="0.2">
      <c r="A4" s="1097" t="s">
        <v>374</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09"/>
      <c r="BA4" s="209"/>
      <c r="BB4" s="209"/>
      <c r="BC4" s="209"/>
      <c r="BD4" s="209"/>
      <c r="BE4" s="210"/>
      <c r="BF4" s="210"/>
      <c r="BG4" s="210"/>
      <c r="BH4" s="210"/>
      <c r="BI4" s="210"/>
      <c r="BJ4" s="210"/>
      <c r="BK4" s="210"/>
      <c r="BL4" s="210"/>
      <c r="BM4" s="210"/>
      <c r="BN4" s="210"/>
      <c r="BO4" s="210"/>
      <c r="BP4" s="210"/>
      <c r="BQ4" s="768" t="s">
        <v>375</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11"/>
    </row>
    <row r="5" spans="1:131" s="212" customFormat="1" ht="26.25" customHeight="1" x14ac:dyDescent="0.15">
      <c r="A5" s="1033" t="s">
        <v>376</v>
      </c>
      <c r="B5" s="1034"/>
      <c r="C5" s="1034"/>
      <c r="D5" s="1034"/>
      <c r="E5" s="1034"/>
      <c r="F5" s="1034"/>
      <c r="G5" s="1034"/>
      <c r="H5" s="1034"/>
      <c r="I5" s="1034"/>
      <c r="J5" s="1034"/>
      <c r="K5" s="1034"/>
      <c r="L5" s="1034"/>
      <c r="M5" s="1034"/>
      <c r="N5" s="1034"/>
      <c r="O5" s="1034"/>
      <c r="P5" s="1035"/>
      <c r="Q5" s="1039" t="s">
        <v>377</v>
      </c>
      <c r="R5" s="1040"/>
      <c r="S5" s="1040"/>
      <c r="T5" s="1040"/>
      <c r="U5" s="1041"/>
      <c r="V5" s="1039" t="s">
        <v>378</v>
      </c>
      <c r="W5" s="1040"/>
      <c r="X5" s="1040"/>
      <c r="Y5" s="1040"/>
      <c r="Z5" s="1041"/>
      <c r="AA5" s="1039" t="s">
        <v>379</v>
      </c>
      <c r="AB5" s="1040"/>
      <c r="AC5" s="1040"/>
      <c r="AD5" s="1040"/>
      <c r="AE5" s="1040"/>
      <c r="AF5" s="1132" t="s">
        <v>380</v>
      </c>
      <c r="AG5" s="1040"/>
      <c r="AH5" s="1040"/>
      <c r="AI5" s="1040"/>
      <c r="AJ5" s="1053"/>
      <c r="AK5" s="1040" t="s">
        <v>381</v>
      </c>
      <c r="AL5" s="1040"/>
      <c r="AM5" s="1040"/>
      <c r="AN5" s="1040"/>
      <c r="AO5" s="1041"/>
      <c r="AP5" s="1039" t="s">
        <v>382</v>
      </c>
      <c r="AQ5" s="1040"/>
      <c r="AR5" s="1040"/>
      <c r="AS5" s="1040"/>
      <c r="AT5" s="1041"/>
      <c r="AU5" s="1039" t="s">
        <v>383</v>
      </c>
      <c r="AV5" s="1040"/>
      <c r="AW5" s="1040"/>
      <c r="AX5" s="1040"/>
      <c r="AY5" s="1053"/>
      <c r="AZ5" s="209"/>
      <c r="BA5" s="209"/>
      <c r="BB5" s="209"/>
      <c r="BC5" s="209"/>
      <c r="BD5" s="209"/>
      <c r="BE5" s="210"/>
      <c r="BF5" s="210"/>
      <c r="BG5" s="210"/>
      <c r="BH5" s="210"/>
      <c r="BI5" s="210"/>
      <c r="BJ5" s="210"/>
      <c r="BK5" s="210"/>
      <c r="BL5" s="210"/>
      <c r="BM5" s="210"/>
      <c r="BN5" s="210"/>
      <c r="BO5" s="210"/>
      <c r="BP5" s="210"/>
      <c r="BQ5" s="1033" t="s">
        <v>384</v>
      </c>
      <c r="BR5" s="1034"/>
      <c r="BS5" s="1034"/>
      <c r="BT5" s="1034"/>
      <c r="BU5" s="1034"/>
      <c r="BV5" s="1034"/>
      <c r="BW5" s="1034"/>
      <c r="BX5" s="1034"/>
      <c r="BY5" s="1034"/>
      <c r="BZ5" s="1034"/>
      <c r="CA5" s="1034"/>
      <c r="CB5" s="1034"/>
      <c r="CC5" s="1034"/>
      <c r="CD5" s="1034"/>
      <c r="CE5" s="1034"/>
      <c r="CF5" s="1034"/>
      <c r="CG5" s="1035"/>
      <c r="CH5" s="1039" t="s">
        <v>385</v>
      </c>
      <c r="CI5" s="1040"/>
      <c r="CJ5" s="1040"/>
      <c r="CK5" s="1040"/>
      <c r="CL5" s="1041"/>
      <c r="CM5" s="1039" t="s">
        <v>386</v>
      </c>
      <c r="CN5" s="1040"/>
      <c r="CO5" s="1040"/>
      <c r="CP5" s="1040"/>
      <c r="CQ5" s="1041"/>
      <c r="CR5" s="1039" t="s">
        <v>387</v>
      </c>
      <c r="CS5" s="1040"/>
      <c r="CT5" s="1040"/>
      <c r="CU5" s="1040"/>
      <c r="CV5" s="1041"/>
      <c r="CW5" s="1039" t="s">
        <v>388</v>
      </c>
      <c r="CX5" s="1040"/>
      <c r="CY5" s="1040"/>
      <c r="CZ5" s="1040"/>
      <c r="DA5" s="1041"/>
      <c r="DB5" s="1039" t="s">
        <v>389</v>
      </c>
      <c r="DC5" s="1040"/>
      <c r="DD5" s="1040"/>
      <c r="DE5" s="1040"/>
      <c r="DF5" s="1041"/>
      <c r="DG5" s="1122" t="s">
        <v>390</v>
      </c>
      <c r="DH5" s="1123"/>
      <c r="DI5" s="1123"/>
      <c r="DJ5" s="1123"/>
      <c r="DK5" s="1124"/>
      <c r="DL5" s="1122" t="s">
        <v>391</v>
      </c>
      <c r="DM5" s="1123"/>
      <c r="DN5" s="1123"/>
      <c r="DO5" s="1123"/>
      <c r="DP5" s="1124"/>
      <c r="DQ5" s="1039" t="s">
        <v>392</v>
      </c>
      <c r="DR5" s="1040"/>
      <c r="DS5" s="1040"/>
      <c r="DT5" s="1040"/>
      <c r="DU5" s="1041"/>
      <c r="DV5" s="1039" t="s">
        <v>383</v>
      </c>
      <c r="DW5" s="1040"/>
      <c r="DX5" s="1040"/>
      <c r="DY5" s="1040"/>
      <c r="DZ5" s="1053"/>
      <c r="EA5" s="211"/>
    </row>
    <row r="6" spans="1:131" s="212"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09"/>
      <c r="BA6" s="209"/>
      <c r="BB6" s="209"/>
      <c r="BC6" s="209"/>
      <c r="BD6" s="209"/>
      <c r="BE6" s="210"/>
      <c r="BF6" s="210"/>
      <c r="BG6" s="210"/>
      <c r="BH6" s="210"/>
      <c r="BI6" s="210"/>
      <c r="BJ6" s="210"/>
      <c r="BK6" s="210"/>
      <c r="BL6" s="210"/>
      <c r="BM6" s="210"/>
      <c r="BN6" s="210"/>
      <c r="BO6" s="210"/>
      <c r="BP6" s="210"/>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11"/>
    </row>
    <row r="7" spans="1:131" s="212" customFormat="1" ht="26.25" customHeight="1" thickTop="1" x14ac:dyDescent="0.15">
      <c r="A7" s="213">
        <v>1</v>
      </c>
      <c r="B7" s="1085" t="s">
        <v>393</v>
      </c>
      <c r="C7" s="1086"/>
      <c r="D7" s="1086"/>
      <c r="E7" s="1086"/>
      <c r="F7" s="1086"/>
      <c r="G7" s="1086"/>
      <c r="H7" s="1086"/>
      <c r="I7" s="1086"/>
      <c r="J7" s="1086"/>
      <c r="K7" s="1086"/>
      <c r="L7" s="1086"/>
      <c r="M7" s="1086"/>
      <c r="N7" s="1086"/>
      <c r="O7" s="1086"/>
      <c r="P7" s="1087"/>
      <c r="Q7" s="1140">
        <v>12555</v>
      </c>
      <c r="R7" s="1141"/>
      <c r="S7" s="1141"/>
      <c r="T7" s="1141"/>
      <c r="U7" s="1141"/>
      <c r="V7" s="1141">
        <v>11671</v>
      </c>
      <c r="W7" s="1141"/>
      <c r="X7" s="1141"/>
      <c r="Y7" s="1141"/>
      <c r="Z7" s="1141"/>
      <c r="AA7" s="1141">
        <f>Q7-V7</f>
        <v>884</v>
      </c>
      <c r="AB7" s="1141"/>
      <c r="AC7" s="1141"/>
      <c r="AD7" s="1141"/>
      <c r="AE7" s="1142"/>
      <c r="AF7" s="1143">
        <v>642</v>
      </c>
      <c r="AG7" s="1144"/>
      <c r="AH7" s="1144"/>
      <c r="AI7" s="1144"/>
      <c r="AJ7" s="1145"/>
      <c r="AK7" s="1146">
        <v>480</v>
      </c>
      <c r="AL7" s="1147"/>
      <c r="AM7" s="1147"/>
      <c r="AN7" s="1147"/>
      <c r="AO7" s="1147"/>
      <c r="AP7" s="1147">
        <v>12063</v>
      </c>
      <c r="AQ7" s="1147"/>
      <c r="AR7" s="1147"/>
      <c r="AS7" s="1147"/>
      <c r="AT7" s="1147"/>
      <c r="AU7" s="1148"/>
      <c r="AV7" s="1148"/>
      <c r="AW7" s="1148"/>
      <c r="AX7" s="1148"/>
      <c r="AY7" s="1149"/>
      <c r="AZ7" s="209"/>
      <c r="BA7" s="209"/>
      <c r="BB7" s="209"/>
      <c r="BC7" s="209"/>
      <c r="BD7" s="209"/>
      <c r="BE7" s="210"/>
      <c r="BF7" s="210"/>
      <c r="BG7" s="210"/>
      <c r="BH7" s="210"/>
      <c r="BI7" s="210"/>
      <c r="BJ7" s="210"/>
      <c r="BK7" s="210"/>
      <c r="BL7" s="210"/>
      <c r="BM7" s="210"/>
      <c r="BN7" s="210"/>
      <c r="BO7" s="210"/>
      <c r="BP7" s="210"/>
      <c r="BQ7" s="213">
        <v>1</v>
      </c>
      <c r="BR7" s="214"/>
      <c r="BS7" s="1137" t="s">
        <v>598</v>
      </c>
      <c r="BT7" s="1138"/>
      <c r="BU7" s="1138"/>
      <c r="BV7" s="1138"/>
      <c r="BW7" s="1138"/>
      <c r="BX7" s="1138"/>
      <c r="BY7" s="1138"/>
      <c r="BZ7" s="1138"/>
      <c r="CA7" s="1138"/>
      <c r="CB7" s="1138"/>
      <c r="CC7" s="1138"/>
      <c r="CD7" s="1138"/>
      <c r="CE7" s="1138"/>
      <c r="CF7" s="1138"/>
      <c r="CG7" s="1150"/>
      <c r="CH7" s="1134">
        <v>1</v>
      </c>
      <c r="CI7" s="1135"/>
      <c r="CJ7" s="1135"/>
      <c r="CK7" s="1135"/>
      <c r="CL7" s="1136"/>
      <c r="CM7" s="1134">
        <v>38</v>
      </c>
      <c r="CN7" s="1135"/>
      <c r="CO7" s="1135"/>
      <c r="CP7" s="1135"/>
      <c r="CQ7" s="1136"/>
      <c r="CR7" s="1134">
        <v>32</v>
      </c>
      <c r="CS7" s="1135"/>
      <c r="CT7" s="1135"/>
      <c r="CU7" s="1135"/>
      <c r="CV7" s="1136"/>
      <c r="CW7" s="1134" t="s">
        <v>597</v>
      </c>
      <c r="CX7" s="1135"/>
      <c r="CY7" s="1135"/>
      <c r="CZ7" s="1135"/>
      <c r="DA7" s="1136"/>
      <c r="DB7" s="1134" t="s">
        <v>597</v>
      </c>
      <c r="DC7" s="1135"/>
      <c r="DD7" s="1135"/>
      <c r="DE7" s="1135"/>
      <c r="DF7" s="1136"/>
      <c r="DG7" s="1134" t="s">
        <v>597</v>
      </c>
      <c r="DH7" s="1135"/>
      <c r="DI7" s="1135"/>
      <c r="DJ7" s="1135"/>
      <c r="DK7" s="1136"/>
      <c r="DL7" s="1134" t="s">
        <v>597</v>
      </c>
      <c r="DM7" s="1135"/>
      <c r="DN7" s="1135"/>
      <c r="DO7" s="1135"/>
      <c r="DP7" s="1136"/>
      <c r="DQ7" s="1134" t="s">
        <v>597</v>
      </c>
      <c r="DR7" s="1135"/>
      <c r="DS7" s="1135"/>
      <c r="DT7" s="1135"/>
      <c r="DU7" s="1136"/>
      <c r="DV7" s="1137"/>
      <c r="DW7" s="1138"/>
      <c r="DX7" s="1138"/>
      <c r="DY7" s="1138"/>
      <c r="DZ7" s="1139"/>
      <c r="EA7" s="211"/>
    </row>
    <row r="8" spans="1:131" s="212" customFormat="1" ht="26.25" customHeight="1" x14ac:dyDescent="0.15">
      <c r="A8" s="215">
        <v>2</v>
      </c>
      <c r="B8" s="1068" t="s">
        <v>394</v>
      </c>
      <c r="C8" s="1069"/>
      <c r="D8" s="1069"/>
      <c r="E8" s="1069"/>
      <c r="F8" s="1069"/>
      <c r="G8" s="1069"/>
      <c r="H8" s="1069"/>
      <c r="I8" s="1069"/>
      <c r="J8" s="1069"/>
      <c r="K8" s="1069"/>
      <c r="L8" s="1069"/>
      <c r="M8" s="1069"/>
      <c r="N8" s="1069"/>
      <c r="O8" s="1069"/>
      <c r="P8" s="1070"/>
      <c r="Q8" s="1076">
        <v>-115</v>
      </c>
      <c r="R8" s="1077"/>
      <c r="S8" s="1077"/>
      <c r="T8" s="1077"/>
      <c r="U8" s="1077"/>
      <c r="V8" s="1077">
        <v>0</v>
      </c>
      <c r="W8" s="1077"/>
      <c r="X8" s="1077"/>
      <c r="Y8" s="1077"/>
      <c r="Z8" s="1077"/>
      <c r="AA8" s="1077">
        <f>Q8-V8</f>
        <v>-115</v>
      </c>
      <c r="AB8" s="1077"/>
      <c r="AC8" s="1077"/>
      <c r="AD8" s="1077"/>
      <c r="AE8" s="1078"/>
      <c r="AF8" s="1073">
        <v>-115</v>
      </c>
      <c r="AG8" s="1074"/>
      <c r="AH8" s="1074"/>
      <c r="AI8" s="1074"/>
      <c r="AJ8" s="1075"/>
      <c r="AK8" s="1118" t="s">
        <v>597</v>
      </c>
      <c r="AL8" s="1119"/>
      <c r="AM8" s="1119"/>
      <c r="AN8" s="1119"/>
      <c r="AO8" s="1119"/>
      <c r="AP8" s="1119" t="s">
        <v>597</v>
      </c>
      <c r="AQ8" s="1119"/>
      <c r="AR8" s="1119"/>
      <c r="AS8" s="1119"/>
      <c r="AT8" s="1119"/>
      <c r="AU8" s="1120"/>
      <c r="AV8" s="1120"/>
      <c r="AW8" s="1120"/>
      <c r="AX8" s="1120"/>
      <c r="AY8" s="1121"/>
      <c r="AZ8" s="209"/>
      <c r="BA8" s="209"/>
      <c r="BB8" s="209"/>
      <c r="BC8" s="209"/>
      <c r="BD8" s="209"/>
      <c r="BE8" s="210"/>
      <c r="BF8" s="210"/>
      <c r="BG8" s="210"/>
      <c r="BH8" s="210"/>
      <c r="BI8" s="210"/>
      <c r="BJ8" s="210"/>
      <c r="BK8" s="210"/>
      <c r="BL8" s="210"/>
      <c r="BM8" s="210"/>
      <c r="BN8" s="210"/>
      <c r="BO8" s="210"/>
      <c r="BP8" s="210"/>
      <c r="BQ8" s="215">
        <v>2</v>
      </c>
      <c r="BR8" s="216"/>
      <c r="BS8" s="1030" t="s">
        <v>599</v>
      </c>
      <c r="BT8" s="1031"/>
      <c r="BU8" s="1031"/>
      <c r="BV8" s="1031"/>
      <c r="BW8" s="1031"/>
      <c r="BX8" s="1031"/>
      <c r="BY8" s="1031"/>
      <c r="BZ8" s="1031"/>
      <c r="CA8" s="1031"/>
      <c r="CB8" s="1031"/>
      <c r="CC8" s="1031"/>
      <c r="CD8" s="1031"/>
      <c r="CE8" s="1031"/>
      <c r="CF8" s="1031"/>
      <c r="CG8" s="1052"/>
      <c r="CH8" s="1027">
        <v>3</v>
      </c>
      <c r="CI8" s="1028"/>
      <c r="CJ8" s="1028"/>
      <c r="CK8" s="1028"/>
      <c r="CL8" s="1029"/>
      <c r="CM8" s="1027">
        <v>23</v>
      </c>
      <c r="CN8" s="1028"/>
      <c r="CO8" s="1028"/>
      <c r="CP8" s="1028"/>
      <c r="CQ8" s="1029"/>
      <c r="CR8" s="1027">
        <v>9</v>
      </c>
      <c r="CS8" s="1028"/>
      <c r="CT8" s="1028"/>
      <c r="CU8" s="1028"/>
      <c r="CV8" s="1029"/>
      <c r="CW8" s="1027" t="s">
        <v>540</v>
      </c>
      <c r="CX8" s="1028"/>
      <c r="CY8" s="1028"/>
      <c r="CZ8" s="1028"/>
      <c r="DA8" s="1029"/>
      <c r="DB8" s="1027" t="s">
        <v>540</v>
      </c>
      <c r="DC8" s="1028"/>
      <c r="DD8" s="1028"/>
      <c r="DE8" s="1028"/>
      <c r="DF8" s="1029"/>
      <c r="DG8" s="1027" t="s">
        <v>540</v>
      </c>
      <c r="DH8" s="1028"/>
      <c r="DI8" s="1028"/>
      <c r="DJ8" s="1028"/>
      <c r="DK8" s="1029"/>
      <c r="DL8" s="1027" t="s">
        <v>540</v>
      </c>
      <c r="DM8" s="1028"/>
      <c r="DN8" s="1028"/>
      <c r="DO8" s="1028"/>
      <c r="DP8" s="1029"/>
      <c r="DQ8" s="1027" t="s">
        <v>540</v>
      </c>
      <c r="DR8" s="1028"/>
      <c r="DS8" s="1028"/>
      <c r="DT8" s="1028"/>
      <c r="DU8" s="1029"/>
      <c r="DV8" s="1030"/>
      <c r="DW8" s="1031"/>
      <c r="DX8" s="1031"/>
      <c r="DY8" s="1031"/>
      <c r="DZ8" s="1032"/>
      <c r="EA8" s="211"/>
    </row>
    <row r="9" spans="1:131" s="212" customFormat="1" ht="26.25" customHeight="1" x14ac:dyDescent="0.15">
      <c r="A9" s="215">
        <v>3</v>
      </c>
      <c r="B9" s="1068" t="s">
        <v>395</v>
      </c>
      <c r="C9" s="1069"/>
      <c r="D9" s="1069"/>
      <c r="E9" s="1069"/>
      <c r="F9" s="1069"/>
      <c r="G9" s="1069"/>
      <c r="H9" s="1069"/>
      <c r="I9" s="1069"/>
      <c r="J9" s="1069"/>
      <c r="K9" s="1069"/>
      <c r="L9" s="1069"/>
      <c r="M9" s="1069"/>
      <c r="N9" s="1069"/>
      <c r="O9" s="1069"/>
      <c r="P9" s="1070"/>
      <c r="Q9" s="1076">
        <v>4</v>
      </c>
      <c r="R9" s="1077"/>
      <c r="S9" s="1077"/>
      <c r="T9" s="1077"/>
      <c r="U9" s="1077"/>
      <c r="V9" s="1077">
        <v>3</v>
      </c>
      <c r="W9" s="1077"/>
      <c r="X9" s="1077"/>
      <c r="Y9" s="1077"/>
      <c r="Z9" s="1077"/>
      <c r="AA9" s="1077">
        <f t="shared" ref="AA9:AA10" si="0">Q9-V9</f>
        <v>1</v>
      </c>
      <c r="AB9" s="1077"/>
      <c r="AC9" s="1077"/>
      <c r="AD9" s="1077"/>
      <c r="AE9" s="1078"/>
      <c r="AF9" s="1073">
        <v>1</v>
      </c>
      <c r="AG9" s="1074"/>
      <c r="AH9" s="1074"/>
      <c r="AI9" s="1074"/>
      <c r="AJ9" s="1075"/>
      <c r="AK9" s="1118" t="s">
        <v>597</v>
      </c>
      <c r="AL9" s="1119"/>
      <c r="AM9" s="1119"/>
      <c r="AN9" s="1119"/>
      <c r="AO9" s="1119"/>
      <c r="AP9" s="1119" t="s">
        <v>597</v>
      </c>
      <c r="AQ9" s="1119"/>
      <c r="AR9" s="1119"/>
      <c r="AS9" s="1119"/>
      <c r="AT9" s="1119"/>
      <c r="AU9" s="1120"/>
      <c r="AV9" s="1120"/>
      <c r="AW9" s="1120"/>
      <c r="AX9" s="1120"/>
      <c r="AY9" s="1121"/>
      <c r="AZ9" s="209"/>
      <c r="BA9" s="209"/>
      <c r="BB9" s="209"/>
      <c r="BC9" s="209"/>
      <c r="BD9" s="209"/>
      <c r="BE9" s="210"/>
      <c r="BF9" s="210"/>
      <c r="BG9" s="210"/>
      <c r="BH9" s="210"/>
      <c r="BI9" s="210"/>
      <c r="BJ9" s="210"/>
      <c r="BK9" s="210"/>
      <c r="BL9" s="210"/>
      <c r="BM9" s="210"/>
      <c r="BN9" s="210"/>
      <c r="BO9" s="210"/>
      <c r="BP9" s="210"/>
      <c r="BQ9" s="215">
        <v>3</v>
      </c>
      <c r="BR9" s="216"/>
      <c r="BS9" s="1030" t="s">
        <v>600</v>
      </c>
      <c r="BT9" s="1031"/>
      <c r="BU9" s="1031"/>
      <c r="BV9" s="1031"/>
      <c r="BW9" s="1031"/>
      <c r="BX9" s="1031"/>
      <c r="BY9" s="1031"/>
      <c r="BZ9" s="1031"/>
      <c r="CA9" s="1031"/>
      <c r="CB9" s="1031"/>
      <c r="CC9" s="1031"/>
      <c r="CD9" s="1031"/>
      <c r="CE9" s="1031"/>
      <c r="CF9" s="1031"/>
      <c r="CG9" s="1052"/>
      <c r="CH9" s="1027">
        <v>-3</v>
      </c>
      <c r="CI9" s="1028"/>
      <c r="CJ9" s="1028"/>
      <c r="CK9" s="1028"/>
      <c r="CL9" s="1029"/>
      <c r="CM9" s="1027">
        <v>57</v>
      </c>
      <c r="CN9" s="1028"/>
      <c r="CO9" s="1028"/>
      <c r="CP9" s="1028"/>
      <c r="CQ9" s="1029"/>
      <c r="CR9" s="1027">
        <v>9</v>
      </c>
      <c r="CS9" s="1028"/>
      <c r="CT9" s="1028"/>
      <c r="CU9" s="1028"/>
      <c r="CV9" s="1029"/>
      <c r="CW9" s="1027" t="s">
        <v>540</v>
      </c>
      <c r="CX9" s="1028"/>
      <c r="CY9" s="1028"/>
      <c r="CZ9" s="1028"/>
      <c r="DA9" s="1029"/>
      <c r="DB9" s="1027" t="s">
        <v>540</v>
      </c>
      <c r="DC9" s="1028"/>
      <c r="DD9" s="1028"/>
      <c r="DE9" s="1028"/>
      <c r="DF9" s="1029"/>
      <c r="DG9" s="1027" t="s">
        <v>540</v>
      </c>
      <c r="DH9" s="1028"/>
      <c r="DI9" s="1028"/>
      <c r="DJ9" s="1028"/>
      <c r="DK9" s="1029"/>
      <c r="DL9" s="1027" t="s">
        <v>540</v>
      </c>
      <c r="DM9" s="1028"/>
      <c r="DN9" s="1028"/>
      <c r="DO9" s="1028"/>
      <c r="DP9" s="1029"/>
      <c r="DQ9" s="1027" t="s">
        <v>540</v>
      </c>
      <c r="DR9" s="1028"/>
      <c r="DS9" s="1028"/>
      <c r="DT9" s="1028"/>
      <c r="DU9" s="1029"/>
      <c r="DV9" s="1030"/>
      <c r="DW9" s="1031"/>
      <c r="DX9" s="1031"/>
      <c r="DY9" s="1031"/>
      <c r="DZ9" s="1032"/>
      <c r="EA9" s="211"/>
    </row>
    <row r="10" spans="1:131" s="212" customFormat="1" ht="26.25" customHeight="1" x14ac:dyDescent="0.15">
      <c r="A10" s="215">
        <v>4</v>
      </c>
      <c r="B10" s="1068" t="s">
        <v>396</v>
      </c>
      <c r="C10" s="1069"/>
      <c r="D10" s="1069"/>
      <c r="E10" s="1069"/>
      <c r="F10" s="1069"/>
      <c r="G10" s="1069"/>
      <c r="H10" s="1069"/>
      <c r="I10" s="1069"/>
      <c r="J10" s="1069"/>
      <c r="K10" s="1069"/>
      <c r="L10" s="1069"/>
      <c r="M10" s="1069"/>
      <c r="N10" s="1069"/>
      <c r="O10" s="1069"/>
      <c r="P10" s="1070"/>
      <c r="Q10" s="1076">
        <v>0</v>
      </c>
      <c r="R10" s="1077"/>
      <c r="S10" s="1077"/>
      <c r="T10" s="1077"/>
      <c r="U10" s="1077"/>
      <c r="V10" s="1077">
        <v>0</v>
      </c>
      <c r="W10" s="1077"/>
      <c r="X10" s="1077"/>
      <c r="Y10" s="1077"/>
      <c r="Z10" s="1077"/>
      <c r="AA10" s="1077">
        <f t="shared" si="0"/>
        <v>0</v>
      </c>
      <c r="AB10" s="1077"/>
      <c r="AC10" s="1077"/>
      <c r="AD10" s="1077"/>
      <c r="AE10" s="1078"/>
      <c r="AF10" s="1073">
        <v>0</v>
      </c>
      <c r="AG10" s="1074"/>
      <c r="AH10" s="1074"/>
      <c r="AI10" s="1074"/>
      <c r="AJ10" s="1075"/>
      <c r="AK10" s="1118" t="s">
        <v>597</v>
      </c>
      <c r="AL10" s="1119"/>
      <c r="AM10" s="1119"/>
      <c r="AN10" s="1119"/>
      <c r="AO10" s="1119"/>
      <c r="AP10" s="1119" t="s">
        <v>597</v>
      </c>
      <c r="AQ10" s="1119"/>
      <c r="AR10" s="1119"/>
      <c r="AS10" s="1119"/>
      <c r="AT10" s="1119"/>
      <c r="AU10" s="1120"/>
      <c r="AV10" s="1120"/>
      <c r="AW10" s="1120"/>
      <c r="AX10" s="1120"/>
      <c r="AY10" s="1121"/>
      <c r="AZ10" s="209"/>
      <c r="BA10" s="209"/>
      <c r="BB10" s="209"/>
      <c r="BC10" s="209"/>
      <c r="BD10" s="209"/>
      <c r="BE10" s="210"/>
      <c r="BF10" s="210"/>
      <c r="BG10" s="210"/>
      <c r="BH10" s="210"/>
      <c r="BI10" s="210"/>
      <c r="BJ10" s="210"/>
      <c r="BK10" s="210"/>
      <c r="BL10" s="210"/>
      <c r="BM10" s="210"/>
      <c r="BN10" s="210"/>
      <c r="BO10" s="210"/>
      <c r="BP10" s="210"/>
      <c r="BQ10" s="215">
        <v>4</v>
      </c>
      <c r="BR10" s="216"/>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11"/>
    </row>
    <row r="11" spans="1:131" s="212" customFormat="1" ht="26.25" customHeight="1" x14ac:dyDescent="0.15">
      <c r="A11" s="215">
        <v>5</v>
      </c>
      <c r="B11" s="1068" t="s">
        <v>397</v>
      </c>
      <c r="C11" s="1069"/>
      <c r="D11" s="1069"/>
      <c r="E11" s="1069"/>
      <c r="F11" s="1069"/>
      <c r="G11" s="1069"/>
      <c r="H11" s="1069"/>
      <c r="I11" s="1069"/>
      <c r="J11" s="1069"/>
      <c r="K11" s="1069"/>
      <c r="L11" s="1069"/>
      <c r="M11" s="1069"/>
      <c r="N11" s="1069"/>
      <c r="O11" s="1069"/>
      <c r="P11" s="1070"/>
      <c r="Q11" s="1076">
        <v>2</v>
      </c>
      <c r="R11" s="1077"/>
      <c r="S11" s="1077"/>
      <c r="T11" s="1077"/>
      <c r="U11" s="1077"/>
      <c r="V11" s="1077">
        <v>2</v>
      </c>
      <c r="W11" s="1077"/>
      <c r="X11" s="1077"/>
      <c r="Y11" s="1077"/>
      <c r="Z11" s="1077"/>
      <c r="AA11" s="1077">
        <f t="shared" ref="AA11" si="1">Q11-V11</f>
        <v>0</v>
      </c>
      <c r="AB11" s="1077"/>
      <c r="AC11" s="1077"/>
      <c r="AD11" s="1077"/>
      <c r="AE11" s="1078"/>
      <c r="AF11" s="1073">
        <v>0</v>
      </c>
      <c r="AG11" s="1074"/>
      <c r="AH11" s="1074"/>
      <c r="AI11" s="1074"/>
      <c r="AJ11" s="1075"/>
      <c r="AK11" s="1118" t="s">
        <v>597</v>
      </c>
      <c r="AL11" s="1119"/>
      <c r="AM11" s="1119"/>
      <c r="AN11" s="1119"/>
      <c r="AO11" s="1119"/>
      <c r="AP11" s="1119" t="s">
        <v>597</v>
      </c>
      <c r="AQ11" s="1119"/>
      <c r="AR11" s="1119"/>
      <c r="AS11" s="1119"/>
      <c r="AT11" s="1119"/>
      <c r="AU11" s="1120"/>
      <c r="AV11" s="1120"/>
      <c r="AW11" s="1120"/>
      <c r="AX11" s="1120"/>
      <c r="AY11" s="1121"/>
      <c r="AZ11" s="209"/>
      <c r="BA11" s="209"/>
      <c r="BB11" s="209"/>
      <c r="BC11" s="209"/>
      <c r="BD11" s="209"/>
      <c r="BE11" s="210"/>
      <c r="BF11" s="210"/>
      <c r="BG11" s="210"/>
      <c r="BH11" s="210"/>
      <c r="BI11" s="210"/>
      <c r="BJ11" s="210"/>
      <c r="BK11" s="210"/>
      <c r="BL11" s="210"/>
      <c r="BM11" s="210"/>
      <c r="BN11" s="210"/>
      <c r="BO11" s="210"/>
      <c r="BP11" s="210"/>
      <c r="BQ11" s="215">
        <v>5</v>
      </c>
      <c r="BR11" s="216"/>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11"/>
    </row>
    <row r="12" spans="1:131" s="212" customFormat="1" ht="26.25" customHeight="1" x14ac:dyDescent="0.15">
      <c r="A12" s="215">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09"/>
      <c r="BA12" s="209"/>
      <c r="BB12" s="209"/>
      <c r="BC12" s="209"/>
      <c r="BD12" s="209"/>
      <c r="BE12" s="210"/>
      <c r="BF12" s="210"/>
      <c r="BG12" s="210"/>
      <c r="BH12" s="210"/>
      <c r="BI12" s="210"/>
      <c r="BJ12" s="210"/>
      <c r="BK12" s="210"/>
      <c r="BL12" s="210"/>
      <c r="BM12" s="210"/>
      <c r="BN12" s="210"/>
      <c r="BO12" s="210"/>
      <c r="BP12" s="210"/>
      <c r="BQ12" s="215">
        <v>6</v>
      </c>
      <c r="BR12" s="216"/>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11"/>
    </row>
    <row r="13" spans="1:131" s="212" customFormat="1" ht="26.25" customHeight="1" x14ac:dyDescent="0.15">
      <c r="A13" s="215">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09"/>
      <c r="BA13" s="209"/>
      <c r="BB13" s="209"/>
      <c r="BC13" s="209"/>
      <c r="BD13" s="209"/>
      <c r="BE13" s="210"/>
      <c r="BF13" s="210"/>
      <c r="BG13" s="210"/>
      <c r="BH13" s="210"/>
      <c r="BI13" s="210"/>
      <c r="BJ13" s="210"/>
      <c r="BK13" s="210"/>
      <c r="BL13" s="210"/>
      <c r="BM13" s="210"/>
      <c r="BN13" s="210"/>
      <c r="BO13" s="210"/>
      <c r="BP13" s="210"/>
      <c r="BQ13" s="215">
        <v>7</v>
      </c>
      <c r="BR13" s="216"/>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11"/>
    </row>
    <row r="14" spans="1:131" s="212" customFormat="1" ht="26.25" customHeight="1" x14ac:dyDescent="0.15">
      <c r="A14" s="215">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09"/>
      <c r="BA14" s="209"/>
      <c r="BB14" s="209"/>
      <c r="BC14" s="209"/>
      <c r="BD14" s="209"/>
      <c r="BE14" s="210"/>
      <c r="BF14" s="210"/>
      <c r="BG14" s="210"/>
      <c r="BH14" s="210"/>
      <c r="BI14" s="210"/>
      <c r="BJ14" s="210"/>
      <c r="BK14" s="210"/>
      <c r="BL14" s="210"/>
      <c r="BM14" s="210"/>
      <c r="BN14" s="210"/>
      <c r="BO14" s="210"/>
      <c r="BP14" s="210"/>
      <c r="BQ14" s="215">
        <v>8</v>
      </c>
      <c r="BR14" s="216"/>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11"/>
    </row>
    <row r="15" spans="1:131" s="212" customFormat="1" ht="26.25" customHeight="1" x14ac:dyDescent="0.15">
      <c r="A15" s="215">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09"/>
      <c r="BA15" s="209"/>
      <c r="BB15" s="209"/>
      <c r="BC15" s="209"/>
      <c r="BD15" s="209"/>
      <c r="BE15" s="210"/>
      <c r="BF15" s="210"/>
      <c r="BG15" s="210"/>
      <c r="BH15" s="210"/>
      <c r="BI15" s="210"/>
      <c r="BJ15" s="210"/>
      <c r="BK15" s="210"/>
      <c r="BL15" s="210"/>
      <c r="BM15" s="210"/>
      <c r="BN15" s="210"/>
      <c r="BO15" s="210"/>
      <c r="BP15" s="210"/>
      <c r="BQ15" s="215">
        <v>9</v>
      </c>
      <c r="BR15" s="216"/>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11"/>
    </row>
    <row r="16" spans="1:131" s="212" customFormat="1" ht="26.25" customHeight="1" x14ac:dyDescent="0.15">
      <c r="A16" s="215">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09"/>
      <c r="BA16" s="209"/>
      <c r="BB16" s="209"/>
      <c r="BC16" s="209"/>
      <c r="BD16" s="209"/>
      <c r="BE16" s="210"/>
      <c r="BF16" s="210"/>
      <c r="BG16" s="210"/>
      <c r="BH16" s="210"/>
      <c r="BI16" s="210"/>
      <c r="BJ16" s="210"/>
      <c r="BK16" s="210"/>
      <c r="BL16" s="210"/>
      <c r="BM16" s="210"/>
      <c r="BN16" s="210"/>
      <c r="BO16" s="210"/>
      <c r="BP16" s="210"/>
      <c r="BQ16" s="215">
        <v>10</v>
      </c>
      <c r="BR16" s="216"/>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11"/>
    </row>
    <row r="17" spans="1:131" s="212" customFormat="1" ht="26.25" customHeight="1" x14ac:dyDescent="0.15">
      <c r="A17" s="215">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09"/>
      <c r="BA17" s="209"/>
      <c r="BB17" s="209"/>
      <c r="BC17" s="209"/>
      <c r="BD17" s="209"/>
      <c r="BE17" s="210"/>
      <c r="BF17" s="210"/>
      <c r="BG17" s="210"/>
      <c r="BH17" s="210"/>
      <c r="BI17" s="210"/>
      <c r="BJ17" s="210"/>
      <c r="BK17" s="210"/>
      <c r="BL17" s="210"/>
      <c r="BM17" s="210"/>
      <c r="BN17" s="210"/>
      <c r="BO17" s="210"/>
      <c r="BP17" s="210"/>
      <c r="BQ17" s="215">
        <v>11</v>
      </c>
      <c r="BR17" s="216"/>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11"/>
    </row>
    <row r="18" spans="1:131" s="212" customFormat="1" ht="26.25" customHeight="1" x14ac:dyDescent="0.15">
      <c r="A18" s="215">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09"/>
      <c r="BA18" s="209"/>
      <c r="BB18" s="209"/>
      <c r="BC18" s="209"/>
      <c r="BD18" s="209"/>
      <c r="BE18" s="210"/>
      <c r="BF18" s="210"/>
      <c r="BG18" s="210"/>
      <c r="BH18" s="210"/>
      <c r="BI18" s="210"/>
      <c r="BJ18" s="210"/>
      <c r="BK18" s="210"/>
      <c r="BL18" s="210"/>
      <c r="BM18" s="210"/>
      <c r="BN18" s="210"/>
      <c r="BO18" s="210"/>
      <c r="BP18" s="210"/>
      <c r="BQ18" s="215">
        <v>12</v>
      </c>
      <c r="BR18" s="216"/>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11"/>
    </row>
    <row r="19" spans="1:131" s="212" customFormat="1" ht="26.25" customHeight="1" x14ac:dyDescent="0.15">
      <c r="A19" s="215">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09"/>
      <c r="BA19" s="209"/>
      <c r="BB19" s="209"/>
      <c r="BC19" s="209"/>
      <c r="BD19" s="209"/>
      <c r="BE19" s="210"/>
      <c r="BF19" s="210"/>
      <c r="BG19" s="210"/>
      <c r="BH19" s="210"/>
      <c r="BI19" s="210"/>
      <c r="BJ19" s="210"/>
      <c r="BK19" s="210"/>
      <c r="BL19" s="210"/>
      <c r="BM19" s="210"/>
      <c r="BN19" s="210"/>
      <c r="BO19" s="210"/>
      <c r="BP19" s="210"/>
      <c r="BQ19" s="215">
        <v>13</v>
      </c>
      <c r="BR19" s="216"/>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11"/>
    </row>
    <row r="20" spans="1:131" s="212" customFormat="1" ht="26.25" customHeight="1" x14ac:dyDescent="0.15">
      <c r="A20" s="215">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09"/>
      <c r="BA20" s="209"/>
      <c r="BB20" s="209"/>
      <c r="BC20" s="209"/>
      <c r="BD20" s="209"/>
      <c r="BE20" s="210"/>
      <c r="BF20" s="210"/>
      <c r="BG20" s="210"/>
      <c r="BH20" s="210"/>
      <c r="BI20" s="210"/>
      <c r="BJ20" s="210"/>
      <c r="BK20" s="210"/>
      <c r="BL20" s="210"/>
      <c r="BM20" s="210"/>
      <c r="BN20" s="210"/>
      <c r="BO20" s="210"/>
      <c r="BP20" s="210"/>
      <c r="BQ20" s="215">
        <v>14</v>
      </c>
      <c r="BR20" s="216"/>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11"/>
    </row>
    <row r="21" spans="1:131" s="212" customFormat="1" ht="26.25" customHeight="1" thickBot="1" x14ac:dyDescent="0.2">
      <c r="A21" s="215">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09"/>
      <c r="BA21" s="209"/>
      <c r="BB21" s="209"/>
      <c r="BC21" s="209"/>
      <c r="BD21" s="209"/>
      <c r="BE21" s="210"/>
      <c r="BF21" s="210"/>
      <c r="BG21" s="210"/>
      <c r="BH21" s="210"/>
      <c r="BI21" s="210"/>
      <c r="BJ21" s="210"/>
      <c r="BK21" s="210"/>
      <c r="BL21" s="210"/>
      <c r="BM21" s="210"/>
      <c r="BN21" s="210"/>
      <c r="BO21" s="210"/>
      <c r="BP21" s="210"/>
      <c r="BQ21" s="215">
        <v>15</v>
      </c>
      <c r="BR21" s="216"/>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11"/>
    </row>
    <row r="22" spans="1:131" s="212" customFormat="1" ht="26.25" customHeight="1" x14ac:dyDescent="0.15">
      <c r="A22" s="215">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398</v>
      </c>
      <c r="BA22" s="1066"/>
      <c r="BB22" s="1066"/>
      <c r="BC22" s="1066"/>
      <c r="BD22" s="1067"/>
      <c r="BE22" s="210"/>
      <c r="BF22" s="210"/>
      <c r="BG22" s="210"/>
      <c r="BH22" s="210"/>
      <c r="BI22" s="210"/>
      <c r="BJ22" s="210"/>
      <c r="BK22" s="210"/>
      <c r="BL22" s="210"/>
      <c r="BM22" s="210"/>
      <c r="BN22" s="210"/>
      <c r="BO22" s="210"/>
      <c r="BP22" s="210"/>
      <c r="BQ22" s="215">
        <v>16</v>
      </c>
      <c r="BR22" s="216"/>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11"/>
    </row>
    <row r="23" spans="1:131" s="212" customFormat="1" ht="26.25" customHeight="1" thickBot="1" x14ac:dyDescent="0.2">
      <c r="A23" s="217" t="s">
        <v>399</v>
      </c>
      <c r="B23" s="975" t="s">
        <v>400</v>
      </c>
      <c r="C23" s="976"/>
      <c r="D23" s="976"/>
      <c r="E23" s="976"/>
      <c r="F23" s="976"/>
      <c r="G23" s="976"/>
      <c r="H23" s="976"/>
      <c r="I23" s="976"/>
      <c r="J23" s="976"/>
      <c r="K23" s="976"/>
      <c r="L23" s="976"/>
      <c r="M23" s="976"/>
      <c r="N23" s="976"/>
      <c r="O23" s="976"/>
      <c r="P23" s="986"/>
      <c r="Q23" s="1105">
        <v>12445</v>
      </c>
      <c r="R23" s="1099"/>
      <c r="S23" s="1099"/>
      <c r="T23" s="1099"/>
      <c r="U23" s="1099"/>
      <c r="V23" s="1099">
        <v>11676</v>
      </c>
      <c r="W23" s="1099"/>
      <c r="X23" s="1099"/>
      <c r="Y23" s="1099"/>
      <c r="Z23" s="1099"/>
      <c r="AA23" s="1099">
        <v>769</v>
      </c>
      <c r="AB23" s="1099"/>
      <c r="AC23" s="1099"/>
      <c r="AD23" s="1099"/>
      <c r="AE23" s="1106"/>
      <c r="AF23" s="1107">
        <v>527</v>
      </c>
      <c r="AG23" s="1099"/>
      <c r="AH23" s="1099"/>
      <c r="AI23" s="1099"/>
      <c r="AJ23" s="1108"/>
      <c r="AK23" s="1109"/>
      <c r="AL23" s="1110"/>
      <c r="AM23" s="1110"/>
      <c r="AN23" s="1110"/>
      <c r="AO23" s="1110"/>
      <c r="AP23" s="1099">
        <v>12063</v>
      </c>
      <c r="AQ23" s="1099"/>
      <c r="AR23" s="1099"/>
      <c r="AS23" s="1099"/>
      <c r="AT23" s="1099"/>
      <c r="AU23" s="1100"/>
      <c r="AV23" s="1100"/>
      <c r="AW23" s="1100"/>
      <c r="AX23" s="1100"/>
      <c r="AY23" s="1101"/>
      <c r="AZ23" s="1102" t="s">
        <v>401</v>
      </c>
      <c r="BA23" s="1103"/>
      <c r="BB23" s="1103"/>
      <c r="BC23" s="1103"/>
      <c r="BD23" s="1104"/>
      <c r="BE23" s="210"/>
      <c r="BF23" s="210"/>
      <c r="BG23" s="210"/>
      <c r="BH23" s="210"/>
      <c r="BI23" s="210"/>
      <c r="BJ23" s="210"/>
      <c r="BK23" s="210"/>
      <c r="BL23" s="210"/>
      <c r="BM23" s="210"/>
      <c r="BN23" s="210"/>
      <c r="BO23" s="210"/>
      <c r="BP23" s="210"/>
      <c r="BQ23" s="215">
        <v>17</v>
      </c>
      <c r="BR23" s="216"/>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11"/>
    </row>
    <row r="24" spans="1:131" s="212" customFormat="1" ht="26.25" customHeight="1" x14ac:dyDescent="0.15">
      <c r="A24" s="1098" t="s">
        <v>402</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09"/>
      <c r="BA24" s="209"/>
      <c r="BB24" s="209"/>
      <c r="BC24" s="209"/>
      <c r="BD24" s="209"/>
      <c r="BE24" s="210"/>
      <c r="BF24" s="210"/>
      <c r="BG24" s="210"/>
      <c r="BH24" s="210"/>
      <c r="BI24" s="210"/>
      <c r="BJ24" s="210"/>
      <c r="BK24" s="210"/>
      <c r="BL24" s="210"/>
      <c r="BM24" s="210"/>
      <c r="BN24" s="210"/>
      <c r="BO24" s="210"/>
      <c r="BP24" s="210"/>
      <c r="BQ24" s="215">
        <v>18</v>
      </c>
      <c r="BR24" s="216"/>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11"/>
    </row>
    <row r="25" spans="1:131" ht="26.25" customHeight="1" thickBot="1" x14ac:dyDescent="0.2">
      <c r="A25" s="1097" t="s">
        <v>403</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09"/>
      <c r="BK25" s="209"/>
      <c r="BL25" s="209"/>
      <c r="BM25" s="209"/>
      <c r="BN25" s="209"/>
      <c r="BO25" s="218"/>
      <c r="BP25" s="218"/>
      <c r="BQ25" s="215">
        <v>19</v>
      </c>
      <c r="BR25" s="216"/>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07"/>
    </row>
    <row r="26" spans="1:131" ht="26.25" customHeight="1" x14ac:dyDescent="0.15">
      <c r="A26" s="1033" t="s">
        <v>376</v>
      </c>
      <c r="B26" s="1034"/>
      <c r="C26" s="1034"/>
      <c r="D26" s="1034"/>
      <c r="E26" s="1034"/>
      <c r="F26" s="1034"/>
      <c r="G26" s="1034"/>
      <c r="H26" s="1034"/>
      <c r="I26" s="1034"/>
      <c r="J26" s="1034"/>
      <c r="K26" s="1034"/>
      <c r="L26" s="1034"/>
      <c r="M26" s="1034"/>
      <c r="N26" s="1034"/>
      <c r="O26" s="1034"/>
      <c r="P26" s="1035"/>
      <c r="Q26" s="1039" t="s">
        <v>404</v>
      </c>
      <c r="R26" s="1040"/>
      <c r="S26" s="1040"/>
      <c r="T26" s="1040"/>
      <c r="U26" s="1041"/>
      <c r="V26" s="1039" t="s">
        <v>405</v>
      </c>
      <c r="W26" s="1040"/>
      <c r="X26" s="1040"/>
      <c r="Y26" s="1040"/>
      <c r="Z26" s="1041"/>
      <c r="AA26" s="1039" t="s">
        <v>406</v>
      </c>
      <c r="AB26" s="1040"/>
      <c r="AC26" s="1040"/>
      <c r="AD26" s="1040"/>
      <c r="AE26" s="1040"/>
      <c r="AF26" s="1093" t="s">
        <v>407</v>
      </c>
      <c r="AG26" s="1046"/>
      <c r="AH26" s="1046"/>
      <c r="AI26" s="1046"/>
      <c r="AJ26" s="1094"/>
      <c r="AK26" s="1040" t="s">
        <v>408</v>
      </c>
      <c r="AL26" s="1040"/>
      <c r="AM26" s="1040"/>
      <c r="AN26" s="1040"/>
      <c r="AO26" s="1041"/>
      <c r="AP26" s="1039" t="s">
        <v>409</v>
      </c>
      <c r="AQ26" s="1040"/>
      <c r="AR26" s="1040"/>
      <c r="AS26" s="1040"/>
      <c r="AT26" s="1041"/>
      <c r="AU26" s="1039" t="s">
        <v>410</v>
      </c>
      <c r="AV26" s="1040"/>
      <c r="AW26" s="1040"/>
      <c r="AX26" s="1040"/>
      <c r="AY26" s="1041"/>
      <c r="AZ26" s="1039" t="s">
        <v>411</v>
      </c>
      <c r="BA26" s="1040"/>
      <c r="BB26" s="1040"/>
      <c r="BC26" s="1040"/>
      <c r="BD26" s="1041"/>
      <c r="BE26" s="1039" t="s">
        <v>383</v>
      </c>
      <c r="BF26" s="1040"/>
      <c r="BG26" s="1040"/>
      <c r="BH26" s="1040"/>
      <c r="BI26" s="1053"/>
      <c r="BJ26" s="209"/>
      <c r="BK26" s="209"/>
      <c r="BL26" s="209"/>
      <c r="BM26" s="209"/>
      <c r="BN26" s="209"/>
      <c r="BO26" s="218"/>
      <c r="BP26" s="218"/>
      <c r="BQ26" s="215">
        <v>20</v>
      </c>
      <c r="BR26" s="216"/>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07"/>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09"/>
      <c r="BK27" s="209"/>
      <c r="BL27" s="209"/>
      <c r="BM27" s="209"/>
      <c r="BN27" s="209"/>
      <c r="BO27" s="218"/>
      <c r="BP27" s="218"/>
      <c r="BQ27" s="215">
        <v>21</v>
      </c>
      <c r="BR27" s="216"/>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07"/>
    </row>
    <row r="28" spans="1:131" ht="26.25" customHeight="1" thickTop="1" x14ac:dyDescent="0.15">
      <c r="A28" s="219">
        <v>1</v>
      </c>
      <c r="B28" s="1085" t="s">
        <v>412</v>
      </c>
      <c r="C28" s="1086"/>
      <c r="D28" s="1086"/>
      <c r="E28" s="1086"/>
      <c r="F28" s="1086"/>
      <c r="G28" s="1086"/>
      <c r="H28" s="1086"/>
      <c r="I28" s="1086"/>
      <c r="J28" s="1086"/>
      <c r="K28" s="1086"/>
      <c r="L28" s="1086"/>
      <c r="M28" s="1086"/>
      <c r="N28" s="1086"/>
      <c r="O28" s="1086"/>
      <c r="P28" s="1087"/>
      <c r="Q28" s="1088">
        <v>2029</v>
      </c>
      <c r="R28" s="1089"/>
      <c r="S28" s="1089"/>
      <c r="T28" s="1089"/>
      <c r="U28" s="1089"/>
      <c r="V28" s="1089">
        <v>1977</v>
      </c>
      <c r="W28" s="1089"/>
      <c r="X28" s="1089"/>
      <c r="Y28" s="1089"/>
      <c r="Z28" s="1089"/>
      <c r="AA28" s="1089">
        <v>52</v>
      </c>
      <c r="AB28" s="1089"/>
      <c r="AC28" s="1089"/>
      <c r="AD28" s="1089"/>
      <c r="AE28" s="1090"/>
      <c r="AF28" s="1091">
        <v>52</v>
      </c>
      <c r="AG28" s="1089"/>
      <c r="AH28" s="1089"/>
      <c r="AI28" s="1089"/>
      <c r="AJ28" s="1092"/>
      <c r="AK28" s="1080">
        <v>179</v>
      </c>
      <c r="AL28" s="1081"/>
      <c r="AM28" s="1081"/>
      <c r="AN28" s="1081"/>
      <c r="AO28" s="1081"/>
      <c r="AP28" s="1081" t="s">
        <v>597</v>
      </c>
      <c r="AQ28" s="1081"/>
      <c r="AR28" s="1081"/>
      <c r="AS28" s="1081"/>
      <c r="AT28" s="1081"/>
      <c r="AU28" s="1081" t="s">
        <v>597</v>
      </c>
      <c r="AV28" s="1081"/>
      <c r="AW28" s="1081"/>
      <c r="AX28" s="1081"/>
      <c r="AY28" s="1081"/>
      <c r="AZ28" s="1082" t="s">
        <v>597</v>
      </c>
      <c r="BA28" s="1082"/>
      <c r="BB28" s="1082"/>
      <c r="BC28" s="1082"/>
      <c r="BD28" s="1082"/>
      <c r="BE28" s="1083"/>
      <c r="BF28" s="1083"/>
      <c r="BG28" s="1083"/>
      <c r="BH28" s="1083"/>
      <c r="BI28" s="1084"/>
      <c r="BJ28" s="209"/>
      <c r="BK28" s="209"/>
      <c r="BL28" s="209"/>
      <c r="BM28" s="209"/>
      <c r="BN28" s="209"/>
      <c r="BO28" s="218"/>
      <c r="BP28" s="218"/>
      <c r="BQ28" s="215">
        <v>22</v>
      </c>
      <c r="BR28" s="216"/>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07"/>
    </row>
    <row r="29" spans="1:131" ht="26.25" customHeight="1" x14ac:dyDescent="0.15">
      <c r="A29" s="219">
        <v>2</v>
      </c>
      <c r="B29" s="1068" t="s">
        <v>413</v>
      </c>
      <c r="C29" s="1069"/>
      <c r="D29" s="1069"/>
      <c r="E29" s="1069"/>
      <c r="F29" s="1069"/>
      <c r="G29" s="1069"/>
      <c r="H29" s="1069"/>
      <c r="I29" s="1069"/>
      <c r="J29" s="1069"/>
      <c r="K29" s="1069"/>
      <c r="L29" s="1069"/>
      <c r="M29" s="1069"/>
      <c r="N29" s="1069"/>
      <c r="O29" s="1069"/>
      <c r="P29" s="1070"/>
      <c r="Q29" s="1076">
        <v>366</v>
      </c>
      <c r="R29" s="1077"/>
      <c r="S29" s="1077"/>
      <c r="T29" s="1077"/>
      <c r="U29" s="1077"/>
      <c r="V29" s="1077">
        <v>355</v>
      </c>
      <c r="W29" s="1077"/>
      <c r="X29" s="1077"/>
      <c r="Y29" s="1077"/>
      <c r="Z29" s="1077"/>
      <c r="AA29" s="1077">
        <v>11</v>
      </c>
      <c r="AB29" s="1077"/>
      <c r="AC29" s="1077"/>
      <c r="AD29" s="1077"/>
      <c r="AE29" s="1078"/>
      <c r="AF29" s="1073">
        <v>11</v>
      </c>
      <c r="AG29" s="1074"/>
      <c r="AH29" s="1074"/>
      <c r="AI29" s="1074"/>
      <c r="AJ29" s="1075"/>
      <c r="AK29" s="1018">
        <v>107</v>
      </c>
      <c r="AL29" s="1009"/>
      <c r="AM29" s="1009"/>
      <c r="AN29" s="1009"/>
      <c r="AO29" s="1009"/>
      <c r="AP29" s="1009" t="s">
        <v>597</v>
      </c>
      <c r="AQ29" s="1009"/>
      <c r="AR29" s="1009"/>
      <c r="AS29" s="1009"/>
      <c r="AT29" s="1009"/>
      <c r="AU29" s="1009" t="s">
        <v>597</v>
      </c>
      <c r="AV29" s="1009"/>
      <c r="AW29" s="1009"/>
      <c r="AX29" s="1009"/>
      <c r="AY29" s="1009"/>
      <c r="AZ29" s="1079" t="s">
        <v>597</v>
      </c>
      <c r="BA29" s="1079"/>
      <c r="BB29" s="1079"/>
      <c r="BC29" s="1079"/>
      <c r="BD29" s="1079"/>
      <c r="BE29" s="1010"/>
      <c r="BF29" s="1010"/>
      <c r="BG29" s="1010"/>
      <c r="BH29" s="1010"/>
      <c r="BI29" s="1011"/>
      <c r="BJ29" s="209"/>
      <c r="BK29" s="209"/>
      <c r="BL29" s="209"/>
      <c r="BM29" s="209"/>
      <c r="BN29" s="209"/>
      <c r="BO29" s="218"/>
      <c r="BP29" s="218"/>
      <c r="BQ29" s="215">
        <v>23</v>
      </c>
      <c r="BR29" s="216"/>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07"/>
    </row>
    <row r="30" spans="1:131" ht="26.25" customHeight="1" x14ac:dyDescent="0.15">
      <c r="A30" s="219">
        <v>3</v>
      </c>
      <c r="B30" s="1068" t="s">
        <v>414</v>
      </c>
      <c r="C30" s="1069"/>
      <c r="D30" s="1069"/>
      <c r="E30" s="1069"/>
      <c r="F30" s="1069"/>
      <c r="G30" s="1069"/>
      <c r="H30" s="1069"/>
      <c r="I30" s="1069"/>
      <c r="J30" s="1069"/>
      <c r="K30" s="1069"/>
      <c r="L30" s="1069"/>
      <c r="M30" s="1069"/>
      <c r="N30" s="1069"/>
      <c r="O30" s="1069"/>
      <c r="P30" s="1070"/>
      <c r="Q30" s="1076">
        <v>418</v>
      </c>
      <c r="R30" s="1077"/>
      <c r="S30" s="1077"/>
      <c r="T30" s="1077"/>
      <c r="U30" s="1077"/>
      <c r="V30" s="1077">
        <v>379</v>
      </c>
      <c r="W30" s="1077"/>
      <c r="X30" s="1077"/>
      <c r="Y30" s="1077"/>
      <c r="Z30" s="1077"/>
      <c r="AA30" s="1077">
        <v>39</v>
      </c>
      <c r="AB30" s="1077"/>
      <c r="AC30" s="1077"/>
      <c r="AD30" s="1077"/>
      <c r="AE30" s="1078"/>
      <c r="AF30" s="1073">
        <v>576</v>
      </c>
      <c r="AG30" s="1074"/>
      <c r="AH30" s="1074"/>
      <c r="AI30" s="1074"/>
      <c r="AJ30" s="1075"/>
      <c r="AK30" s="1018">
        <v>80</v>
      </c>
      <c r="AL30" s="1009"/>
      <c r="AM30" s="1009"/>
      <c r="AN30" s="1009"/>
      <c r="AO30" s="1009"/>
      <c r="AP30" s="1009">
        <v>989</v>
      </c>
      <c r="AQ30" s="1009"/>
      <c r="AR30" s="1009"/>
      <c r="AS30" s="1009"/>
      <c r="AT30" s="1009"/>
      <c r="AU30" s="1009">
        <v>618</v>
      </c>
      <c r="AV30" s="1009"/>
      <c r="AW30" s="1009"/>
      <c r="AX30" s="1009"/>
      <c r="AY30" s="1009"/>
      <c r="AZ30" s="1079" t="s">
        <v>597</v>
      </c>
      <c r="BA30" s="1079"/>
      <c r="BB30" s="1079"/>
      <c r="BC30" s="1079"/>
      <c r="BD30" s="1079"/>
      <c r="BE30" s="1010" t="s">
        <v>415</v>
      </c>
      <c r="BF30" s="1010"/>
      <c r="BG30" s="1010"/>
      <c r="BH30" s="1010"/>
      <c r="BI30" s="1011"/>
      <c r="BJ30" s="209"/>
      <c r="BK30" s="209"/>
      <c r="BL30" s="209"/>
      <c r="BM30" s="209"/>
      <c r="BN30" s="209"/>
      <c r="BO30" s="218"/>
      <c r="BP30" s="218"/>
      <c r="BQ30" s="215">
        <v>24</v>
      </c>
      <c r="BR30" s="216"/>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07"/>
    </row>
    <row r="31" spans="1:131" ht="26.25" customHeight="1" x14ac:dyDescent="0.15">
      <c r="A31" s="219">
        <v>4</v>
      </c>
      <c r="B31" s="1068" t="s">
        <v>416</v>
      </c>
      <c r="C31" s="1069"/>
      <c r="D31" s="1069"/>
      <c r="E31" s="1069"/>
      <c r="F31" s="1069"/>
      <c r="G31" s="1069"/>
      <c r="H31" s="1069"/>
      <c r="I31" s="1069"/>
      <c r="J31" s="1069"/>
      <c r="K31" s="1069"/>
      <c r="L31" s="1069"/>
      <c r="M31" s="1069"/>
      <c r="N31" s="1069"/>
      <c r="O31" s="1069"/>
      <c r="P31" s="1070"/>
      <c r="Q31" s="1076">
        <v>613</v>
      </c>
      <c r="R31" s="1077"/>
      <c r="S31" s="1077"/>
      <c r="T31" s="1077"/>
      <c r="U31" s="1077"/>
      <c r="V31" s="1077">
        <v>549</v>
      </c>
      <c r="W31" s="1077"/>
      <c r="X31" s="1077"/>
      <c r="Y31" s="1077"/>
      <c r="Z31" s="1077"/>
      <c r="AA31" s="1077">
        <v>64</v>
      </c>
      <c r="AB31" s="1077"/>
      <c r="AC31" s="1077"/>
      <c r="AD31" s="1077"/>
      <c r="AE31" s="1078"/>
      <c r="AF31" s="1073">
        <v>854</v>
      </c>
      <c r="AG31" s="1074"/>
      <c r="AH31" s="1074"/>
      <c r="AI31" s="1074"/>
      <c r="AJ31" s="1075"/>
      <c r="AK31" s="1018">
        <v>439</v>
      </c>
      <c r="AL31" s="1009"/>
      <c r="AM31" s="1009"/>
      <c r="AN31" s="1009"/>
      <c r="AO31" s="1009"/>
      <c r="AP31" s="1009">
        <v>3315</v>
      </c>
      <c r="AQ31" s="1009"/>
      <c r="AR31" s="1009"/>
      <c r="AS31" s="1009"/>
      <c r="AT31" s="1009"/>
      <c r="AU31" s="1009">
        <v>3126</v>
      </c>
      <c r="AV31" s="1009"/>
      <c r="AW31" s="1009"/>
      <c r="AX31" s="1009"/>
      <c r="AY31" s="1009"/>
      <c r="AZ31" s="1079" t="s">
        <v>597</v>
      </c>
      <c r="BA31" s="1079"/>
      <c r="BB31" s="1079"/>
      <c r="BC31" s="1079"/>
      <c r="BD31" s="1079"/>
      <c r="BE31" s="1010" t="s">
        <v>417</v>
      </c>
      <c r="BF31" s="1010"/>
      <c r="BG31" s="1010"/>
      <c r="BH31" s="1010"/>
      <c r="BI31" s="1011"/>
      <c r="BJ31" s="209"/>
      <c r="BK31" s="209"/>
      <c r="BL31" s="209"/>
      <c r="BM31" s="209"/>
      <c r="BN31" s="209"/>
      <c r="BO31" s="218"/>
      <c r="BP31" s="218"/>
      <c r="BQ31" s="215">
        <v>25</v>
      </c>
      <c r="BR31" s="216"/>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07"/>
    </row>
    <row r="32" spans="1:131" ht="26.25" customHeight="1" x14ac:dyDescent="0.15">
      <c r="A32" s="219">
        <v>5</v>
      </c>
      <c r="B32" s="1068"/>
      <c r="C32" s="1069"/>
      <c r="D32" s="1069"/>
      <c r="E32" s="1069"/>
      <c r="F32" s="1069"/>
      <c r="G32" s="1069"/>
      <c r="H32" s="1069"/>
      <c r="I32" s="1069"/>
      <c r="J32" s="1069"/>
      <c r="K32" s="1069"/>
      <c r="L32" s="1069"/>
      <c r="M32" s="1069"/>
      <c r="N32" s="1069"/>
      <c r="O32" s="1069"/>
      <c r="P32" s="1070"/>
      <c r="Q32" s="1076"/>
      <c r="R32" s="1077"/>
      <c r="S32" s="1077"/>
      <c r="T32" s="1077"/>
      <c r="U32" s="1077"/>
      <c r="V32" s="1077"/>
      <c r="W32" s="1077"/>
      <c r="X32" s="1077"/>
      <c r="Y32" s="1077"/>
      <c r="Z32" s="1077"/>
      <c r="AA32" s="1077"/>
      <c r="AB32" s="1077"/>
      <c r="AC32" s="1077"/>
      <c r="AD32" s="1077"/>
      <c r="AE32" s="1078"/>
      <c r="AF32" s="1073"/>
      <c r="AG32" s="1074"/>
      <c r="AH32" s="1074"/>
      <c r="AI32" s="1074"/>
      <c r="AJ32" s="1075"/>
      <c r="AK32" s="1018"/>
      <c r="AL32" s="1009"/>
      <c r="AM32" s="1009"/>
      <c r="AN32" s="1009"/>
      <c r="AO32" s="1009"/>
      <c r="AP32" s="1009"/>
      <c r="AQ32" s="1009"/>
      <c r="AR32" s="1009"/>
      <c r="AS32" s="1009"/>
      <c r="AT32" s="1009"/>
      <c r="AU32" s="1009"/>
      <c r="AV32" s="1009"/>
      <c r="AW32" s="1009"/>
      <c r="AX32" s="1009"/>
      <c r="AY32" s="1009"/>
      <c r="AZ32" s="1079"/>
      <c r="BA32" s="1079"/>
      <c r="BB32" s="1079"/>
      <c r="BC32" s="1079"/>
      <c r="BD32" s="1079"/>
      <c r="BE32" s="1010"/>
      <c r="BF32" s="1010"/>
      <c r="BG32" s="1010"/>
      <c r="BH32" s="1010"/>
      <c r="BI32" s="1011"/>
      <c r="BJ32" s="209"/>
      <c r="BK32" s="209"/>
      <c r="BL32" s="209"/>
      <c r="BM32" s="209"/>
      <c r="BN32" s="209"/>
      <c r="BO32" s="218"/>
      <c r="BP32" s="218"/>
      <c r="BQ32" s="215">
        <v>26</v>
      </c>
      <c r="BR32" s="216"/>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07"/>
    </row>
    <row r="33" spans="1:131" ht="26.25" customHeight="1" x14ac:dyDescent="0.15">
      <c r="A33" s="219">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8"/>
      <c r="AL33" s="1009"/>
      <c r="AM33" s="1009"/>
      <c r="AN33" s="1009"/>
      <c r="AO33" s="1009"/>
      <c r="AP33" s="1009"/>
      <c r="AQ33" s="1009"/>
      <c r="AR33" s="1009"/>
      <c r="AS33" s="1009"/>
      <c r="AT33" s="1009"/>
      <c r="AU33" s="1009"/>
      <c r="AV33" s="1009"/>
      <c r="AW33" s="1009"/>
      <c r="AX33" s="1009"/>
      <c r="AY33" s="1009"/>
      <c r="AZ33" s="1079"/>
      <c r="BA33" s="1079"/>
      <c r="BB33" s="1079"/>
      <c r="BC33" s="1079"/>
      <c r="BD33" s="1079"/>
      <c r="BE33" s="1010"/>
      <c r="BF33" s="1010"/>
      <c r="BG33" s="1010"/>
      <c r="BH33" s="1010"/>
      <c r="BI33" s="1011"/>
      <c r="BJ33" s="209"/>
      <c r="BK33" s="209"/>
      <c r="BL33" s="209"/>
      <c r="BM33" s="209"/>
      <c r="BN33" s="209"/>
      <c r="BO33" s="218"/>
      <c r="BP33" s="218"/>
      <c r="BQ33" s="215">
        <v>27</v>
      </c>
      <c r="BR33" s="216"/>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07"/>
    </row>
    <row r="34" spans="1:131" ht="26.25" customHeight="1" x14ac:dyDescent="0.15">
      <c r="A34" s="219">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8"/>
      <c r="AL34" s="1009"/>
      <c r="AM34" s="1009"/>
      <c r="AN34" s="1009"/>
      <c r="AO34" s="1009"/>
      <c r="AP34" s="1009"/>
      <c r="AQ34" s="1009"/>
      <c r="AR34" s="1009"/>
      <c r="AS34" s="1009"/>
      <c r="AT34" s="1009"/>
      <c r="AU34" s="1009"/>
      <c r="AV34" s="1009"/>
      <c r="AW34" s="1009"/>
      <c r="AX34" s="1009"/>
      <c r="AY34" s="1009"/>
      <c r="AZ34" s="1079"/>
      <c r="BA34" s="1079"/>
      <c r="BB34" s="1079"/>
      <c r="BC34" s="1079"/>
      <c r="BD34" s="1079"/>
      <c r="BE34" s="1010"/>
      <c r="BF34" s="1010"/>
      <c r="BG34" s="1010"/>
      <c r="BH34" s="1010"/>
      <c r="BI34" s="1011"/>
      <c r="BJ34" s="209"/>
      <c r="BK34" s="209"/>
      <c r="BL34" s="209"/>
      <c r="BM34" s="209"/>
      <c r="BN34" s="209"/>
      <c r="BO34" s="218"/>
      <c r="BP34" s="218"/>
      <c r="BQ34" s="215">
        <v>28</v>
      </c>
      <c r="BR34" s="216"/>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07"/>
    </row>
    <row r="35" spans="1:131" ht="26.25" customHeight="1" x14ac:dyDescent="0.15">
      <c r="A35" s="219">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8"/>
      <c r="AL35" s="1009"/>
      <c r="AM35" s="1009"/>
      <c r="AN35" s="1009"/>
      <c r="AO35" s="1009"/>
      <c r="AP35" s="1009"/>
      <c r="AQ35" s="1009"/>
      <c r="AR35" s="1009"/>
      <c r="AS35" s="1009"/>
      <c r="AT35" s="1009"/>
      <c r="AU35" s="1009"/>
      <c r="AV35" s="1009"/>
      <c r="AW35" s="1009"/>
      <c r="AX35" s="1009"/>
      <c r="AY35" s="1009"/>
      <c r="AZ35" s="1079"/>
      <c r="BA35" s="1079"/>
      <c r="BB35" s="1079"/>
      <c r="BC35" s="1079"/>
      <c r="BD35" s="1079"/>
      <c r="BE35" s="1010"/>
      <c r="BF35" s="1010"/>
      <c r="BG35" s="1010"/>
      <c r="BH35" s="1010"/>
      <c r="BI35" s="1011"/>
      <c r="BJ35" s="209"/>
      <c r="BK35" s="209"/>
      <c r="BL35" s="209"/>
      <c r="BM35" s="209"/>
      <c r="BN35" s="209"/>
      <c r="BO35" s="218"/>
      <c r="BP35" s="218"/>
      <c r="BQ35" s="215">
        <v>29</v>
      </c>
      <c r="BR35" s="216"/>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07"/>
    </row>
    <row r="36" spans="1:131" ht="26.25" customHeight="1" x14ac:dyDescent="0.15">
      <c r="A36" s="219">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8"/>
      <c r="AL36" s="1009"/>
      <c r="AM36" s="1009"/>
      <c r="AN36" s="1009"/>
      <c r="AO36" s="1009"/>
      <c r="AP36" s="1009"/>
      <c r="AQ36" s="1009"/>
      <c r="AR36" s="1009"/>
      <c r="AS36" s="1009"/>
      <c r="AT36" s="1009"/>
      <c r="AU36" s="1009"/>
      <c r="AV36" s="1009"/>
      <c r="AW36" s="1009"/>
      <c r="AX36" s="1009"/>
      <c r="AY36" s="1009"/>
      <c r="AZ36" s="1079"/>
      <c r="BA36" s="1079"/>
      <c r="BB36" s="1079"/>
      <c r="BC36" s="1079"/>
      <c r="BD36" s="1079"/>
      <c r="BE36" s="1010"/>
      <c r="BF36" s="1010"/>
      <c r="BG36" s="1010"/>
      <c r="BH36" s="1010"/>
      <c r="BI36" s="1011"/>
      <c r="BJ36" s="209"/>
      <c r="BK36" s="209"/>
      <c r="BL36" s="209"/>
      <c r="BM36" s="209"/>
      <c r="BN36" s="209"/>
      <c r="BO36" s="218"/>
      <c r="BP36" s="218"/>
      <c r="BQ36" s="215">
        <v>30</v>
      </c>
      <c r="BR36" s="216"/>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07"/>
    </row>
    <row r="37" spans="1:131" ht="26.25" customHeight="1" x14ac:dyDescent="0.15">
      <c r="A37" s="219">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8"/>
      <c r="AL37" s="1009"/>
      <c r="AM37" s="1009"/>
      <c r="AN37" s="1009"/>
      <c r="AO37" s="1009"/>
      <c r="AP37" s="1009"/>
      <c r="AQ37" s="1009"/>
      <c r="AR37" s="1009"/>
      <c r="AS37" s="1009"/>
      <c r="AT37" s="1009"/>
      <c r="AU37" s="1009"/>
      <c r="AV37" s="1009"/>
      <c r="AW37" s="1009"/>
      <c r="AX37" s="1009"/>
      <c r="AY37" s="1009"/>
      <c r="AZ37" s="1079"/>
      <c r="BA37" s="1079"/>
      <c r="BB37" s="1079"/>
      <c r="BC37" s="1079"/>
      <c r="BD37" s="1079"/>
      <c r="BE37" s="1010"/>
      <c r="BF37" s="1010"/>
      <c r="BG37" s="1010"/>
      <c r="BH37" s="1010"/>
      <c r="BI37" s="1011"/>
      <c r="BJ37" s="209"/>
      <c r="BK37" s="209"/>
      <c r="BL37" s="209"/>
      <c r="BM37" s="209"/>
      <c r="BN37" s="209"/>
      <c r="BO37" s="218"/>
      <c r="BP37" s="218"/>
      <c r="BQ37" s="215">
        <v>31</v>
      </c>
      <c r="BR37" s="216"/>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07"/>
    </row>
    <row r="38" spans="1:131" ht="26.25" customHeight="1" x14ac:dyDescent="0.15">
      <c r="A38" s="219">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8"/>
      <c r="AL38" s="1009"/>
      <c r="AM38" s="1009"/>
      <c r="AN38" s="1009"/>
      <c r="AO38" s="1009"/>
      <c r="AP38" s="1009"/>
      <c r="AQ38" s="1009"/>
      <c r="AR38" s="1009"/>
      <c r="AS38" s="1009"/>
      <c r="AT38" s="1009"/>
      <c r="AU38" s="1009"/>
      <c r="AV38" s="1009"/>
      <c r="AW38" s="1009"/>
      <c r="AX38" s="1009"/>
      <c r="AY38" s="1009"/>
      <c r="AZ38" s="1079"/>
      <c r="BA38" s="1079"/>
      <c r="BB38" s="1079"/>
      <c r="BC38" s="1079"/>
      <c r="BD38" s="1079"/>
      <c r="BE38" s="1010"/>
      <c r="BF38" s="1010"/>
      <c r="BG38" s="1010"/>
      <c r="BH38" s="1010"/>
      <c r="BI38" s="1011"/>
      <c r="BJ38" s="209"/>
      <c r="BK38" s="209"/>
      <c r="BL38" s="209"/>
      <c r="BM38" s="209"/>
      <c r="BN38" s="209"/>
      <c r="BO38" s="218"/>
      <c r="BP38" s="218"/>
      <c r="BQ38" s="215">
        <v>32</v>
      </c>
      <c r="BR38" s="216"/>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07"/>
    </row>
    <row r="39" spans="1:131" ht="26.25" customHeight="1" x14ac:dyDescent="0.15">
      <c r="A39" s="219">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8"/>
      <c r="AL39" s="1009"/>
      <c r="AM39" s="1009"/>
      <c r="AN39" s="1009"/>
      <c r="AO39" s="1009"/>
      <c r="AP39" s="1009"/>
      <c r="AQ39" s="1009"/>
      <c r="AR39" s="1009"/>
      <c r="AS39" s="1009"/>
      <c r="AT39" s="1009"/>
      <c r="AU39" s="1009"/>
      <c r="AV39" s="1009"/>
      <c r="AW39" s="1009"/>
      <c r="AX39" s="1009"/>
      <c r="AY39" s="1009"/>
      <c r="AZ39" s="1079"/>
      <c r="BA39" s="1079"/>
      <c r="BB39" s="1079"/>
      <c r="BC39" s="1079"/>
      <c r="BD39" s="1079"/>
      <c r="BE39" s="1010"/>
      <c r="BF39" s="1010"/>
      <c r="BG39" s="1010"/>
      <c r="BH39" s="1010"/>
      <c r="BI39" s="1011"/>
      <c r="BJ39" s="209"/>
      <c r="BK39" s="209"/>
      <c r="BL39" s="209"/>
      <c r="BM39" s="209"/>
      <c r="BN39" s="209"/>
      <c r="BO39" s="218"/>
      <c r="BP39" s="218"/>
      <c r="BQ39" s="215">
        <v>33</v>
      </c>
      <c r="BR39" s="216"/>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07"/>
    </row>
    <row r="40" spans="1:131" ht="26.25" customHeight="1" x14ac:dyDescent="0.15">
      <c r="A40" s="215">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8"/>
      <c r="AL40" s="1009"/>
      <c r="AM40" s="1009"/>
      <c r="AN40" s="1009"/>
      <c r="AO40" s="1009"/>
      <c r="AP40" s="1009"/>
      <c r="AQ40" s="1009"/>
      <c r="AR40" s="1009"/>
      <c r="AS40" s="1009"/>
      <c r="AT40" s="1009"/>
      <c r="AU40" s="1009"/>
      <c r="AV40" s="1009"/>
      <c r="AW40" s="1009"/>
      <c r="AX40" s="1009"/>
      <c r="AY40" s="1009"/>
      <c r="AZ40" s="1079"/>
      <c r="BA40" s="1079"/>
      <c r="BB40" s="1079"/>
      <c r="BC40" s="1079"/>
      <c r="BD40" s="1079"/>
      <c r="BE40" s="1010"/>
      <c r="BF40" s="1010"/>
      <c r="BG40" s="1010"/>
      <c r="BH40" s="1010"/>
      <c r="BI40" s="1011"/>
      <c r="BJ40" s="209"/>
      <c r="BK40" s="209"/>
      <c r="BL40" s="209"/>
      <c r="BM40" s="209"/>
      <c r="BN40" s="209"/>
      <c r="BO40" s="218"/>
      <c r="BP40" s="218"/>
      <c r="BQ40" s="215">
        <v>34</v>
      </c>
      <c r="BR40" s="216"/>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07"/>
    </row>
    <row r="41" spans="1:131" ht="26.25" customHeight="1" x14ac:dyDescent="0.15">
      <c r="A41" s="215">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8"/>
      <c r="AL41" s="1009"/>
      <c r="AM41" s="1009"/>
      <c r="AN41" s="1009"/>
      <c r="AO41" s="1009"/>
      <c r="AP41" s="1009"/>
      <c r="AQ41" s="1009"/>
      <c r="AR41" s="1009"/>
      <c r="AS41" s="1009"/>
      <c r="AT41" s="1009"/>
      <c r="AU41" s="1009"/>
      <c r="AV41" s="1009"/>
      <c r="AW41" s="1009"/>
      <c r="AX41" s="1009"/>
      <c r="AY41" s="1009"/>
      <c r="AZ41" s="1079"/>
      <c r="BA41" s="1079"/>
      <c r="BB41" s="1079"/>
      <c r="BC41" s="1079"/>
      <c r="BD41" s="1079"/>
      <c r="BE41" s="1010"/>
      <c r="BF41" s="1010"/>
      <c r="BG41" s="1010"/>
      <c r="BH41" s="1010"/>
      <c r="BI41" s="1011"/>
      <c r="BJ41" s="209"/>
      <c r="BK41" s="209"/>
      <c r="BL41" s="209"/>
      <c r="BM41" s="209"/>
      <c r="BN41" s="209"/>
      <c r="BO41" s="218"/>
      <c r="BP41" s="218"/>
      <c r="BQ41" s="215">
        <v>35</v>
      </c>
      <c r="BR41" s="216"/>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07"/>
    </row>
    <row r="42" spans="1:131" ht="26.25" customHeight="1" x14ac:dyDescent="0.15">
      <c r="A42" s="215">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8"/>
      <c r="AL42" s="1009"/>
      <c r="AM42" s="1009"/>
      <c r="AN42" s="1009"/>
      <c r="AO42" s="1009"/>
      <c r="AP42" s="1009"/>
      <c r="AQ42" s="1009"/>
      <c r="AR42" s="1009"/>
      <c r="AS42" s="1009"/>
      <c r="AT42" s="1009"/>
      <c r="AU42" s="1009"/>
      <c r="AV42" s="1009"/>
      <c r="AW42" s="1009"/>
      <c r="AX42" s="1009"/>
      <c r="AY42" s="1009"/>
      <c r="AZ42" s="1079"/>
      <c r="BA42" s="1079"/>
      <c r="BB42" s="1079"/>
      <c r="BC42" s="1079"/>
      <c r="BD42" s="1079"/>
      <c r="BE42" s="1010"/>
      <c r="BF42" s="1010"/>
      <c r="BG42" s="1010"/>
      <c r="BH42" s="1010"/>
      <c r="BI42" s="1011"/>
      <c r="BJ42" s="209"/>
      <c r="BK42" s="209"/>
      <c r="BL42" s="209"/>
      <c r="BM42" s="209"/>
      <c r="BN42" s="209"/>
      <c r="BO42" s="218"/>
      <c r="BP42" s="218"/>
      <c r="BQ42" s="215">
        <v>36</v>
      </c>
      <c r="BR42" s="216"/>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07"/>
    </row>
    <row r="43" spans="1:131" ht="26.25" customHeight="1" x14ac:dyDescent="0.15">
      <c r="A43" s="215">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8"/>
      <c r="AL43" s="1009"/>
      <c r="AM43" s="1009"/>
      <c r="AN43" s="1009"/>
      <c r="AO43" s="1009"/>
      <c r="AP43" s="1009"/>
      <c r="AQ43" s="1009"/>
      <c r="AR43" s="1009"/>
      <c r="AS43" s="1009"/>
      <c r="AT43" s="1009"/>
      <c r="AU43" s="1009"/>
      <c r="AV43" s="1009"/>
      <c r="AW43" s="1009"/>
      <c r="AX43" s="1009"/>
      <c r="AY43" s="1009"/>
      <c r="AZ43" s="1079"/>
      <c r="BA43" s="1079"/>
      <c r="BB43" s="1079"/>
      <c r="BC43" s="1079"/>
      <c r="BD43" s="1079"/>
      <c r="BE43" s="1010"/>
      <c r="BF43" s="1010"/>
      <c r="BG43" s="1010"/>
      <c r="BH43" s="1010"/>
      <c r="BI43" s="1011"/>
      <c r="BJ43" s="209"/>
      <c r="BK43" s="209"/>
      <c r="BL43" s="209"/>
      <c r="BM43" s="209"/>
      <c r="BN43" s="209"/>
      <c r="BO43" s="218"/>
      <c r="BP43" s="218"/>
      <c r="BQ43" s="215">
        <v>37</v>
      </c>
      <c r="BR43" s="216"/>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07"/>
    </row>
    <row r="44" spans="1:131" ht="26.25" customHeight="1" x14ac:dyDescent="0.15">
      <c r="A44" s="215">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8"/>
      <c r="AL44" s="1009"/>
      <c r="AM44" s="1009"/>
      <c r="AN44" s="1009"/>
      <c r="AO44" s="1009"/>
      <c r="AP44" s="1009"/>
      <c r="AQ44" s="1009"/>
      <c r="AR44" s="1009"/>
      <c r="AS44" s="1009"/>
      <c r="AT44" s="1009"/>
      <c r="AU44" s="1009"/>
      <c r="AV44" s="1009"/>
      <c r="AW44" s="1009"/>
      <c r="AX44" s="1009"/>
      <c r="AY44" s="1009"/>
      <c r="AZ44" s="1079"/>
      <c r="BA44" s="1079"/>
      <c r="BB44" s="1079"/>
      <c r="BC44" s="1079"/>
      <c r="BD44" s="1079"/>
      <c r="BE44" s="1010"/>
      <c r="BF44" s="1010"/>
      <c r="BG44" s="1010"/>
      <c r="BH44" s="1010"/>
      <c r="BI44" s="1011"/>
      <c r="BJ44" s="209"/>
      <c r="BK44" s="209"/>
      <c r="BL44" s="209"/>
      <c r="BM44" s="209"/>
      <c r="BN44" s="209"/>
      <c r="BO44" s="218"/>
      <c r="BP44" s="218"/>
      <c r="BQ44" s="215">
        <v>38</v>
      </c>
      <c r="BR44" s="216"/>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07"/>
    </row>
    <row r="45" spans="1:131" ht="26.25" customHeight="1" x14ac:dyDescent="0.15">
      <c r="A45" s="215">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8"/>
      <c r="AL45" s="1009"/>
      <c r="AM45" s="1009"/>
      <c r="AN45" s="1009"/>
      <c r="AO45" s="1009"/>
      <c r="AP45" s="1009"/>
      <c r="AQ45" s="1009"/>
      <c r="AR45" s="1009"/>
      <c r="AS45" s="1009"/>
      <c r="AT45" s="1009"/>
      <c r="AU45" s="1009"/>
      <c r="AV45" s="1009"/>
      <c r="AW45" s="1009"/>
      <c r="AX45" s="1009"/>
      <c r="AY45" s="1009"/>
      <c r="AZ45" s="1079"/>
      <c r="BA45" s="1079"/>
      <c r="BB45" s="1079"/>
      <c r="BC45" s="1079"/>
      <c r="BD45" s="1079"/>
      <c r="BE45" s="1010"/>
      <c r="BF45" s="1010"/>
      <c r="BG45" s="1010"/>
      <c r="BH45" s="1010"/>
      <c r="BI45" s="1011"/>
      <c r="BJ45" s="209"/>
      <c r="BK45" s="209"/>
      <c r="BL45" s="209"/>
      <c r="BM45" s="209"/>
      <c r="BN45" s="209"/>
      <c r="BO45" s="218"/>
      <c r="BP45" s="218"/>
      <c r="BQ45" s="215">
        <v>39</v>
      </c>
      <c r="BR45" s="216"/>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07"/>
    </row>
    <row r="46" spans="1:131" ht="26.25" customHeight="1" x14ac:dyDescent="0.15">
      <c r="A46" s="215">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8"/>
      <c r="AL46" s="1009"/>
      <c r="AM46" s="1009"/>
      <c r="AN46" s="1009"/>
      <c r="AO46" s="1009"/>
      <c r="AP46" s="1009"/>
      <c r="AQ46" s="1009"/>
      <c r="AR46" s="1009"/>
      <c r="AS46" s="1009"/>
      <c r="AT46" s="1009"/>
      <c r="AU46" s="1009"/>
      <c r="AV46" s="1009"/>
      <c r="AW46" s="1009"/>
      <c r="AX46" s="1009"/>
      <c r="AY46" s="1009"/>
      <c r="AZ46" s="1079"/>
      <c r="BA46" s="1079"/>
      <c r="BB46" s="1079"/>
      <c r="BC46" s="1079"/>
      <c r="BD46" s="1079"/>
      <c r="BE46" s="1010"/>
      <c r="BF46" s="1010"/>
      <c r="BG46" s="1010"/>
      <c r="BH46" s="1010"/>
      <c r="BI46" s="1011"/>
      <c r="BJ46" s="209"/>
      <c r="BK46" s="209"/>
      <c r="BL46" s="209"/>
      <c r="BM46" s="209"/>
      <c r="BN46" s="209"/>
      <c r="BO46" s="218"/>
      <c r="BP46" s="218"/>
      <c r="BQ46" s="215">
        <v>40</v>
      </c>
      <c r="BR46" s="216"/>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07"/>
    </row>
    <row r="47" spans="1:131" ht="26.25" customHeight="1" x14ac:dyDescent="0.15">
      <c r="A47" s="215">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8"/>
      <c r="AL47" s="1009"/>
      <c r="AM47" s="1009"/>
      <c r="AN47" s="1009"/>
      <c r="AO47" s="1009"/>
      <c r="AP47" s="1009"/>
      <c r="AQ47" s="1009"/>
      <c r="AR47" s="1009"/>
      <c r="AS47" s="1009"/>
      <c r="AT47" s="1009"/>
      <c r="AU47" s="1009"/>
      <c r="AV47" s="1009"/>
      <c r="AW47" s="1009"/>
      <c r="AX47" s="1009"/>
      <c r="AY47" s="1009"/>
      <c r="AZ47" s="1079"/>
      <c r="BA47" s="1079"/>
      <c r="BB47" s="1079"/>
      <c r="BC47" s="1079"/>
      <c r="BD47" s="1079"/>
      <c r="BE47" s="1010"/>
      <c r="BF47" s="1010"/>
      <c r="BG47" s="1010"/>
      <c r="BH47" s="1010"/>
      <c r="BI47" s="1011"/>
      <c r="BJ47" s="209"/>
      <c r="BK47" s="209"/>
      <c r="BL47" s="209"/>
      <c r="BM47" s="209"/>
      <c r="BN47" s="209"/>
      <c r="BO47" s="218"/>
      <c r="BP47" s="218"/>
      <c r="BQ47" s="215">
        <v>41</v>
      </c>
      <c r="BR47" s="216"/>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07"/>
    </row>
    <row r="48" spans="1:131" ht="26.25" customHeight="1" x14ac:dyDescent="0.15">
      <c r="A48" s="215">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8"/>
      <c r="AL48" s="1009"/>
      <c r="AM48" s="1009"/>
      <c r="AN48" s="1009"/>
      <c r="AO48" s="1009"/>
      <c r="AP48" s="1009"/>
      <c r="AQ48" s="1009"/>
      <c r="AR48" s="1009"/>
      <c r="AS48" s="1009"/>
      <c r="AT48" s="1009"/>
      <c r="AU48" s="1009"/>
      <c r="AV48" s="1009"/>
      <c r="AW48" s="1009"/>
      <c r="AX48" s="1009"/>
      <c r="AY48" s="1009"/>
      <c r="AZ48" s="1079"/>
      <c r="BA48" s="1079"/>
      <c r="BB48" s="1079"/>
      <c r="BC48" s="1079"/>
      <c r="BD48" s="1079"/>
      <c r="BE48" s="1010"/>
      <c r="BF48" s="1010"/>
      <c r="BG48" s="1010"/>
      <c r="BH48" s="1010"/>
      <c r="BI48" s="1011"/>
      <c r="BJ48" s="209"/>
      <c r="BK48" s="209"/>
      <c r="BL48" s="209"/>
      <c r="BM48" s="209"/>
      <c r="BN48" s="209"/>
      <c r="BO48" s="218"/>
      <c r="BP48" s="218"/>
      <c r="BQ48" s="215">
        <v>42</v>
      </c>
      <c r="BR48" s="216"/>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07"/>
    </row>
    <row r="49" spans="1:131" ht="26.25" customHeight="1" x14ac:dyDescent="0.15">
      <c r="A49" s="215">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8"/>
      <c r="AL49" s="1009"/>
      <c r="AM49" s="1009"/>
      <c r="AN49" s="1009"/>
      <c r="AO49" s="1009"/>
      <c r="AP49" s="1009"/>
      <c r="AQ49" s="1009"/>
      <c r="AR49" s="1009"/>
      <c r="AS49" s="1009"/>
      <c r="AT49" s="1009"/>
      <c r="AU49" s="1009"/>
      <c r="AV49" s="1009"/>
      <c r="AW49" s="1009"/>
      <c r="AX49" s="1009"/>
      <c r="AY49" s="1009"/>
      <c r="AZ49" s="1079"/>
      <c r="BA49" s="1079"/>
      <c r="BB49" s="1079"/>
      <c r="BC49" s="1079"/>
      <c r="BD49" s="1079"/>
      <c r="BE49" s="1010"/>
      <c r="BF49" s="1010"/>
      <c r="BG49" s="1010"/>
      <c r="BH49" s="1010"/>
      <c r="BI49" s="1011"/>
      <c r="BJ49" s="209"/>
      <c r="BK49" s="209"/>
      <c r="BL49" s="209"/>
      <c r="BM49" s="209"/>
      <c r="BN49" s="209"/>
      <c r="BO49" s="218"/>
      <c r="BP49" s="218"/>
      <c r="BQ49" s="215">
        <v>43</v>
      </c>
      <c r="BR49" s="216"/>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07"/>
    </row>
    <row r="50" spans="1:131" ht="26.25" customHeight="1" x14ac:dyDescent="0.15">
      <c r="A50" s="215">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0"/>
      <c r="BF50" s="1010"/>
      <c r="BG50" s="1010"/>
      <c r="BH50" s="1010"/>
      <c r="BI50" s="1011"/>
      <c r="BJ50" s="209"/>
      <c r="BK50" s="209"/>
      <c r="BL50" s="209"/>
      <c r="BM50" s="209"/>
      <c r="BN50" s="209"/>
      <c r="BO50" s="218"/>
      <c r="BP50" s="218"/>
      <c r="BQ50" s="215">
        <v>44</v>
      </c>
      <c r="BR50" s="216"/>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07"/>
    </row>
    <row r="51" spans="1:131" ht="26.25" customHeight="1" x14ac:dyDescent="0.15">
      <c r="A51" s="215">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0"/>
      <c r="BF51" s="1010"/>
      <c r="BG51" s="1010"/>
      <c r="BH51" s="1010"/>
      <c r="BI51" s="1011"/>
      <c r="BJ51" s="209"/>
      <c r="BK51" s="209"/>
      <c r="BL51" s="209"/>
      <c r="BM51" s="209"/>
      <c r="BN51" s="209"/>
      <c r="BO51" s="218"/>
      <c r="BP51" s="218"/>
      <c r="BQ51" s="215">
        <v>45</v>
      </c>
      <c r="BR51" s="216"/>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07"/>
    </row>
    <row r="52" spans="1:131" ht="26.25" customHeight="1" x14ac:dyDescent="0.15">
      <c r="A52" s="215">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0"/>
      <c r="BF52" s="1010"/>
      <c r="BG52" s="1010"/>
      <c r="BH52" s="1010"/>
      <c r="BI52" s="1011"/>
      <c r="BJ52" s="209"/>
      <c r="BK52" s="209"/>
      <c r="BL52" s="209"/>
      <c r="BM52" s="209"/>
      <c r="BN52" s="209"/>
      <c r="BO52" s="218"/>
      <c r="BP52" s="218"/>
      <c r="BQ52" s="215">
        <v>46</v>
      </c>
      <c r="BR52" s="216"/>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07"/>
    </row>
    <row r="53" spans="1:131" ht="26.25" customHeight="1" x14ac:dyDescent="0.15">
      <c r="A53" s="215">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0"/>
      <c r="BF53" s="1010"/>
      <c r="BG53" s="1010"/>
      <c r="BH53" s="1010"/>
      <c r="BI53" s="1011"/>
      <c r="BJ53" s="209"/>
      <c r="BK53" s="209"/>
      <c r="BL53" s="209"/>
      <c r="BM53" s="209"/>
      <c r="BN53" s="209"/>
      <c r="BO53" s="218"/>
      <c r="BP53" s="218"/>
      <c r="BQ53" s="215">
        <v>47</v>
      </c>
      <c r="BR53" s="216"/>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07"/>
    </row>
    <row r="54" spans="1:131" ht="26.25" customHeight="1" x14ac:dyDescent="0.15">
      <c r="A54" s="215">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0"/>
      <c r="BF54" s="1010"/>
      <c r="BG54" s="1010"/>
      <c r="BH54" s="1010"/>
      <c r="BI54" s="1011"/>
      <c r="BJ54" s="209"/>
      <c r="BK54" s="209"/>
      <c r="BL54" s="209"/>
      <c r="BM54" s="209"/>
      <c r="BN54" s="209"/>
      <c r="BO54" s="218"/>
      <c r="BP54" s="218"/>
      <c r="BQ54" s="215">
        <v>48</v>
      </c>
      <c r="BR54" s="216"/>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07"/>
    </row>
    <row r="55" spans="1:131" ht="26.25" customHeight="1" x14ac:dyDescent="0.15">
      <c r="A55" s="215">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0"/>
      <c r="BF55" s="1010"/>
      <c r="BG55" s="1010"/>
      <c r="BH55" s="1010"/>
      <c r="BI55" s="1011"/>
      <c r="BJ55" s="209"/>
      <c r="BK55" s="209"/>
      <c r="BL55" s="209"/>
      <c r="BM55" s="209"/>
      <c r="BN55" s="209"/>
      <c r="BO55" s="218"/>
      <c r="BP55" s="218"/>
      <c r="BQ55" s="215">
        <v>49</v>
      </c>
      <c r="BR55" s="216"/>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07"/>
    </row>
    <row r="56" spans="1:131" ht="26.25" customHeight="1" x14ac:dyDescent="0.15">
      <c r="A56" s="215">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0"/>
      <c r="BF56" s="1010"/>
      <c r="BG56" s="1010"/>
      <c r="BH56" s="1010"/>
      <c r="BI56" s="1011"/>
      <c r="BJ56" s="209"/>
      <c r="BK56" s="209"/>
      <c r="BL56" s="209"/>
      <c r="BM56" s="209"/>
      <c r="BN56" s="209"/>
      <c r="BO56" s="218"/>
      <c r="BP56" s="218"/>
      <c r="BQ56" s="215">
        <v>50</v>
      </c>
      <c r="BR56" s="216"/>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07"/>
    </row>
    <row r="57" spans="1:131" ht="26.25" customHeight="1" x14ac:dyDescent="0.15">
      <c r="A57" s="215">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0"/>
      <c r="BF57" s="1010"/>
      <c r="BG57" s="1010"/>
      <c r="BH57" s="1010"/>
      <c r="BI57" s="1011"/>
      <c r="BJ57" s="209"/>
      <c r="BK57" s="209"/>
      <c r="BL57" s="209"/>
      <c r="BM57" s="209"/>
      <c r="BN57" s="209"/>
      <c r="BO57" s="218"/>
      <c r="BP57" s="218"/>
      <c r="BQ57" s="215">
        <v>51</v>
      </c>
      <c r="BR57" s="216"/>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07"/>
    </row>
    <row r="58" spans="1:131" ht="26.25" customHeight="1" x14ac:dyDescent="0.15">
      <c r="A58" s="215">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0"/>
      <c r="BF58" s="1010"/>
      <c r="BG58" s="1010"/>
      <c r="BH58" s="1010"/>
      <c r="BI58" s="1011"/>
      <c r="BJ58" s="209"/>
      <c r="BK58" s="209"/>
      <c r="BL58" s="209"/>
      <c r="BM58" s="209"/>
      <c r="BN58" s="209"/>
      <c r="BO58" s="218"/>
      <c r="BP58" s="218"/>
      <c r="BQ58" s="215">
        <v>52</v>
      </c>
      <c r="BR58" s="216"/>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07"/>
    </row>
    <row r="59" spans="1:131" ht="26.25" customHeight="1" x14ac:dyDescent="0.15">
      <c r="A59" s="215">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0"/>
      <c r="BF59" s="1010"/>
      <c r="BG59" s="1010"/>
      <c r="BH59" s="1010"/>
      <c r="BI59" s="1011"/>
      <c r="BJ59" s="209"/>
      <c r="BK59" s="209"/>
      <c r="BL59" s="209"/>
      <c r="BM59" s="209"/>
      <c r="BN59" s="209"/>
      <c r="BO59" s="218"/>
      <c r="BP59" s="218"/>
      <c r="BQ59" s="215">
        <v>53</v>
      </c>
      <c r="BR59" s="216"/>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07"/>
    </row>
    <row r="60" spans="1:131" ht="26.25" customHeight="1" x14ac:dyDescent="0.15">
      <c r="A60" s="215">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0"/>
      <c r="BF60" s="1010"/>
      <c r="BG60" s="1010"/>
      <c r="BH60" s="1010"/>
      <c r="BI60" s="1011"/>
      <c r="BJ60" s="209"/>
      <c r="BK60" s="209"/>
      <c r="BL60" s="209"/>
      <c r="BM60" s="209"/>
      <c r="BN60" s="209"/>
      <c r="BO60" s="218"/>
      <c r="BP60" s="218"/>
      <c r="BQ60" s="215">
        <v>54</v>
      </c>
      <c r="BR60" s="216"/>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07"/>
    </row>
    <row r="61" spans="1:131" ht="26.25" customHeight="1" thickBot="1" x14ac:dyDescent="0.2">
      <c r="A61" s="215">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0"/>
      <c r="BF61" s="1010"/>
      <c r="BG61" s="1010"/>
      <c r="BH61" s="1010"/>
      <c r="BI61" s="1011"/>
      <c r="BJ61" s="209"/>
      <c r="BK61" s="209"/>
      <c r="BL61" s="209"/>
      <c r="BM61" s="209"/>
      <c r="BN61" s="209"/>
      <c r="BO61" s="218"/>
      <c r="BP61" s="218"/>
      <c r="BQ61" s="215">
        <v>55</v>
      </c>
      <c r="BR61" s="216"/>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07"/>
    </row>
    <row r="62" spans="1:131" ht="26.25" customHeight="1" x14ac:dyDescent="0.15">
      <c r="A62" s="215">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0"/>
      <c r="BF62" s="1010"/>
      <c r="BG62" s="1010"/>
      <c r="BH62" s="1010"/>
      <c r="BI62" s="1011"/>
      <c r="BJ62" s="1065" t="s">
        <v>418</v>
      </c>
      <c r="BK62" s="1066"/>
      <c r="BL62" s="1066"/>
      <c r="BM62" s="1066"/>
      <c r="BN62" s="1067"/>
      <c r="BO62" s="218"/>
      <c r="BP62" s="218"/>
      <c r="BQ62" s="215">
        <v>56</v>
      </c>
      <c r="BR62" s="216"/>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07"/>
    </row>
    <row r="63" spans="1:131" ht="26.25" customHeight="1" thickBot="1" x14ac:dyDescent="0.2">
      <c r="A63" s="217" t="s">
        <v>399</v>
      </c>
      <c r="B63" s="975" t="s">
        <v>419</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58"/>
      <c r="AF63" s="1059">
        <v>1493</v>
      </c>
      <c r="AG63" s="997"/>
      <c r="AH63" s="997"/>
      <c r="AI63" s="997"/>
      <c r="AJ63" s="1060"/>
      <c r="AK63" s="1061"/>
      <c r="AL63" s="1001"/>
      <c r="AM63" s="1001"/>
      <c r="AN63" s="1001"/>
      <c r="AO63" s="1001"/>
      <c r="AP63" s="997">
        <v>4304</v>
      </c>
      <c r="AQ63" s="997"/>
      <c r="AR63" s="997"/>
      <c r="AS63" s="997"/>
      <c r="AT63" s="997"/>
      <c r="AU63" s="997">
        <v>3744</v>
      </c>
      <c r="AV63" s="997"/>
      <c r="AW63" s="997"/>
      <c r="AX63" s="997"/>
      <c r="AY63" s="997"/>
      <c r="AZ63" s="1055"/>
      <c r="BA63" s="1055"/>
      <c r="BB63" s="1055"/>
      <c r="BC63" s="1055"/>
      <c r="BD63" s="1055"/>
      <c r="BE63" s="998"/>
      <c r="BF63" s="998"/>
      <c r="BG63" s="998"/>
      <c r="BH63" s="998"/>
      <c r="BI63" s="999"/>
      <c r="BJ63" s="1056" t="s">
        <v>420</v>
      </c>
      <c r="BK63" s="991"/>
      <c r="BL63" s="991"/>
      <c r="BM63" s="991"/>
      <c r="BN63" s="1057"/>
      <c r="BO63" s="218"/>
      <c r="BP63" s="218"/>
      <c r="BQ63" s="215">
        <v>57</v>
      </c>
      <c r="BR63" s="216"/>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07"/>
    </row>
    <row r="64" spans="1:13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07"/>
    </row>
    <row r="65" spans="1:131" ht="26.25" customHeight="1" thickBot="1" x14ac:dyDescent="0.2">
      <c r="A65" s="209" t="s">
        <v>421</v>
      </c>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c r="BB65" s="209"/>
      <c r="BC65" s="209"/>
      <c r="BD65" s="209"/>
      <c r="BE65" s="218"/>
      <c r="BF65" s="218"/>
      <c r="BG65" s="218"/>
      <c r="BH65" s="218"/>
      <c r="BI65" s="218"/>
      <c r="BJ65" s="218"/>
      <c r="BK65" s="218"/>
      <c r="BL65" s="218"/>
      <c r="BM65" s="218"/>
      <c r="BN65" s="218"/>
      <c r="BO65" s="218"/>
      <c r="BP65" s="218"/>
      <c r="BQ65" s="215">
        <v>59</v>
      </c>
      <c r="BR65" s="216"/>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07"/>
    </row>
    <row r="66" spans="1:131" ht="26.25" customHeight="1" x14ac:dyDescent="0.15">
      <c r="A66" s="1033" t="s">
        <v>422</v>
      </c>
      <c r="B66" s="1034"/>
      <c r="C66" s="1034"/>
      <c r="D66" s="1034"/>
      <c r="E66" s="1034"/>
      <c r="F66" s="1034"/>
      <c r="G66" s="1034"/>
      <c r="H66" s="1034"/>
      <c r="I66" s="1034"/>
      <c r="J66" s="1034"/>
      <c r="K66" s="1034"/>
      <c r="L66" s="1034"/>
      <c r="M66" s="1034"/>
      <c r="N66" s="1034"/>
      <c r="O66" s="1034"/>
      <c r="P66" s="1035"/>
      <c r="Q66" s="1039" t="s">
        <v>423</v>
      </c>
      <c r="R66" s="1040"/>
      <c r="S66" s="1040"/>
      <c r="T66" s="1040"/>
      <c r="U66" s="1041"/>
      <c r="V66" s="1039" t="s">
        <v>424</v>
      </c>
      <c r="W66" s="1040"/>
      <c r="X66" s="1040"/>
      <c r="Y66" s="1040"/>
      <c r="Z66" s="1041"/>
      <c r="AA66" s="1039" t="s">
        <v>425</v>
      </c>
      <c r="AB66" s="1040"/>
      <c r="AC66" s="1040"/>
      <c r="AD66" s="1040"/>
      <c r="AE66" s="1041"/>
      <c r="AF66" s="1045" t="s">
        <v>426</v>
      </c>
      <c r="AG66" s="1046"/>
      <c r="AH66" s="1046"/>
      <c r="AI66" s="1046"/>
      <c r="AJ66" s="1047"/>
      <c r="AK66" s="1039" t="s">
        <v>427</v>
      </c>
      <c r="AL66" s="1034"/>
      <c r="AM66" s="1034"/>
      <c r="AN66" s="1034"/>
      <c r="AO66" s="1035"/>
      <c r="AP66" s="1039" t="s">
        <v>428</v>
      </c>
      <c r="AQ66" s="1040"/>
      <c r="AR66" s="1040"/>
      <c r="AS66" s="1040"/>
      <c r="AT66" s="1041"/>
      <c r="AU66" s="1039" t="s">
        <v>429</v>
      </c>
      <c r="AV66" s="1040"/>
      <c r="AW66" s="1040"/>
      <c r="AX66" s="1040"/>
      <c r="AY66" s="1041"/>
      <c r="AZ66" s="1039" t="s">
        <v>383</v>
      </c>
      <c r="BA66" s="1040"/>
      <c r="BB66" s="1040"/>
      <c r="BC66" s="1040"/>
      <c r="BD66" s="1053"/>
      <c r="BE66" s="218"/>
      <c r="BF66" s="218"/>
      <c r="BG66" s="218"/>
      <c r="BH66" s="218"/>
      <c r="BI66" s="218"/>
      <c r="BJ66" s="218"/>
      <c r="BK66" s="218"/>
      <c r="BL66" s="218"/>
      <c r="BM66" s="218"/>
      <c r="BN66" s="218"/>
      <c r="BO66" s="218"/>
      <c r="BP66" s="218"/>
      <c r="BQ66" s="215">
        <v>60</v>
      </c>
      <c r="BR66" s="220"/>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07"/>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18"/>
      <c r="BF67" s="218"/>
      <c r="BG67" s="218"/>
      <c r="BH67" s="218"/>
      <c r="BI67" s="218"/>
      <c r="BJ67" s="218"/>
      <c r="BK67" s="218"/>
      <c r="BL67" s="218"/>
      <c r="BM67" s="218"/>
      <c r="BN67" s="218"/>
      <c r="BO67" s="218"/>
      <c r="BP67" s="218"/>
      <c r="BQ67" s="215">
        <v>61</v>
      </c>
      <c r="BR67" s="220"/>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07"/>
    </row>
    <row r="68" spans="1:131" ht="26.25" customHeight="1" thickTop="1" x14ac:dyDescent="0.15">
      <c r="A68" s="213">
        <v>1</v>
      </c>
      <c r="B68" s="1023" t="s">
        <v>606</v>
      </c>
      <c r="C68" s="1024"/>
      <c r="D68" s="1024"/>
      <c r="E68" s="1024"/>
      <c r="F68" s="1024"/>
      <c r="G68" s="1024"/>
      <c r="H68" s="1024"/>
      <c r="I68" s="1024"/>
      <c r="J68" s="1024"/>
      <c r="K68" s="1024"/>
      <c r="L68" s="1024"/>
      <c r="M68" s="1024"/>
      <c r="N68" s="1024"/>
      <c r="O68" s="1024"/>
      <c r="P68" s="1025"/>
      <c r="Q68" s="1026">
        <v>88</v>
      </c>
      <c r="R68" s="1020"/>
      <c r="S68" s="1020"/>
      <c r="T68" s="1020"/>
      <c r="U68" s="1020"/>
      <c r="V68" s="1020">
        <v>86</v>
      </c>
      <c r="W68" s="1020"/>
      <c r="X68" s="1020"/>
      <c r="Y68" s="1020"/>
      <c r="Z68" s="1020"/>
      <c r="AA68" s="1020">
        <v>3</v>
      </c>
      <c r="AB68" s="1020"/>
      <c r="AC68" s="1020"/>
      <c r="AD68" s="1020"/>
      <c r="AE68" s="1020"/>
      <c r="AF68" s="1020">
        <v>3</v>
      </c>
      <c r="AG68" s="1020"/>
      <c r="AH68" s="1020"/>
      <c r="AI68" s="1020"/>
      <c r="AJ68" s="1020"/>
      <c r="AK68" s="1020" t="s">
        <v>623</v>
      </c>
      <c r="AL68" s="1020"/>
      <c r="AM68" s="1020"/>
      <c r="AN68" s="1020"/>
      <c r="AO68" s="1020"/>
      <c r="AP68" s="1020" t="s">
        <v>623</v>
      </c>
      <c r="AQ68" s="1020"/>
      <c r="AR68" s="1020"/>
      <c r="AS68" s="1020"/>
      <c r="AT68" s="1020"/>
      <c r="AU68" s="1020" t="s">
        <v>628</v>
      </c>
      <c r="AV68" s="1020"/>
      <c r="AW68" s="1020"/>
      <c r="AX68" s="1020"/>
      <c r="AY68" s="1020"/>
      <c r="AZ68" s="1021"/>
      <c r="BA68" s="1021"/>
      <c r="BB68" s="1021"/>
      <c r="BC68" s="1021"/>
      <c r="BD68" s="1022"/>
      <c r="BE68" s="218"/>
      <c r="BF68" s="218"/>
      <c r="BG68" s="218"/>
      <c r="BH68" s="218"/>
      <c r="BI68" s="218"/>
      <c r="BJ68" s="218"/>
      <c r="BK68" s="218"/>
      <c r="BL68" s="218"/>
      <c r="BM68" s="218"/>
      <c r="BN68" s="218"/>
      <c r="BO68" s="218"/>
      <c r="BP68" s="218"/>
      <c r="BQ68" s="215">
        <v>62</v>
      </c>
      <c r="BR68" s="220"/>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07"/>
    </row>
    <row r="69" spans="1:131" ht="26.25" customHeight="1" x14ac:dyDescent="0.15">
      <c r="A69" s="215">
        <v>2</v>
      </c>
      <c r="B69" s="1012" t="s">
        <v>607</v>
      </c>
      <c r="C69" s="1013"/>
      <c r="D69" s="1013"/>
      <c r="E69" s="1013"/>
      <c r="F69" s="1013"/>
      <c r="G69" s="1013"/>
      <c r="H69" s="1013"/>
      <c r="I69" s="1013"/>
      <c r="J69" s="1013"/>
      <c r="K69" s="1013"/>
      <c r="L69" s="1013"/>
      <c r="M69" s="1013"/>
      <c r="N69" s="1013"/>
      <c r="O69" s="1013"/>
      <c r="P69" s="1014"/>
      <c r="Q69" s="1015">
        <v>7567</v>
      </c>
      <c r="R69" s="1009"/>
      <c r="S69" s="1009"/>
      <c r="T69" s="1009"/>
      <c r="U69" s="1009"/>
      <c r="V69" s="1009">
        <v>7557</v>
      </c>
      <c r="W69" s="1009"/>
      <c r="X69" s="1009"/>
      <c r="Y69" s="1009"/>
      <c r="Z69" s="1009"/>
      <c r="AA69" s="1009">
        <v>10</v>
      </c>
      <c r="AB69" s="1009"/>
      <c r="AC69" s="1009"/>
      <c r="AD69" s="1009"/>
      <c r="AE69" s="1009"/>
      <c r="AF69" s="1009">
        <v>10</v>
      </c>
      <c r="AG69" s="1009"/>
      <c r="AH69" s="1009"/>
      <c r="AI69" s="1009"/>
      <c r="AJ69" s="1009"/>
      <c r="AK69" s="1009" t="s">
        <v>624</v>
      </c>
      <c r="AL69" s="1009"/>
      <c r="AM69" s="1009"/>
      <c r="AN69" s="1009"/>
      <c r="AO69" s="1009"/>
      <c r="AP69" s="1009" t="s">
        <v>625</v>
      </c>
      <c r="AQ69" s="1009"/>
      <c r="AR69" s="1009"/>
      <c r="AS69" s="1009"/>
      <c r="AT69" s="1009"/>
      <c r="AU69" s="1009" t="s">
        <v>628</v>
      </c>
      <c r="AV69" s="1009"/>
      <c r="AW69" s="1009"/>
      <c r="AX69" s="1009"/>
      <c r="AY69" s="1009"/>
      <c r="AZ69" s="1010"/>
      <c r="BA69" s="1010"/>
      <c r="BB69" s="1010"/>
      <c r="BC69" s="1010"/>
      <c r="BD69" s="1011"/>
      <c r="BE69" s="218"/>
      <c r="BF69" s="218"/>
      <c r="BG69" s="218"/>
      <c r="BH69" s="218"/>
      <c r="BI69" s="218"/>
      <c r="BJ69" s="218"/>
      <c r="BK69" s="218"/>
      <c r="BL69" s="218"/>
      <c r="BM69" s="218"/>
      <c r="BN69" s="218"/>
      <c r="BO69" s="218"/>
      <c r="BP69" s="218"/>
      <c r="BQ69" s="215">
        <v>63</v>
      </c>
      <c r="BR69" s="220"/>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07"/>
    </row>
    <row r="70" spans="1:131" ht="26.25" customHeight="1" x14ac:dyDescent="0.15">
      <c r="A70" s="215">
        <v>3</v>
      </c>
      <c r="B70" s="1012" t="s">
        <v>608</v>
      </c>
      <c r="C70" s="1013"/>
      <c r="D70" s="1013"/>
      <c r="E70" s="1013"/>
      <c r="F70" s="1013"/>
      <c r="G70" s="1013"/>
      <c r="H70" s="1013"/>
      <c r="I70" s="1013"/>
      <c r="J70" s="1013"/>
      <c r="K70" s="1013"/>
      <c r="L70" s="1013"/>
      <c r="M70" s="1013"/>
      <c r="N70" s="1013"/>
      <c r="O70" s="1013"/>
      <c r="P70" s="1014"/>
      <c r="Q70" s="1015">
        <v>74</v>
      </c>
      <c r="R70" s="1009"/>
      <c r="S70" s="1009"/>
      <c r="T70" s="1009"/>
      <c r="U70" s="1009"/>
      <c r="V70" s="1009">
        <v>74</v>
      </c>
      <c r="W70" s="1009"/>
      <c r="X70" s="1009"/>
      <c r="Y70" s="1009"/>
      <c r="Z70" s="1009"/>
      <c r="AA70" s="1009">
        <v>0</v>
      </c>
      <c r="AB70" s="1009"/>
      <c r="AC70" s="1009"/>
      <c r="AD70" s="1009"/>
      <c r="AE70" s="1009"/>
      <c r="AF70" s="1009">
        <v>0</v>
      </c>
      <c r="AG70" s="1009"/>
      <c r="AH70" s="1009"/>
      <c r="AI70" s="1009"/>
      <c r="AJ70" s="1009"/>
      <c r="AK70" s="1009" t="s">
        <v>624</v>
      </c>
      <c r="AL70" s="1009"/>
      <c r="AM70" s="1009"/>
      <c r="AN70" s="1009"/>
      <c r="AO70" s="1009"/>
      <c r="AP70" s="1009" t="s">
        <v>625</v>
      </c>
      <c r="AQ70" s="1009"/>
      <c r="AR70" s="1009"/>
      <c r="AS70" s="1009"/>
      <c r="AT70" s="1009"/>
      <c r="AU70" s="1009" t="s">
        <v>628</v>
      </c>
      <c r="AV70" s="1009"/>
      <c r="AW70" s="1009"/>
      <c r="AX70" s="1009"/>
      <c r="AY70" s="1009"/>
      <c r="AZ70" s="1010"/>
      <c r="BA70" s="1010"/>
      <c r="BB70" s="1010"/>
      <c r="BC70" s="1010"/>
      <c r="BD70" s="1011"/>
      <c r="BE70" s="218"/>
      <c r="BF70" s="218"/>
      <c r="BG70" s="218"/>
      <c r="BH70" s="218"/>
      <c r="BI70" s="218"/>
      <c r="BJ70" s="218"/>
      <c r="BK70" s="218"/>
      <c r="BL70" s="218"/>
      <c r="BM70" s="218"/>
      <c r="BN70" s="218"/>
      <c r="BO70" s="218"/>
      <c r="BP70" s="218"/>
      <c r="BQ70" s="215">
        <v>64</v>
      </c>
      <c r="BR70" s="220"/>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07"/>
    </row>
    <row r="71" spans="1:131" ht="26.25" customHeight="1" x14ac:dyDescent="0.15">
      <c r="A71" s="215">
        <v>4</v>
      </c>
      <c r="B71" s="1012" t="s">
        <v>609</v>
      </c>
      <c r="C71" s="1013"/>
      <c r="D71" s="1013"/>
      <c r="E71" s="1013"/>
      <c r="F71" s="1013"/>
      <c r="G71" s="1013"/>
      <c r="H71" s="1013"/>
      <c r="I71" s="1013"/>
      <c r="J71" s="1013"/>
      <c r="K71" s="1013"/>
      <c r="L71" s="1013"/>
      <c r="M71" s="1013"/>
      <c r="N71" s="1013"/>
      <c r="O71" s="1013"/>
      <c r="P71" s="1014"/>
      <c r="Q71" s="1015">
        <v>203</v>
      </c>
      <c r="R71" s="1009"/>
      <c r="S71" s="1009"/>
      <c r="T71" s="1009"/>
      <c r="U71" s="1009"/>
      <c r="V71" s="1009">
        <v>193</v>
      </c>
      <c r="W71" s="1009"/>
      <c r="X71" s="1009"/>
      <c r="Y71" s="1009"/>
      <c r="Z71" s="1009"/>
      <c r="AA71" s="1009">
        <v>11</v>
      </c>
      <c r="AB71" s="1009"/>
      <c r="AC71" s="1009"/>
      <c r="AD71" s="1009"/>
      <c r="AE71" s="1009"/>
      <c r="AF71" s="1009">
        <v>11</v>
      </c>
      <c r="AG71" s="1009"/>
      <c r="AH71" s="1009"/>
      <c r="AI71" s="1009"/>
      <c r="AJ71" s="1009"/>
      <c r="AK71" s="1009" t="s">
        <v>624</v>
      </c>
      <c r="AL71" s="1009"/>
      <c r="AM71" s="1009"/>
      <c r="AN71" s="1009"/>
      <c r="AO71" s="1009"/>
      <c r="AP71" s="1009" t="s">
        <v>625</v>
      </c>
      <c r="AQ71" s="1009"/>
      <c r="AR71" s="1009"/>
      <c r="AS71" s="1009"/>
      <c r="AT71" s="1009"/>
      <c r="AU71" s="1009" t="s">
        <v>628</v>
      </c>
      <c r="AV71" s="1009"/>
      <c r="AW71" s="1009"/>
      <c r="AX71" s="1009"/>
      <c r="AY71" s="1009"/>
      <c r="AZ71" s="1010"/>
      <c r="BA71" s="1010"/>
      <c r="BB71" s="1010"/>
      <c r="BC71" s="1010"/>
      <c r="BD71" s="1011"/>
      <c r="BE71" s="218"/>
      <c r="BF71" s="218"/>
      <c r="BG71" s="218"/>
      <c r="BH71" s="218"/>
      <c r="BI71" s="218"/>
      <c r="BJ71" s="218"/>
      <c r="BK71" s="218"/>
      <c r="BL71" s="218"/>
      <c r="BM71" s="218"/>
      <c r="BN71" s="218"/>
      <c r="BO71" s="218"/>
      <c r="BP71" s="218"/>
      <c r="BQ71" s="215">
        <v>65</v>
      </c>
      <c r="BR71" s="220"/>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07"/>
    </row>
    <row r="72" spans="1:131" ht="26.25" customHeight="1" x14ac:dyDescent="0.15">
      <c r="A72" s="215">
        <v>5</v>
      </c>
      <c r="B72" s="1012" t="s">
        <v>618</v>
      </c>
      <c r="C72" s="1013"/>
      <c r="D72" s="1013"/>
      <c r="E72" s="1013"/>
      <c r="F72" s="1013"/>
      <c r="G72" s="1013"/>
      <c r="H72" s="1013"/>
      <c r="I72" s="1013"/>
      <c r="J72" s="1013"/>
      <c r="K72" s="1013"/>
      <c r="L72" s="1013"/>
      <c r="M72" s="1013"/>
      <c r="N72" s="1013"/>
      <c r="O72" s="1013"/>
      <c r="P72" s="1014"/>
      <c r="Q72" s="1015">
        <v>1374</v>
      </c>
      <c r="R72" s="1009"/>
      <c r="S72" s="1009"/>
      <c r="T72" s="1009"/>
      <c r="U72" s="1009"/>
      <c r="V72" s="1009">
        <v>1355</v>
      </c>
      <c r="W72" s="1009"/>
      <c r="X72" s="1009"/>
      <c r="Y72" s="1009"/>
      <c r="Z72" s="1009"/>
      <c r="AA72" s="1009">
        <v>19</v>
      </c>
      <c r="AB72" s="1009"/>
      <c r="AC72" s="1009"/>
      <c r="AD72" s="1009"/>
      <c r="AE72" s="1009"/>
      <c r="AF72" s="1009">
        <v>14</v>
      </c>
      <c r="AG72" s="1009"/>
      <c r="AH72" s="1009"/>
      <c r="AI72" s="1009"/>
      <c r="AJ72" s="1009"/>
      <c r="AK72" s="1009">
        <v>40</v>
      </c>
      <c r="AL72" s="1009"/>
      <c r="AM72" s="1009"/>
      <c r="AN72" s="1009"/>
      <c r="AO72" s="1009"/>
      <c r="AP72" s="1009">
        <v>313</v>
      </c>
      <c r="AQ72" s="1009"/>
      <c r="AR72" s="1009"/>
      <c r="AS72" s="1009"/>
      <c r="AT72" s="1009"/>
      <c r="AU72" s="1009">
        <v>69</v>
      </c>
      <c r="AV72" s="1009"/>
      <c r="AW72" s="1009"/>
      <c r="AX72" s="1009"/>
      <c r="AY72" s="1009"/>
      <c r="AZ72" s="1010"/>
      <c r="BA72" s="1010"/>
      <c r="BB72" s="1010"/>
      <c r="BC72" s="1010"/>
      <c r="BD72" s="1011"/>
      <c r="BE72" s="218"/>
      <c r="BF72" s="218"/>
      <c r="BG72" s="218"/>
      <c r="BH72" s="218"/>
      <c r="BI72" s="218"/>
      <c r="BJ72" s="218"/>
      <c r="BK72" s="218"/>
      <c r="BL72" s="218"/>
      <c r="BM72" s="218"/>
      <c r="BN72" s="218"/>
      <c r="BO72" s="218"/>
      <c r="BP72" s="218"/>
      <c r="BQ72" s="215">
        <v>66</v>
      </c>
      <c r="BR72" s="220"/>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07"/>
    </row>
    <row r="73" spans="1:131" ht="26.25" customHeight="1" x14ac:dyDescent="0.15">
      <c r="A73" s="215">
        <v>6</v>
      </c>
      <c r="B73" s="1012" t="s">
        <v>610</v>
      </c>
      <c r="C73" s="1013"/>
      <c r="D73" s="1013"/>
      <c r="E73" s="1013"/>
      <c r="F73" s="1013"/>
      <c r="G73" s="1013"/>
      <c r="H73" s="1013"/>
      <c r="I73" s="1013"/>
      <c r="J73" s="1013"/>
      <c r="K73" s="1013"/>
      <c r="L73" s="1013"/>
      <c r="M73" s="1013"/>
      <c r="N73" s="1013"/>
      <c r="O73" s="1013"/>
      <c r="P73" s="1014"/>
      <c r="Q73" s="1015">
        <v>3</v>
      </c>
      <c r="R73" s="1009"/>
      <c r="S73" s="1009"/>
      <c r="T73" s="1009"/>
      <c r="U73" s="1009"/>
      <c r="V73" s="1009">
        <v>2</v>
      </c>
      <c r="W73" s="1009"/>
      <c r="X73" s="1009"/>
      <c r="Y73" s="1009"/>
      <c r="Z73" s="1009"/>
      <c r="AA73" s="1009">
        <v>1</v>
      </c>
      <c r="AB73" s="1009"/>
      <c r="AC73" s="1009"/>
      <c r="AD73" s="1009"/>
      <c r="AE73" s="1009"/>
      <c r="AF73" s="1009">
        <v>1</v>
      </c>
      <c r="AG73" s="1009"/>
      <c r="AH73" s="1009"/>
      <c r="AI73" s="1009"/>
      <c r="AJ73" s="1009"/>
      <c r="AK73" s="1009" t="s">
        <v>626</v>
      </c>
      <c r="AL73" s="1009"/>
      <c r="AM73" s="1009"/>
      <c r="AN73" s="1009"/>
      <c r="AO73" s="1009"/>
      <c r="AP73" s="1009" t="s">
        <v>623</v>
      </c>
      <c r="AQ73" s="1009"/>
      <c r="AR73" s="1009"/>
      <c r="AS73" s="1009"/>
      <c r="AT73" s="1009"/>
      <c r="AU73" s="1009" t="s">
        <v>628</v>
      </c>
      <c r="AV73" s="1009"/>
      <c r="AW73" s="1009"/>
      <c r="AX73" s="1009"/>
      <c r="AY73" s="1009"/>
      <c r="AZ73" s="1010"/>
      <c r="BA73" s="1010"/>
      <c r="BB73" s="1010"/>
      <c r="BC73" s="1010"/>
      <c r="BD73" s="1011"/>
      <c r="BE73" s="218"/>
      <c r="BF73" s="218"/>
      <c r="BG73" s="218"/>
      <c r="BH73" s="218"/>
      <c r="BI73" s="218"/>
      <c r="BJ73" s="218"/>
      <c r="BK73" s="218"/>
      <c r="BL73" s="218"/>
      <c r="BM73" s="218"/>
      <c r="BN73" s="218"/>
      <c r="BO73" s="218"/>
      <c r="BP73" s="218"/>
      <c r="BQ73" s="215">
        <v>67</v>
      </c>
      <c r="BR73" s="220"/>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07"/>
    </row>
    <row r="74" spans="1:131" ht="26.25" customHeight="1" x14ac:dyDescent="0.15">
      <c r="A74" s="215">
        <v>7</v>
      </c>
      <c r="B74" s="1012" t="s">
        <v>611</v>
      </c>
      <c r="C74" s="1013"/>
      <c r="D74" s="1013"/>
      <c r="E74" s="1013"/>
      <c r="F74" s="1013"/>
      <c r="G74" s="1013"/>
      <c r="H74" s="1013"/>
      <c r="I74" s="1013"/>
      <c r="J74" s="1013"/>
      <c r="K74" s="1013"/>
      <c r="L74" s="1013"/>
      <c r="M74" s="1013"/>
      <c r="N74" s="1013"/>
      <c r="O74" s="1013"/>
      <c r="P74" s="1014"/>
      <c r="Q74" s="1015">
        <v>495</v>
      </c>
      <c r="R74" s="1009"/>
      <c r="S74" s="1009"/>
      <c r="T74" s="1009"/>
      <c r="U74" s="1009"/>
      <c r="V74" s="1009">
        <v>493</v>
      </c>
      <c r="W74" s="1009"/>
      <c r="X74" s="1009"/>
      <c r="Y74" s="1009"/>
      <c r="Z74" s="1009"/>
      <c r="AA74" s="1009">
        <v>1</v>
      </c>
      <c r="AB74" s="1009"/>
      <c r="AC74" s="1009"/>
      <c r="AD74" s="1009"/>
      <c r="AE74" s="1009"/>
      <c r="AF74" s="1009">
        <v>1</v>
      </c>
      <c r="AG74" s="1009"/>
      <c r="AH74" s="1009"/>
      <c r="AI74" s="1009"/>
      <c r="AJ74" s="1009"/>
      <c r="AK74" s="1009">
        <v>298</v>
      </c>
      <c r="AL74" s="1009"/>
      <c r="AM74" s="1009"/>
      <c r="AN74" s="1009"/>
      <c r="AO74" s="1009"/>
      <c r="AP74" s="1009" t="s">
        <v>623</v>
      </c>
      <c r="AQ74" s="1009"/>
      <c r="AR74" s="1009"/>
      <c r="AS74" s="1009"/>
      <c r="AT74" s="1009"/>
      <c r="AU74" s="1009" t="s">
        <v>628</v>
      </c>
      <c r="AV74" s="1009"/>
      <c r="AW74" s="1009"/>
      <c r="AX74" s="1009"/>
      <c r="AY74" s="1009"/>
      <c r="AZ74" s="1010"/>
      <c r="BA74" s="1010"/>
      <c r="BB74" s="1010"/>
      <c r="BC74" s="1010"/>
      <c r="BD74" s="1011"/>
      <c r="BE74" s="218"/>
      <c r="BF74" s="218"/>
      <c r="BG74" s="218"/>
      <c r="BH74" s="218"/>
      <c r="BI74" s="218"/>
      <c r="BJ74" s="218"/>
      <c r="BK74" s="218"/>
      <c r="BL74" s="218"/>
      <c r="BM74" s="218"/>
      <c r="BN74" s="218"/>
      <c r="BO74" s="218"/>
      <c r="BP74" s="218"/>
      <c r="BQ74" s="215">
        <v>68</v>
      </c>
      <c r="BR74" s="220"/>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07"/>
    </row>
    <row r="75" spans="1:131" ht="26.25" customHeight="1" x14ac:dyDescent="0.15">
      <c r="A75" s="215">
        <v>8</v>
      </c>
      <c r="B75" s="1012" t="s">
        <v>612</v>
      </c>
      <c r="C75" s="1013"/>
      <c r="D75" s="1013"/>
      <c r="E75" s="1013"/>
      <c r="F75" s="1013"/>
      <c r="G75" s="1013"/>
      <c r="H75" s="1013"/>
      <c r="I75" s="1013"/>
      <c r="J75" s="1013"/>
      <c r="K75" s="1013"/>
      <c r="L75" s="1013"/>
      <c r="M75" s="1013"/>
      <c r="N75" s="1013"/>
      <c r="O75" s="1013"/>
      <c r="P75" s="1014"/>
      <c r="Q75" s="1016">
        <v>68</v>
      </c>
      <c r="R75" s="1017"/>
      <c r="S75" s="1017"/>
      <c r="T75" s="1017"/>
      <c r="U75" s="1018"/>
      <c r="V75" s="1019">
        <v>68</v>
      </c>
      <c r="W75" s="1017"/>
      <c r="X75" s="1017"/>
      <c r="Y75" s="1017"/>
      <c r="Z75" s="1018"/>
      <c r="AA75" s="1019">
        <v>0</v>
      </c>
      <c r="AB75" s="1017"/>
      <c r="AC75" s="1017"/>
      <c r="AD75" s="1017"/>
      <c r="AE75" s="1018"/>
      <c r="AF75" s="1019">
        <v>0</v>
      </c>
      <c r="AG75" s="1017"/>
      <c r="AH75" s="1017"/>
      <c r="AI75" s="1017"/>
      <c r="AJ75" s="1018"/>
      <c r="AK75" s="1019" t="s">
        <v>623</v>
      </c>
      <c r="AL75" s="1017"/>
      <c r="AM75" s="1017"/>
      <c r="AN75" s="1017"/>
      <c r="AO75" s="1018"/>
      <c r="AP75" s="1009" t="s">
        <v>623</v>
      </c>
      <c r="AQ75" s="1009"/>
      <c r="AR75" s="1009"/>
      <c r="AS75" s="1009"/>
      <c r="AT75" s="1009"/>
      <c r="AU75" s="1019" t="s">
        <v>628</v>
      </c>
      <c r="AV75" s="1017"/>
      <c r="AW75" s="1017"/>
      <c r="AX75" s="1017"/>
      <c r="AY75" s="1018"/>
      <c r="AZ75" s="1010"/>
      <c r="BA75" s="1010"/>
      <c r="BB75" s="1010"/>
      <c r="BC75" s="1010"/>
      <c r="BD75" s="1011"/>
      <c r="BE75" s="218"/>
      <c r="BF75" s="218"/>
      <c r="BG75" s="218"/>
      <c r="BH75" s="218"/>
      <c r="BI75" s="218"/>
      <c r="BJ75" s="218"/>
      <c r="BK75" s="218"/>
      <c r="BL75" s="218"/>
      <c r="BM75" s="218"/>
      <c r="BN75" s="218"/>
      <c r="BO75" s="218"/>
      <c r="BP75" s="218"/>
      <c r="BQ75" s="215">
        <v>69</v>
      </c>
      <c r="BR75" s="220"/>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07"/>
    </row>
    <row r="76" spans="1:131" ht="26.25" customHeight="1" x14ac:dyDescent="0.15">
      <c r="A76" s="215">
        <v>9</v>
      </c>
      <c r="B76" s="1012" t="s">
        <v>613</v>
      </c>
      <c r="C76" s="1013"/>
      <c r="D76" s="1013"/>
      <c r="E76" s="1013"/>
      <c r="F76" s="1013"/>
      <c r="G76" s="1013"/>
      <c r="H76" s="1013"/>
      <c r="I76" s="1013"/>
      <c r="J76" s="1013"/>
      <c r="K76" s="1013"/>
      <c r="L76" s="1013"/>
      <c r="M76" s="1013"/>
      <c r="N76" s="1013"/>
      <c r="O76" s="1013"/>
      <c r="P76" s="1014"/>
      <c r="Q76" s="1016">
        <v>1851</v>
      </c>
      <c r="R76" s="1017"/>
      <c r="S76" s="1017"/>
      <c r="T76" s="1017"/>
      <c r="U76" s="1018"/>
      <c r="V76" s="1019">
        <v>1811</v>
      </c>
      <c r="W76" s="1017"/>
      <c r="X76" s="1017"/>
      <c r="Y76" s="1017"/>
      <c r="Z76" s="1018"/>
      <c r="AA76" s="1019">
        <v>40</v>
      </c>
      <c r="AB76" s="1017"/>
      <c r="AC76" s="1017"/>
      <c r="AD76" s="1017"/>
      <c r="AE76" s="1018"/>
      <c r="AF76" s="1019">
        <v>40</v>
      </c>
      <c r="AG76" s="1017"/>
      <c r="AH76" s="1017"/>
      <c r="AI76" s="1017"/>
      <c r="AJ76" s="1018"/>
      <c r="AK76" s="1019" t="s">
        <v>623</v>
      </c>
      <c r="AL76" s="1017"/>
      <c r="AM76" s="1017"/>
      <c r="AN76" s="1017"/>
      <c r="AO76" s="1018"/>
      <c r="AP76" s="1009" t="s">
        <v>623</v>
      </c>
      <c r="AQ76" s="1009"/>
      <c r="AR76" s="1009"/>
      <c r="AS76" s="1009"/>
      <c r="AT76" s="1009"/>
      <c r="AU76" s="1019" t="s">
        <v>628</v>
      </c>
      <c r="AV76" s="1017"/>
      <c r="AW76" s="1017"/>
      <c r="AX76" s="1017"/>
      <c r="AY76" s="1018"/>
      <c r="AZ76" s="1010"/>
      <c r="BA76" s="1010"/>
      <c r="BB76" s="1010"/>
      <c r="BC76" s="1010"/>
      <c r="BD76" s="1011"/>
      <c r="BE76" s="218"/>
      <c r="BF76" s="218"/>
      <c r="BG76" s="218"/>
      <c r="BH76" s="218"/>
      <c r="BI76" s="218"/>
      <c r="BJ76" s="218"/>
      <c r="BK76" s="218"/>
      <c r="BL76" s="218"/>
      <c r="BM76" s="218"/>
      <c r="BN76" s="218"/>
      <c r="BO76" s="218"/>
      <c r="BP76" s="218"/>
      <c r="BQ76" s="215">
        <v>70</v>
      </c>
      <c r="BR76" s="220"/>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07"/>
    </row>
    <row r="77" spans="1:131" ht="26.25" customHeight="1" x14ac:dyDescent="0.15">
      <c r="A77" s="215">
        <v>10</v>
      </c>
      <c r="B77" s="1012" t="s">
        <v>614</v>
      </c>
      <c r="C77" s="1013"/>
      <c r="D77" s="1013"/>
      <c r="E77" s="1013"/>
      <c r="F77" s="1013"/>
      <c r="G77" s="1013"/>
      <c r="H77" s="1013"/>
      <c r="I77" s="1013"/>
      <c r="J77" s="1013"/>
      <c r="K77" s="1013"/>
      <c r="L77" s="1013"/>
      <c r="M77" s="1013"/>
      <c r="N77" s="1013"/>
      <c r="O77" s="1013"/>
      <c r="P77" s="1014"/>
      <c r="Q77" s="1016">
        <v>72965</v>
      </c>
      <c r="R77" s="1017"/>
      <c r="S77" s="1017"/>
      <c r="T77" s="1017"/>
      <c r="U77" s="1018"/>
      <c r="V77" s="1019">
        <v>69423</v>
      </c>
      <c r="W77" s="1017"/>
      <c r="X77" s="1017"/>
      <c r="Y77" s="1017"/>
      <c r="Z77" s="1018"/>
      <c r="AA77" s="1019">
        <v>3542</v>
      </c>
      <c r="AB77" s="1017"/>
      <c r="AC77" s="1017"/>
      <c r="AD77" s="1017"/>
      <c r="AE77" s="1018"/>
      <c r="AF77" s="1019">
        <v>3542</v>
      </c>
      <c r="AG77" s="1017"/>
      <c r="AH77" s="1017"/>
      <c r="AI77" s="1017"/>
      <c r="AJ77" s="1018"/>
      <c r="AK77" s="1019">
        <v>1058</v>
      </c>
      <c r="AL77" s="1017"/>
      <c r="AM77" s="1017"/>
      <c r="AN77" s="1017"/>
      <c r="AO77" s="1018"/>
      <c r="AP77" s="1009" t="s">
        <v>623</v>
      </c>
      <c r="AQ77" s="1009"/>
      <c r="AR77" s="1009"/>
      <c r="AS77" s="1009"/>
      <c r="AT77" s="1009"/>
      <c r="AU77" s="1019" t="s">
        <v>628</v>
      </c>
      <c r="AV77" s="1017"/>
      <c r="AW77" s="1017"/>
      <c r="AX77" s="1017"/>
      <c r="AY77" s="1018"/>
      <c r="AZ77" s="1010"/>
      <c r="BA77" s="1010"/>
      <c r="BB77" s="1010"/>
      <c r="BC77" s="1010"/>
      <c r="BD77" s="1011"/>
      <c r="BE77" s="218"/>
      <c r="BF77" s="218"/>
      <c r="BG77" s="218"/>
      <c r="BH77" s="218"/>
      <c r="BI77" s="218"/>
      <c r="BJ77" s="218"/>
      <c r="BK77" s="218"/>
      <c r="BL77" s="218"/>
      <c r="BM77" s="218"/>
      <c r="BN77" s="218"/>
      <c r="BO77" s="218"/>
      <c r="BP77" s="218"/>
      <c r="BQ77" s="215">
        <v>71</v>
      </c>
      <c r="BR77" s="220"/>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07"/>
    </row>
    <row r="78" spans="1:131" ht="26.25" customHeight="1" x14ac:dyDescent="0.15">
      <c r="A78" s="215">
        <v>11</v>
      </c>
      <c r="B78" s="1012" t="s">
        <v>615</v>
      </c>
      <c r="C78" s="1013"/>
      <c r="D78" s="1013"/>
      <c r="E78" s="1013"/>
      <c r="F78" s="1013"/>
      <c r="G78" s="1013"/>
      <c r="H78" s="1013"/>
      <c r="I78" s="1013"/>
      <c r="J78" s="1013"/>
      <c r="K78" s="1013"/>
      <c r="L78" s="1013"/>
      <c r="M78" s="1013"/>
      <c r="N78" s="1013"/>
      <c r="O78" s="1013"/>
      <c r="P78" s="1014"/>
      <c r="Q78" s="1015">
        <v>217</v>
      </c>
      <c r="R78" s="1009"/>
      <c r="S78" s="1009"/>
      <c r="T78" s="1009"/>
      <c r="U78" s="1009"/>
      <c r="V78" s="1009">
        <v>191</v>
      </c>
      <c r="W78" s="1009"/>
      <c r="X78" s="1009"/>
      <c r="Y78" s="1009"/>
      <c r="Z78" s="1009"/>
      <c r="AA78" s="1009">
        <v>25</v>
      </c>
      <c r="AB78" s="1009"/>
      <c r="AC78" s="1009"/>
      <c r="AD78" s="1009"/>
      <c r="AE78" s="1009"/>
      <c r="AF78" s="1009">
        <v>25</v>
      </c>
      <c r="AG78" s="1009"/>
      <c r="AH78" s="1009"/>
      <c r="AI78" s="1009"/>
      <c r="AJ78" s="1009"/>
      <c r="AK78" s="1009" t="s">
        <v>623</v>
      </c>
      <c r="AL78" s="1009"/>
      <c r="AM78" s="1009"/>
      <c r="AN78" s="1009"/>
      <c r="AO78" s="1009"/>
      <c r="AP78" s="1009" t="s">
        <v>623</v>
      </c>
      <c r="AQ78" s="1009"/>
      <c r="AR78" s="1009"/>
      <c r="AS78" s="1009"/>
      <c r="AT78" s="1009"/>
      <c r="AU78" s="1009" t="s">
        <v>628</v>
      </c>
      <c r="AV78" s="1009"/>
      <c r="AW78" s="1009"/>
      <c r="AX78" s="1009"/>
      <c r="AY78" s="1009"/>
      <c r="AZ78" s="1010"/>
      <c r="BA78" s="1010"/>
      <c r="BB78" s="1010"/>
      <c r="BC78" s="1010"/>
      <c r="BD78" s="1011"/>
      <c r="BE78" s="218"/>
      <c r="BF78" s="218"/>
      <c r="BG78" s="218"/>
      <c r="BH78" s="218"/>
      <c r="BI78" s="218"/>
      <c r="BJ78" s="207"/>
      <c r="BK78" s="207"/>
      <c r="BL78" s="207"/>
      <c r="BM78" s="207"/>
      <c r="BN78" s="207"/>
      <c r="BO78" s="218"/>
      <c r="BP78" s="218"/>
      <c r="BQ78" s="215">
        <v>72</v>
      </c>
      <c r="BR78" s="220"/>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07"/>
    </row>
    <row r="79" spans="1:131" ht="26.25" customHeight="1" x14ac:dyDescent="0.15">
      <c r="A79" s="215">
        <v>12</v>
      </c>
      <c r="B79" s="1012" t="s">
        <v>616</v>
      </c>
      <c r="C79" s="1013"/>
      <c r="D79" s="1013"/>
      <c r="E79" s="1013"/>
      <c r="F79" s="1013"/>
      <c r="G79" s="1013"/>
      <c r="H79" s="1013"/>
      <c r="I79" s="1013"/>
      <c r="J79" s="1013"/>
      <c r="K79" s="1013"/>
      <c r="L79" s="1013"/>
      <c r="M79" s="1013"/>
      <c r="N79" s="1013"/>
      <c r="O79" s="1013"/>
      <c r="P79" s="1014"/>
      <c r="Q79" s="1015">
        <v>823874</v>
      </c>
      <c r="R79" s="1009"/>
      <c r="S79" s="1009"/>
      <c r="T79" s="1009"/>
      <c r="U79" s="1009"/>
      <c r="V79" s="1009">
        <v>808406</v>
      </c>
      <c r="W79" s="1009"/>
      <c r="X79" s="1009"/>
      <c r="Y79" s="1009"/>
      <c r="Z79" s="1009"/>
      <c r="AA79" s="1009">
        <v>15468</v>
      </c>
      <c r="AB79" s="1009"/>
      <c r="AC79" s="1009"/>
      <c r="AD79" s="1009"/>
      <c r="AE79" s="1009"/>
      <c r="AF79" s="1009">
        <v>15468</v>
      </c>
      <c r="AG79" s="1009"/>
      <c r="AH79" s="1009"/>
      <c r="AI79" s="1009"/>
      <c r="AJ79" s="1009"/>
      <c r="AK79" s="1009" t="s">
        <v>623</v>
      </c>
      <c r="AL79" s="1009"/>
      <c r="AM79" s="1009"/>
      <c r="AN79" s="1009"/>
      <c r="AO79" s="1009"/>
      <c r="AP79" s="1009" t="s">
        <v>623</v>
      </c>
      <c r="AQ79" s="1009"/>
      <c r="AR79" s="1009"/>
      <c r="AS79" s="1009"/>
      <c r="AT79" s="1009"/>
      <c r="AU79" s="1009" t="s">
        <v>628</v>
      </c>
      <c r="AV79" s="1009"/>
      <c r="AW79" s="1009"/>
      <c r="AX79" s="1009"/>
      <c r="AY79" s="1009"/>
      <c r="AZ79" s="1010"/>
      <c r="BA79" s="1010"/>
      <c r="BB79" s="1010"/>
      <c r="BC79" s="1010"/>
      <c r="BD79" s="1011"/>
      <c r="BE79" s="218"/>
      <c r="BF79" s="218"/>
      <c r="BG79" s="218"/>
      <c r="BH79" s="218"/>
      <c r="BI79" s="218"/>
      <c r="BJ79" s="207"/>
      <c r="BK79" s="207"/>
      <c r="BL79" s="207"/>
      <c r="BM79" s="207"/>
      <c r="BN79" s="207"/>
      <c r="BO79" s="218"/>
      <c r="BP79" s="218"/>
      <c r="BQ79" s="215">
        <v>73</v>
      </c>
      <c r="BR79" s="220"/>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07"/>
    </row>
    <row r="80" spans="1:131" ht="26.25" customHeight="1" x14ac:dyDescent="0.15">
      <c r="A80" s="215">
        <v>13</v>
      </c>
      <c r="B80" s="1012" t="s">
        <v>617</v>
      </c>
      <c r="C80" s="1013"/>
      <c r="D80" s="1013"/>
      <c r="E80" s="1013"/>
      <c r="F80" s="1013"/>
      <c r="G80" s="1013"/>
      <c r="H80" s="1013"/>
      <c r="I80" s="1013"/>
      <c r="J80" s="1013"/>
      <c r="K80" s="1013"/>
      <c r="L80" s="1013"/>
      <c r="M80" s="1013"/>
      <c r="N80" s="1013"/>
      <c r="O80" s="1013"/>
      <c r="P80" s="1014"/>
      <c r="Q80" s="1015">
        <v>990</v>
      </c>
      <c r="R80" s="1009"/>
      <c r="S80" s="1009"/>
      <c r="T80" s="1009"/>
      <c r="U80" s="1009"/>
      <c r="V80" s="1009">
        <v>895</v>
      </c>
      <c r="W80" s="1009"/>
      <c r="X80" s="1009"/>
      <c r="Y80" s="1009"/>
      <c r="Z80" s="1009"/>
      <c r="AA80" s="1009">
        <v>96</v>
      </c>
      <c r="AB80" s="1009"/>
      <c r="AC80" s="1009"/>
      <c r="AD80" s="1009"/>
      <c r="AE80" s="1009"/>
      <c r="AF80" s="1009">
        <v>1165</v>
      </c>
      <c r="AG80" s="1009"/>
      <c r="AH80" s="1009"/>
      <c r="AI80" s="1009"/>
      <c r="AJ80" s="1009"/>
      <c r="AK80" s="1009">
        <v>2</v>
      </c>
      <c r="AL80" s="1009"/>
      <c r="AM80" s="1009"/>
      <c r="AN80" s="1009"/>
      <c r="AO80" s="1009"/>
      <c r="AP80" s="1009">
        <v>2919</v>
      </c>
      <c r="AQ80" s="1009"/>
      <c r="AR80" s="1009"/>
      <c r="AS80" s="1009"/>
      <c r="AT80" s="1009"/>
      <c r="AU80" s="1009" t="s">
        <v>628</v>
      </c>
      <c r="AV80" s="1009"/>
      <c r="AW80" s="1009"/>
      <c r="AX80" s="1009"/>
      <c r="AY80" s="1009"/>
      <c r="AZ80" s="1010" t="s">
        <v>627</v>
      </c>
      <c r="BA80" s="1010"/>
      <c r="BB80" s="1010"/>
      <c r="BC80" s="1010"/>
      <c r="BD80" s="1011"/>
      <c r="BE80" s="218"/>
      <c r="BF80" s="218"/>
      <c r="BG80" s="218"/>
      <c r="BH80" s="218"/>
      <c r="BI80" s="218"/>
      <c r="BJ80" s="218"/>
      <c r="BK80" s="218"/>
      <c r="BL80" s="218"/>
      <c r="BM80" s="218"/>
      <c r="BN80" s="218"/>
      <c r="BO80" s="218"/>
      <c r="BP80" s="218"/>
      <c r="BQ80" s="215">
        <v>74</v>
      </c>
      <c r="BR80" s="220"/>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07"/>
    </row>
    <row r="81" spans="1:131" ht="26.25" customHeight="1" x14ac:dyDescent="0.15">
      <c r="A81" s="215">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18"/>
      <c r="BF81" s="218"/>
      <c r="BG81" s="218"/>
      <c r="BH81" s="218"/>
      <c r="BI81" s="218"/>
      <c r="BJ81" s="218"/>
      <c r="BK81" s="218"/>
      <c r="BL81" s="218"/>
      <c r="BM81" s="218"/>
      <c r="BN81" s="218"/>
      <c r="BO81" s="218"/>
      <c r="BP81" s="218"/>
      <c r="BQ81" s="215">
        <v>75</v>
      </c>
      <c r="BR81" s="220"/>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07"/>
    </row>
    <row r="82" spans="1:131" ht="26.25" customHeight="1" x14ac:dyDescent="0.15">
      <c r="A82" s="215">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18"/>
      <c r="BF82" s="218"/>
      <c r="BG82" s="218"/>
      <c r="BH82" s="218"/>
      <c r="BI82" s="218"/>
      <c r="BJ82" s="218"/>
      <c r="BK82" s="218"/>
      <c r="BL82" s="218"/>
      <c r="BM82" s="218"/>
      <c r="BN82" s="218"/>
      <c r="BO82" s="218"/>
      <c r="BP82" s="218"/>
      <c r="BQ82" s="215">
        <v>76</v>
      </c>
      <c r="BR82" s="220"/>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07"/>
    </row>
    <row r="83" spans="1:131" ht="26.25" customHeight="1" x14ac:dyDescent="0.15">
      <c r="A83" s="215">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18"/>
      <c r="BF83" s="218"/>
      <c r="BG83" s="218"/>
      <c r="BH83" s="218"/>
      <c r="BI83" s="218"/>
      <c r="BJ83" s="218"/>
      <c r="BK83" s="218"/>
      <c r="BL83" s="218"/>
      <c r="BM83" s="218"/>
      <c r="BN83" s="218"/>
      <c r="BO83" s="218"/>
      <c r="BP83" s="218"/>
      <c r="BQ83" s="215">
        <v>77</v>
      </c>
      <c r="BR83" s="220"/>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07"/>
    </row>
    <row r="84" spans="1:131" ht="26.25" customHeight="1" x14ac:dyDescent="0.15">
      <c r="A84" s="215">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18"/>
      <c r="BF84" s="218"/>
      <c r="BG84" s="218"/>
      <c r="BH84" s="218"/>
      <c r="BI84" s="218"/>
      <c r="BJ84" s="218"/>
      <c r="BK84" s="218"/>
      <c r="BL84" s="218"/>
      <c r="BM84" s="218"/>
      <c r="BN84" s="218"/>
      <c r="BO84" s="218"/>
      <c r="BP84" s="218"/>
      <c r="BQ84" s="215">
        <v>78</v>
      </c>
      <c r="BR84" s="220"/>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07"/>
    </row>
    <row r="85" spans="1:131" ht="26.25" customHeight="1" x14ac:dyDescent="0.15">
      <c r="A85" s="215">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18"/>
      <c r="BF85" s="218"/>
      <c r="BG85" s="218"/>
      <c r="BH85" s="218"/>
      <c r="BI85" s="218"/>
      <c r="BJ85" s="218"/>
      <c r="BK85" s="218"/>
      <c r="BL85" s="218"/>
      <c r="BM85" s="218"/>
      <c r="BN85" s="218"/>
      <c r="BO85" s="218"/>
      <c r="BP85" s="218"/>
      <c r="BQ85" s="215">
        <v>79</v>
      </c>
      <c r="BR85" s="220"/>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07"/>
    </row>
    <row r="86" spans="1:131" ht="26.25" customHeight="1" x14ac:dyDescent="0.15">
      <c r="A86" s="215">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18"/>
      <c r="BF86" s="218"/>
      <c r="BG86" s="218"/>
      <c r="BH86" s="218"/>
      <c r="BI86" s="218"/>
      <c r="BJ86" s="218"/>
      <c r="BK86" s="218"/>
      <c r="BL86" s="218"/>
      <c r="BM86" s="218"/>
      <c r="BN86" s="218"/>
      <c r="BO86" s="218"/>
      <c r="BP86" s="218"/>
      <c r="BQ86" s="215">
        <v>80</v>
      </c>
      <c r="BR86" s="220"/>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07"/>
    </row>
    <row r="87" spans="1:131" ht="26.25" customHeight="1" x14ac:dyDescent="0.15">
      <c r="A87" s="221">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18"/>
      <c r="BF87" s="218"/>
      <c r="BG87" s="218"/>
      <c r="BH87" s="218"/>
      <c r="BI87" s="218"/>
      <c r="BJ87" s="218"/>
      <c r="BK87" s="218"/>
      <c r="BL87" s="218"/>
      <c r="BM87" s="218"/>
      <c r="BN87" s="218"/>
      <c r="BO87" s="218"/>
      <c r="BP87" s="218"/>
      <c r="BQ87" s="215">
        <v>81</v>
      </c>
      <c r="BR87" s="220"/>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07"/>
    </row>
    <row r="88" spans="1:131" ht="26.25" customHeight="1" thickBot="1" x14ac:dyDescent="0.2">
      <c r="A88" s="217" t="s">
        <v>399</v>
      </c>
      <c r="B88" s="975" t="s">
        <v>430</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f>SUM(AF68:AJ87)</f>
        <v>20280</v>
      </c>
      <c r="AG88" s="997"/>
      <c r="AH88" s="997"/>
      <c r="AI88" s="997"/>
      <c r="AJ88" s="997"/>
      <c r="AK88" s="1001"/>
      <c r="AL88" s="1001"/>
      <c r="AM88" s="1001"/>
      <c r="AN88" s="1001"/>
      <c r="AO88" s="1001"/>
      <c r="AP88" s="997">
        <f>SUM(AP68:AT87)</f>
        <v>3232</v>
      </c>
      <c r="AQ88" s="997"/>
      <c r="AR88" s="997"/>
      <c r="AS88" s="997"/>
      <c r="AT88" s="997"/>
      <c r="AU88" s="997"/>
      <c r="AV88" s="997"/>
      <c r="AW88" s="997"/>
      <c r="AX88" s="997"/>
      <c r="AY88" s="997"/>
      <c r="AZ88" s="998"/>
      <c r="BA88" s="998"/>
      <c r="BB88" s="998"/>
      <c r="BC88" s="998"/>
      <c r="BD88" s="999"/>
      <c r="BE88" s="218"/>
      <c r="BF88" s="218"/>
      <c r="BG88" s="218"/>
      <c r="BH88" s="218"/>
      <c r="BI88" s="218"/>
      <c r="BJ88" s="218"/>
      <c r="BK88" s="218"/>
      <c r="BL88" s="218"/>
      <c r="BM88" s="218"/>
      <c r="BN88" s="218"/>
      <c r="BO88" s="218"/>
      <c r="BP88" s="218"/>
      <c r="BQ88" s="215">
        <v>82</v>
      </c>
      <c r="BR88" s="220"/>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07"/>
    </row>
    <row r="89" spans="1:13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07"/>
    </row>
    <row r="90" spans="1:13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07"/>
    </row>
    <row r="91" spans="1:13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07"/>
    </row>
    <row r="92" spans="1:13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07"/>
    </row>
    <row r="93" spans="1:13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07"/>
    </row>
    <row r="94" spans="1:13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07"/>
    </row>
    <row r="95" spans="1:13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07"/>
    </row>
    <row r="96" spans="1:13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07"/>
    </row>
    <row r="97" spans="1:13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07"/>
    </row>
    <row r="98" spans="1:13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07"/>
    </row>
    <row r="99" spans="1:13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07"/>
    </row>
    <row r="100" spans="1:13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07"/>
    </row>
    <row r="101" spans="1:13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07"/>
    </row>
    <row r="102" spans="1:13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399</v>
      </c>
      <c r="BR102" s="975" t="s">
        <v>431</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v>50</v>
      </c>
      <c r="CS102" s="991"/>
      <c r="CT102" s="991"/>
      <c r="CU102" s="991"/>
      <c r="CV102" s="992"/>
      <c r="CW102" s="990" t="s">
        <v>597</v>
      </c>
      <c r="CX102" s="991"/>
      <c r="CY102" s="991"/>
      <c r="CZ102" s="991"/>
      <c r="DA102" s="992"/>
      <c r="DB102" s="990" t="s">
        <v>597</v>
      </c>
      <c r="DC102" s="991"/>
      <c r="DD102" s="991"/>
      <c r="DE102" s="991"/>
      <c r="DF102" s="992"/>
      <c r="DG102" s="990" t="s">
        <v>597</v>
      </c>
      <c r="DH102" s="991"/>
      <c r="DI102" s="991"/>
      <c r="DJ102" s="991"/>
      <c r="DK102" s="992"/>
      <c r="DL102" s="990" t="s">
        <v>597</v>
      </c>
      <c r="DM102" s="991"/>
      <c r="DN102" s="991"/>
      <c r="DO102" s="991"/>
      <c r="DP102" s="992"/>
      <c r="DQ102" s="990" t="s">
        <v>597</v>
      </c>
      <c r="DR102" s="991"/>
      <c r="DS102" s="991"/>
      <c r="DT102" s="991"/>
      <c r="DU102" s="992"/>
      <c r="DV102" s="975"/>
      <c r="DW102" s="976"/>
      <c r="DX102" s="976"/>
      <c r="DY102" s="976"/>
      <c r="DZ102" s="977"/>
      <c r="EA102" s="207"/>
    </row>
    <row r="103" spans="1:13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78" t="s">
        <v>432</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07"/>
    </row>
    <row r="104" spans="1:13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79" t="s">
        <v>433</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07"/>
    </row>
    <row r="105" spans="1:13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7"/>
      <c r="BR105" s="207"/>
      <c r="BS105" s="207"/>
      <c r="BT105" s="207"/>
      <c r="BU105" s="207"/>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row>
    <row r="106" spans="1:131" ht="11.25" customHeight="1" x14ac:dyDescent="0.15">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7"/>
      <c r="BR106" s="207"/>
      <c r="BS106" s="207"/>
      <c r="BT106" s="207"/>
      <c r="BU106" s="207"/>
      <c r="BV106" s="207"/>
      <c r="BW106" s="207"/>
      <c r="BX106" s="207"/>
      <c r="BY106" s="207"/>
      <c r="BZ106" s="207"/>
      <c r="CA106" s="207"/>
      <c r="CB106" s="207"/>
      <c r="CC106" s="207"/>
      <c r="CD106" s="207"/>
      <c r="CE106" s="207"/>
      <c r="CF106" s="207"/>
      <c r="CG106" s="207"/>
      <c r="CH106" s="207"/>
      <c r="CI106" s="207"/>
      <c r="CJ106" s="207"/>
      <c r="CK106" s="207"/>
      <c r="CL106" s="207"/>
      <c r="CM106" s="207"/>
      <c r="CN106" s="207"/>
      <c r="CO106" s="207"/>
      <c r="CP106" s="207"/>
      <c r="CQ106" s="207"/>
      <c r="CR106" s="207"/>
      <c r="CS106" s="207"/>
      <c r="CT106" s="207"/>
      <c r="CU106" s="207"/>
      <c r="CV106" s="207"/>
      <c r="CW106" s="207"/>
      <c r="CX106" s="207"/>
      <c r="CY106" s="207"/>
      <c r="CZ106" s="207"/>
      <c r="DA106" s="207"/>
      <c r="DB106" s="207"/>
      <c r="DC106" s="207"/>
      <c r="DD106" s="207"/>
      <c r="DE106" s="207"/>
      <c r="DF106" s="207"/>
      <c r="DG106" s="207"/>
      <c r="DH106" s="207"/>
      <c r="DI106" s="207"/>
      <c r="DJ106" s="207"/>
      <c r="DK106" s="207"/>
      <c r="DL106" s="207"/>
      <c r="DM106" s="207"/>
      <c r="DN106" s="207"/>
      <c r="DO106" s="207"/>
      <c r="DP106" s="207"/>
      <c r="DQ106" s="207"/>
      <c r="DR106" s="207"/>
      <c r="DS106" s="207"/>
      <c r="DT106" s="207"/>
      <c r="DU106" s="207"/>
      <c r="DV106" s="207"/>
      <c r="DW106" s="207"/>
      <c r="DX106" s="207"/>
      <c r="DY106" s="207"/>
      <c r="DZ106" s="207"/>
      <c r="EA106" s="207"/>
    </row>
    <row r="107" spans="1:131" s="207" customFormat="1" ht="26.25" customHeight="1" thickBot="1" x14ac:dyDescent="0.2">
      <c r="A107" s="226" t="s">
        <v>434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435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207" customFormat="1" ht="26.25" customHeight="1" x14ac:dyDescent="0.15">
      <c r="A108" s="980" t="s">
        <v>436</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437</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07" customFormat="1" ht="26.25" customHeight="1" x14ac:dyDescent="0.15">
      <c r="A109" s="933" t="s">
        <v>438</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439</v>
      </c>
      <c r="AB109" s="934"/>
      <c r="AC109" s="934"/>
      <c r="AD109" s="934"/>
      <c r="AE109" s="935"/>
      <c r="AF109" s="936" t="s">
        <v>440</v>
      </c>
      <c r="AG109" s="934"/>
      <c r="AH109" s="934"/>
      <c r="AI109" s="934"/>
      <c r="AJ109" s="935"/>
      <c r="AK109" s="936" t="s">
        <v>313</v>
      </c>
      <c r="AL109" s="934"/>
      <c r="AM109" s="934"/>
      <c r="AN109" s="934"/>
      <c r="AO109" s="935"/>
      <c r="AP109" s="936" t="s">
        <v>441</v>
      </c>
      <c r="AQ109" s="934"/>
      <c r="AR109" s="934"/>
      <c r="AS109" s="934"/>
      <c r="AT109" s="967"/>
      <c r="AU109" s="933" t="s">
        <v>438</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439</v>
      </c>
      <c r="BR109" s="934"/>
      <c r="BS109" s="934"/>
      <c r="BT109" s="934"/>
      <c r="BU109" s="935"/>
      <c r="BV109" s="936" t="s">
        <v>440</v>
      </c>
      <c r="BW109" s="934"/>
      <c r="BX109" s="934"/>
      <c r="BY109" s="934"/>
      <c r="BZ109" s="935"/>
      <c r="CA109" s="936" t="s">
        <v>313</v>
      </c>
      <c r="CB109" s="934"/>
      <c r="CC109" s="934"/>
      <c r="CD109" s="934"/>
      <c r="CE109" s="935"/>
      <c r="CF109" s="974" t="s">
        <v>441</v>
      </c>
      <c r="CG109" s="974"/>
      <c r="CH109" s="974"/>
      <c r="CI109" s="974"/>
      <c r="CJ109" s="974"/>
      <c r="CK109" s="936" t="s">
        <v>442</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439</v>
      </c>
      <c r="DH109" s="934"/>
      <c r="DI109" s="934"/>
      <c r="DJ109" s="934"/>
      <c r="DK109" s="935"/>
      <c r="DL109" s="936" t="s">
        <v>440</v>
      </c>
      <c r="DM109" s="934"/>
      <c r="DN109" s="934"/>
      <c r="DO109" s="934"/>
      <c r="DP109" s="935"/>
      <c r="DQ109" s="936" t="s">
        <v>313</v>
      </c>
      <c r="DR109" s="934"/>
      <c r="DS109" s="934"/>
      <c r="DT109" s="934"/>
      <c r="DU109" s="935"/>
      <c r="DV109" s="936" t="s">
        <v>441</v>
      </c>
      <c r="DW109" s="934"/>
      <c r="DX109" s="934"/>
      <c r="DY109" s="934"/>
      <c r="DZ109" s="967"/>
    </row>
    <row r="110" spans="1:131" s="207" customFormat="1" ht="26.25" customHeight="1" x14ac:dyDescent="0.15">
      <c r="A110" s="845" t="s">
        <v>443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1059213</v>
      </c>
      <c r="AB110" s="927"/>
      <c r="AC110" s="927"/>
      <c r="AD110" s="927"/>
      <c r="AE110" s="928"/>
      <c r="AF110" s="929">
        <v>1159313</v>
      </c>
      <c r="AG110" s="927"/>
      <c r="AH110" s="927"/>
      <c r="AI110" s="927"/>
      <c r="AJ110" s="928"/>
      <c r="AK110" s="929">
        <v>1287955</v>
      </c>
      <c r="AL110" s="927"/>
      <c r="AM110" s="927"/>
      <c r="AN110" s="927"/>
      <c r="AO110" s="928"/>
      <c r="AP110" s="930">
        <v>25.3</v>
      </c>
      <c r="AQ110" s="931"/>
      <c r="AR110" s="931"/>
      <c r="AS110" s="931"/>
      <c r="AT110" s="932"/>
      <c r="AU110" s="968" t="s">
        <v>75</v>
      </c>
      <c r="AV110" s="969"/>
      <c r="AW110" s="969"/>
      <c r="AX110" s="969"/>
      <c r="AY110" s="969"/>
      <c r="AZ110" s="898" t="s">
        <v>444</v>
      </c>
      <c r="BA110" s="846"/>
      <c r="BB110" s="846"/>
      <c r="BC110" s="846"/>
      <c r="BD110" s="846"/>
      <c r="BE110" s="846"/>
      <c r="BF110" s="846"/>
      <c r="BG110" s="846"/>
      <c r="BH110" s="846"/>
      <c r="BI110" s="846"/>
      <c r="BJ110" s="846"/>
      <c r="BK110" s="846"/>
      <c r="BL110" s="846"/>
      <c r="BM110" s="846"/>
      <c r="BN110" s="846"/>
      <c r="BO110" s="846"/>
      <c r="BP110" s="847"/>
      <c r="BQ110" s="899">
        <v>12862389</v>
      </c>
      <c r="BR110" s="880"/>
      <c r="BS110" s="880"/>
      <c r="BT110" s="880"/>
      <c r="BU110" s="880"/>
      <c r="BV110" s="880">
        <v>12733251</v>
      </c>
      <c r="BW110" s="880"/>
      <c r="BX110" s="880"/>
      <c r="BY110" s="880"/>
      <c r="BZ110" s="880"/>
      <c r="CA110" s="880">
        <v>12062808</v>
      </c>
      <c r="CB110" s="880"/>
      <c r="CC110" s="880"/>
      <c r="CD110" s="880"/>
      <c r="CE110" s="880"/>
      <c r="CF110" s="904">
        <v>236.9</v>
      </c>
      <c r="CG110" s="905"/>
      <c r="CH110" s="905"/>
      <c r="CI110" s="905"/>
      <c r="CJ110" s="905"/>
      <c r="CK110" s="964" t="s">
        <v>445</v>
      </c>
      <c r="CL110" s="857"/>
      <c r="CM110" s="898" t="s">
        <v>446</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447</v>
      </c>
      <c r="DH110" s="880"/>
      <c r="DI110" s="880"/>
      <c r="DJ110" s="880"/>
      <c r="DK110" s="880"/>
      <c r="DL110" s="880" t="s">
        <v>448</v>
      </c>
      <c r="DM110" s="880"/>
      <c r="DN110" s="880"/>
      <c r="DO110" s="880"/>
      <c r="DP110" s="880"/>
      <c r="DQ110" s="880" t="s">
        <v>449</v>
      </c>
      <c r="DR110" s="880"/>
      <c r="DS110" s="880"/>
      <c r="DT110" s="880"/>
      <c r="DU110" s="880"/>
      <c r="DV110" s="881" t="s">
        <v>130</v>
      </c>
      <c r="DW110" s="881"/>
      <c r="DX110" s="881"/>
      <c r="DY110" s="881"/>
      <c r="DZ110" s="882"/>
    </row>
    <row r="111" spans="1:131" s="207" customFormat="1" ht="26.25" customHeight="1" x14ac:dyDescent="0.15">
      <c r="A111" s="812" t="s">
        <v>450</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451</v>
      </c>
      <c r="AB111" s="957"/>
      <c r="AC111" s="957"/>
      <c r="AD111" s="957"/>
      <c r="AE111" s="958"/>
      <c r="AF111" s="959" t="s">
        <v>447</v>
      </c>
      <c r="AG111" s="957"/>
      <c r="AH111" s="957"/>
      <c r="AI111" s="957"/>
      <c r="AJ111" s="958"/>
      <c r="AK111" s="959" t="s">
        <v>448</v>
      </c>
      <c r="AL111" s="957"/>
      <c r="AM111" s="957"/>
      <c r="AN111" s="957"/>
      <c r="AO111" s="958"/>
      <c r="AP111" s="960" t="s">
        <v>447</v>
      </c>
      <c r="AQ111" s="961"/>
      <c r="AR111" s="961"/>
      <c r="AS111" s="961"/>
      <c r="AT111" s="962"/>
      <c r="AU111" s="970"/>
      <c r="AV111" s="971"/>
      <c r="AW111" s="971"/>
      <c r="AX111" s="971"/>
      <c r="AY111" s="971"/>
      <c r="AZ111" s="853" t="s">
        <v>452</v>
      </c>
      <c r="BA111" s="790"/>
      <c r="BB111" s="790"/>
      <c r="BC111" s="790"/>
      <c r="BD111" s="790"/>
      <c r="BE111" s="790"/>
      <c r="BF111" s="790"/>
      <c r="BG111" s="790"/>
      <c r="BH111" s="790"/>
      <c r="BI111" s="790"/>
      <c r="BJ111" s="790"/>
      <c r="BK111" s="790"/>
      <c r="BL111" s="790"/>
      <c r="BM111" s="790"/>
      <c r="BN111" s="790"/>
      <c r="BO111" s="790"/>
      <c r="BP111" s="791"/>
      <c r="BQ111" s="854" t="s">
        <v>447</v>
      </c>
      <c r="BR111" s="855"/>
      <c r="BS111" s="855"/>
      <c r="BT111" s="855"/>
      <c r="BU111" s="855"/>
      <c r="BV111" s="855" t="s">
        <v>447</v>
      </c>
      <c r="BW111" s="855"/>
      <c r="BX111" s="855"/>
      <c r="BY111" s="855"/>
      <c r="BZ111" s="855"/>
      <c r="CA111" s="855" t="s">
        <v>420</v>
      </c>
      <c r="CB111" s="855"/>
      <c r="CC111" s="855"/>
      <c r="CD111" s="855"/>
      <c r="CE111" s="855"/>
      <c r="CF111" s="913" t="s">
        <v>453</v>
      </c>
      <c r="CG111" s="914"/>
      <c r="CH111" s="914"/>
      <c r="CI111" s="914"/>
      <c r="CJ111" s="914"/>
      <c r="CK111" s="965"/>
      <c r="CL111" s="859"/>
      <c r="CM111" s="853" t="s">
        <v>454</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455</v>
      </c>
      <c r="DH111" s="855"/>
      <c r="DI111" s="855"/>
      <c r="DJ111" s="855"/>
      <c r="DK111" s="855"/>
      <c r="DL111" s="855" t="s">
        <v>449</v>
      </c>
      <c r="DM111" s="855"/>
      <c r="DN111" s="855"/>
      <c r="DO111" s="855"/>
      <c r="DP111" s="855"/>
      <c r="DQ111" s="855" t="s">
        <v>420</v>
      </c>
      <c r="DR111" s="855"/>
      <c r="DS111" s="855"/>
      <c r="DT111" s="855"/>
      <c r="DU111" s="855"/>
      <c r="DV111" s="832" t="s">
        <v>130</v>
      </c>
      <c r="DW111" s="832"/>
      <c r="DX111" s="832"/>
      <c r="DY111" s="832"/>
      <c r="DZ111" s="833"/>
    </row>
    <row r="112" spans="1:131" s="207" customFormat="1" ht="26.25" customHeight="1" x14ac:dyDescent="0.15">
      <c r="A112" s="950" t="s">
        <v>456</v>
      </c>
      <c r="B112" s="951"/>
      <c r="C112" s="790" t="s">
        <v>457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458</v>
      </c>
      <c r="AB112" s="818"/>
      <c r="AC112" s="818"/>
      <c r="AD112" s="818"/>
      <c r="AE112" s="819"/>
      <c r="AF112" s="820" t="s">
        <v>453</v>
      </c>
      <c r="AG112" s="818"/>
      <c r="AH112" s="818"/>
      <c r="AI112" s="818"/>
      <c r="AJ112" s="819"/>
      <c r="AK112" s="820" t="s">
        <v>451</v>
      </c>
      <c r="AL112" s="818"/>
      <c r="AM112" s="818"/>
      <c r="AN112" s="818"/>
      <c r="AO112" s="819"/>
      <c r="AP112" s="862" t="s">
        <v>420</v>
      </c>
      <c r="AQ112" s="863"/>
      <c r="AR112" s="863"/>
      <c r="AS112" s="863"/>
      <c r="AT112" s="864"/>
      <c r="AU112" s="970"/>
      <c r="AV112" s="971"/>
      <c r="AW112" s="971"/>
      <c r="AX112" s="971"/>
      <c r="AY112" s="971"/>
      <c r="AZ112" s="853" t="s">
        <v>459</v>
      </c>
      <c r="BA112" s="790"/>
      <c r="BB112" s="790"/>
      <c r="BC112" s="790"/>
      <c r="BD112" s="790"/>
      <c r="BE112" s="790"/>
      <c r="BF112" s="790"/>
      <c r="BG112" s="790"/>
      <c r="BH112" s="790"/>
      <c r="BI112" s="790"/>
      <c r="BJ112" s="790"/>
      <c r="BK112" s="790"/>
      <c r="BL112" s="790"/>
      <c r="BM112" s="790"/>
      <c r="BN112" s="790"/>
      <c r="BO112" s="790"/>
      <c r="BP112" s="791"/>
      <c r="BQ112" s="854">
        <v>3413268</v>
      </c>
      <c r="BR112" s="855"/>
      <c r="BS112" s="855"/>
      <c r="BT112" s="855"/>
      <c r="BU112" s="855"/>
      <c r="BV112" s="855">
        <v>3576805</v>
      </c>
      <c r="BW112" s="855"/>
      <c r="BX112" s="855"/>
      <c r="BY112" s="855"/>
      <c r="BZ112" s="855"/>
      <c r="CA112" s="855">
        <v>3744380</v>
      </c>
      <c r="CB112" s="855"/>
      <c r="CC112" s="855"/>
      <c r="CD112" s="855"/>
      <c r="CE112" s="855"/>
      <c r="CF112" s="913">
        <v>73.5</v>
      </c>
      <c r="CG112" s="914"/>
      <c r="CH112" s="914"/>
      <c r="CI112" s="914"/>
      <c r="CJ112" s="914"/>
      <c r="CK112" s="965"/>
      <c r="CL112" s="859"/>
      <c r="CM112" s="853" t="s">
        <v>460</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448</v>
      </c>
      <c r="DH112" s="855"/>
      <c r="DI112" s="855"/>
      <c r="DJ112" s="855"/>
      <c r="DK112" s="855"/>
      <c r="DL112" s="855" t="s">
        <v>458</v>
      </c>
      <c r="DM112" s="855"/>
      <c r="DN112" s="855"/>
      <c r="DO112" s="855"/>
      <c r="DP112" s="855"/>
      <c r="DQ112" s="855" t="s">
        <v>420</v>
      </c>
      <c r="DR112" s="855"/>
      <c r="DS112" s="855"/>
      <c r="DT112" s="855"/>
      <c r="DU112" s="855"/>
      <c r="DV112" s="832" t="s">
        <v>448</v>
      </c>
      <c r="DW112" s="832"/>
      <c r="DX112" s="832"/>
      <c r="DY112" s="832"/>
      <c r="DZ112" s="833"/>
    </row>
    <row r="113" spans="1:130" s="207" customFormat="1" ht="26.25" customHeight="1" x14ac:dyDescent="0.15">
      <c r="A113" s="952"/>
      <c r="B113" s="953"/>
      <c r="C113" s="790" t="s">
        <v>461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256568</v>
      </c>
      <c r="AB113" s="957"/>
      <c r="AC113" s="957"/>
      <c r="AD113" s="957"/>
      <c r="AE113" s="958"/>
      <c r="AF113" s="959">
        <v>276211</v>
      </c>
      <c r="AG113" s="957"/>
      <c r="AH113" s="957"/>
      <c r="AI113" s="957"/>
      <c r="AJ113" s="958"/>
      <c r="AK113" s="959">
        <v>274903</v>
      </c>
      <c r="AL113" s="957"/>
      <c r="AM113" s="957"/>
      <c r="AN113" s="957"/>
      <c r="AO113" s="958"/>
      <c r="AP113" s="960">
        <v>5.4</v>
      </c>
      <c r="AQ113" s="961"/>
      <c r="AR113" s="961"/>
      <c r="AS113" s="961"/>
      <c r="AT113" s="962"/>
      <c r="AU113" s="970"/>
      <c r="AV113" s="971"/>
      <c r="AW113" s="971"/>
      <c r="AX113" s="971"/>
      <c r="AY113" s="971"/>
      <c r="AZ113" s="853" t="s">
        <v>462</v>
      </c>
      <c r="BA113" s="790"/>
      <c r="BB113" s="790"/>
      <c r="BC113" s="790"/>
      <c r="BD113" s="790"/>
      <c r="BE113" s="790"/>
      <c r="BF113" s="790"/>
      <c r="BG113" s="790"/>
      <c r="BH113" s="790"/>
      <c r="BI113" s="790"/>
      <c r="BJ113" s="790"/>
      <c r="BK113" s="790"/>
      <c r="BL113" s="790"/>
      <c r="BM113" s="790"/>
      <c r="BN113" s="790"/>
      <c r="BO113" s="790"/>
      <c r="BP113" s="791"/>
      <c r="BQ113" s="854">
        <v>85367</v>
      </c>
      <c r="BR113" s="855"/>
      <c r="BS113" s="855"/>
      <c r="BT113" s="855"/>
      <c r="BU113" s="855"/>
      <c r="BV113" s="855">
        <v>78224</v>
      </c>
      <c r="BW113" s="855"/>
      <c r="BX113" s="855"/>
      <c r="BY113" s="855"/>
      <c r="BZ113" s="855"/>
      <c r="CA113" s="855">
        <v>69370</v>
      </c>
      <c r="CB113" s="855"/>
      <c r="CC113" s="855"/>
      <c r="CD113" s="855"/>
      <c r="CE113" s="855"/>
      <c r="CF113" s="913">
        <v>1.4</v>
      </c>
      <c r="CG113" s="914"/>
      <c r="CH113" s="914"/>
      <c r="CI113" s="914"/>
      <c r="CJ113" s="914"/>
      <c r="CK113" s="965"/>
      <c r="CL113" s="859"/>
      <c r="CM113" s="853" t="s">
        <v>463</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130</v>
      </c>
      <c r="DH113" s="818"/>
      <c r="DI113" s="818"/>
      <c r="DJ113" s="818"/>
      <c r="DK113" s="819"/>
      <c r="DL113" s="820" t="s">
        <v>449</v>
      </c>
      <c r="DM113" s="818"/>
      <c r="DN113" s="818"/>
      <c r="DO113" s="818"/>
      <c r="DP113" s="819"/>
      <c r="DQ113" s="820" t="s">
        <v>458</v>
      </c>
      <c r="DR113" s="818"/>
      <c r="DS113" s="818"/>
      <c r="DT113" s="818"/>
      <c r="DU113" s="819"/>
      <c r="DV113" s="862" t="s">
        <v>447</v>
      </c>
      <c r="DW113" s="863"/>
      <c r="DX113" s="863"/>
      <c r="DY113" s="863"/>
      <c r="DZ113" s="864"/>
    </row>
    <row r="114" spans="1:130" s="207" customFormat="1" ht="26.25" customHeight="1" x14ac:dyDescent="0.15">
      <c r="A114" s="952"/>
      <c r="B114" s="953"/>
      <c r="C114" s="790" t="s">
        <v>464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611</v>
      </c>
      <c r="AB114" s="818"/>
      <c r="AC114" s="818"/>
      <c r="AD114" s="818"/>
      <c r="AE114" s="819"/>
      <c r="AF114" s="820">
        <v>260</v>
      </c>
      <c r="AG114" s="818"/>
      <c r="AH114" s="818"/>
      <c r="AI114" s="818"/>
      <c r="AJ114" s="819"/>
      <c r="AK114" s="820" t="s">
        <v>130</v>
      </c>
      <c r="AL114" s="818"/>
      <c r="AM114" s="818"/>
      <c r="AN114" s="818"/>
      <c r="AO114" s="819"/>
      <c r="AP114" s="862" t="s">
        <v>420</v>
      </c>
      <c r="AQ114" s="863"/>
      <c r="AR114" s="863"/>
      <c r="AS114" s="863"/>
      <c r="AT114" s="864"/>
      <c r="AU114" s="970"/>
      <c r="AV114" s="971"/>
      <c r="AW114" s="971"/>
      <c r="AX114" s="971"/>
      <c r="AY114" s="971"/>
      <c r="AZ114" s="853" t="s">
        <v>465</v>
      </c>
      <c r="BA114" s="790"/>
      <c r="BB114" s="790"/>
      <c r="BC114" s="790"/>
      <c r="BD114" s="790"/>
      <c r="BE114" s="790"/>
      <c r="BF114" s="790"/>
      <c r="BG114" s="790"/>
      <c r="BH114" s="790"/>
      <c r="BI114" s="790"/>
      <c r="BJ114" s="790"/>
      <c r="BK114" s="790"/>
      <c r="BL114" s="790"/>
      <c r="BM114" s="790"/>
      <c r="BN114" s="790"/>
      <c r="BO114" s="790"/>
      <c r="BP114" s="791"/>
      <c r="BQ114" s="854">
        <v>2148887</v>
      </c>
      <c r="BR114" s="855"/>
      <c r="BS114" s="855"/>
      <c r="BT114" s="855"/>
      <c r="BU114" s="855"/>
      <c r="BV114" s="855">
        <v>2078285</v>
      </c>
      <c r="BW114" s="855"/>
      <c r="BX114" s="855"/>
      <c r="BY114" s="855"/>
      <c r="BZ114" s="855"/>
      <c r="CA114" s="855">
        <v>2083939</v>
      </c>
      <c r="CB114" s="855"/>
      <c r="CC114" s="855"/>
      <c r="CD114" s="855"/>
      <c r="CE114" s="855"/>
      <c r="CF114" s="913">
        <v>40.9</v>
      </c>
      <c r="CG114" s="914"/>
      <c r="CH114" s="914"/>
      <c r="CI114" s="914"/>
      <c r="CJ114" s="914"/>
      <c r="CK114" s="965"/>
      <c r="CL114" s="859"/>
      <c r="CM114" s="853" t="s">
        <v>466</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447</v>
      </c>
      <c r="DH114" s="818"/>
      <c r="DI114" s="818"/>
      <c r="DJ114" s="818"/>
      <c r="DK114" s="819"/>
      <c r="DL114" s="820" t="s">
        <v>420</v>
      </c>
      <c r="DM114" s="818"/>
      <c r="DN114" s="818"/>
      <c r="DO114" s="818"/>
      <c r="DP114" s="819"/>
      <c r="DQ114" s="820" t="s">
        <v>453</v>
      </c>
      <c r="DR114" s="818"/>
      <c r="DS114" s="818"/>
      <c r="DT114" s="818"/>
      <c r="DU114" s="819"/>
      <c r="DV114" s="862" t="s">
        <v>453</v>
      </c>
      <c r="DW114" s="863"/>
      <c r="DX114" s="863"/>
      <c r="DY114" s="863"/>
      <c r="DZ114" s="864"/>
    </row>
    <row r="115" spans="1:130" s="207" customFormat="1" ht="26.25" customHeight="1" x14ac:dyDescent="0.15">
      <c r="A115" s="952"/>
      <c r="B115" s="953"/>
      <c r="C115" s="790" t="s">
        <v>467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17557</v>
      </c>
      <c r="AB115" s="957"/>
      <c r="AC115" s="957"/>
      <c r="AD115" s="957"/>
      <c r="AE115" s="958"/>
      <c r="AF115" s="959">
        <v>17314</v>
      </c>
      <c r="AG115" s="957"/>
      <c r="AH115" s="957"/>
      <c r="AI115" s="957"/>
      <c r="AJ115" s="958"/>
      <c r="AK115" s="959">
        <v>16317</v>
      </c>
      <c r="AL115" s="957"/>
      <c r="AM115" s="957"/>
      <c r="AN115" s="957"/>
      <c r="AO115" s="958"/>
      <c r="AP115" s="960">
        <v>0.3</v>
      </c>
      <c r="AQ115" s="961"/>
      <c r="AR115" s="961"/>
      <c r="AS115" s="961"/>
      <c r="AT115" s="962"/>
      <c r="AU115" s="970"/>
      <c r="AV115" s="971"/>
      <c r="AW115" s="971"/>
      <c r="AX115" s="971"/>
      <c r="AY115" s="971"/>
      <c r="AZ115" s="853" t="s">
        <v>468</v>
      </c>
      <c r="BA115" s="790"/>
      <c r="BB115" s="790"/>
      <c r="BC115" s="790"/>
      <c r="BD115" s="790"/>
      <c r="BE115" s="790"/>
      <c r="BF115" s="790"/>
      <c r="BG115" s="790"/>
      <c r="BH115" s="790"/>
      <c r="BI115" s="790"/>
      <c r="BJ115" s="790"/>
      <c r="BK115" s="790"/>
      <c r="BL115" s="790"/>
      <c r="BM115" s="790"/>
      <c r="BN115" s="790"/>
      <c r="BO115" s="790"/>
      <c r="BP115" s="791"/>
      <c r="BQ115" s="854" t="s">
        <v>420</v>
      </c>
      <c r="BR115" s="855"/>
      <c r="BS115" s="855"/>
      <c r="BT115" s="855"/>
      <c r="BU115" s="855"/>
      <c r="BV115" s="855" t="s">
        <v>420</v>
      </c>
      <c r="BW115" s="855"/>
      <c r="BX115" s="855"/>
      <c r="BY115" s="855"/>
      <c r="BZ115" s="855"/>
      <c r="CA115" s="855" t="s">
        <v>447</v>
      </c>
      <c r="CB115" s="855"/>
      <c r="CC115" s="855"/>
      <c r="CD115" s="855"/>
      <c r="CE115" s="855"/>
      <c r="CF115" s="913" t="s">
        <v>447</v>
      </c>
      <c r="CG115" s="914"/>
      <c r="CH115" s="914"/>
      <c r="CI115" s="914"/>
      <c r="CJ115" s="914"/>
      <c r="CK115" s="965"/>
      <c r="CL115" s="859"/>
      <c r="CM115" s="853" t="s">
        <v>469</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t="s">
        <v>130</v>
      </c>
      <c r="DH115" s="818"/>
      <c r="DI115" s="818"/>
      <c r="DJ115" s="818"/>
      <c r="DK115" s="819"/>
      <c r="DL115" s="820" t="s">
        <v>451</v>
      </c>
      <c r="DM115" s="818"/>
      <c r="DN115" s="818"/>
      <c r="DO115" s="818"/>
      <c r="DP115" s="819"/>
      <c r="DQ115" s="820" t="s">
        <v>420</v>
      </c>
      <c r="DR115" s="818"/>
      <c r="DS115" s="818"/>
      <c r="DT115" s="818"/>
      <c r="DU115" s="819"/>
      <c r="DV115" s="862" t="s">
        <v>447</v>
      </c>
      <c r="DW115" s="863"/>
      <c r="DX115" s="863"/>
      <c r="DY115" s="863"/>
      <c r="DZ115" s="864"/>
    </row>
    <row r="116" spans="1:130" s="207" customFormat="1" ht="26.25" customHeight="1" x14ac:dyDescent="0.15">
      <c r="A116" s="954"/>
      <c r="B116" s="955"/>
      <c r="C116" s="877" t="s">
        <v>470</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v>19</v>
      </c>
      <c r="AB116" s="818"/>
      <c r="AC116" s="818"/>
      <c r="AD116" s="818"/>
      <c r="AE116" s="819"/>
      <c r="AF116" s="820">
        <v>19</v>
      </c>
      <c r="AG116" s="818"/>
      <c r="AH116" s="818"/>
      <c r="AI116" s="818"/>
      <c r="AJ116" s="819"/>
      <c r="AK116" s="820" t="s">
        <v>447</v>
      </c>
      <c r="AL116" s="818"/>
      <c r="AM116" s="818"/>
      <c r="AN116" s="818"/>
      <c r="AO116" s="819"/>
      <c r="AP116" s="862" t="s">
        <v>449</v>
      </c>
      <c r="AQ116" s="863"/>
      <c r="AR116" s="863"/>
      <c r="AS116" s="863"/>
      <c r="AT116" s="864"/>
      <c r="AU116" s="970"/>
      <c r="AV116" s="971"/>
      <c r="AW116" s="971"/>
      <c r="AX116" s="971"/>
      <c r="AY116" s="971"/>
      <c r="AZ116" s="947" t="s">
        <v>471</v>
      </c>
      <c r="BA116" s="948"/>
      <c r="BB116" s="948"/>
      <c r="BC116" s="948"/>
      <c r="BD116" s="948"/>
      <c r="BE116" s="948"/>
      <c r="BF116" s="948"/>
      <c r="BG116" s="948"/>
      <c r="BH116" s="948"/>
      <c r="BI116" s="948"/>
      <c r="BJ116" s="948"/>
      <c r="BK116" s="948"/>
      <c r="BL116" s="948"/>
      <c r="BM116" s="948"/>
      <c r="BN116" s="948"/>
      <c r="BO116" s="948"/>
      <c r="BP116" s="949"/>
      <c r="BQ116" s="854" t="s">
        <v>420</v>
      </c>
      <c r="BR116" s="855"/>
      <c r="BS116" s="855"/>
      <c r="BT116" s="855"/>
      <c r="BU116" s="855"/>
      <c r="BV116" s="855" t="s">
        <v>448</v>
      </c>
      <c r="BW116" s="855"/>
      <c r="BX116" s="855"/>
      <c r="BY116" s="855"/>
      <c r="BZ116" s="855"/>
      <c r="CA116" s="855" t="s">
        <v>449</v>
      </c>
      <c r="CB116" s="855"/>
      <c r="CC116" s="855"/>
      <c r="CD116" s="855"/>
      <c r="CE116" s="855"/>
      <c r="CF116" s="913" t="s">
        <v>458</v>
      </c>
      <c r="CG116" s="914"/>
      <c r="CH116" s="914"/>
      <c r="CI116" s="914"/>
      <c r="CJ116" s="914"/>
      <c r="CK116" s="965"/>
      <c r="CL116" s="859"/>
      <c r="CM116" s="853" t="s">
        <v>472</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t="s">
        <v>453</v>
      </c>
      <c r="DH116" s="818"/>
      <c r="DI116" s="818"/>
      <c r="DJ116" s="818"/>
      <c r="DK116" s="819"/>
      <c r="DL116" s="820" t="s">
        <v>130</v>
      </c>
      <c r="DM116" s="818"/>
      <c r="DN116" s="818"/>
      <c r="DO116" s="818"/>
      <c r="DP116" s="819"/>
      <c r="DQ116" s="820" t="s">
        <v>420</v>
      </c>
      <c r="DR116" s="818"/>
      <c r="DS116" s="818"/>
      <c r="DT116" s="818"/>
      <c r="DU116" s="819"/>
      <c r="DV116" s="862" t="s">
        <v>447</v>
      </c>
      <c r="DW116" s="863"/>
      <c r="DX116" s="863"/>
      <c r="DY116" s="863"/>
      <c r="DZ116" s="864"/>
    </row>
    <row r="117" spans="1:130" s="207" customFormat="1" ht="26.25" customHeight="1" x14ac:dyDescent="0.15">
      <c r="A117" s="933" t="s">
        <v>190</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473</v>
      </c>
      <c r="Z117" s="935"/>
      <c r="AA117" s="940">
        <v>1333968</v>
      </c>
      <c r="AB117" s="941"/>
      <c r="AC117" s="941"/>
      <c r="AD117" s="941"/>
      <c r="AE117" s="942"/>
      <c r="AF117" s="943">
        <v>1453117</v>
      </c>
      <c r="AG117" s="941"/>
      <c r="AH117" s="941"/>
      <c r="AI117" s="941"/>
      <c r="AJ117" s="942"/>
      <c r="AK117" s="943">
        <v>1579175</v>
      </c>
      <c r="AL117" s="941"/>
      <c r="AM117" s="941"/>
      <c r="AN117" s="941"/>
      <c r="AO117" s="942"/>
      <c r="AP117" s="944"/>
      <c r="AQ117" s="945"/>
      <c r="AR117" s="945"/>
      <c r="AS117" s="945"/>
      <c r="AT117" s="946"/>
      <c r="AU117" s="970"/>
      <c r="AV117" s="971"/>
      <c r="AW117" s="971"/>
      <c r="AX117" s="971"/>
      <c r="AY117" s="971"/>
      <c r="AZ117" s="901" t="s">
        <v>474</v>
      </c>
      <c r="BA117" s="902"/>
      <c r="BB117" s="902"/>
      <c r="BC117" s="902"/>
      <c r="BD117" s="902"/>
      <c r="BE117" s="902"/>
      <c r="BF117" s="902"/>
      <c r="BG117" s="902"/>
      <c r="BH117" s="902"/>
      <c r="BI117" s="902"/>
      <c r="BJ117" s="902"/>
      <c r="BK117" s="902"/>
      <c r="BL117" s="902"/>
      <c r="BM117" s="902"/>
      <c r="BN117" s="902"/>
      <c r="BO117" s="902"/>
      <c r="BP117" s="903"/>
      <c r="BQ117" s="854" t="s">
        <v>451</v>
      </c>
      <c r="BR117" s="855"/>
      <c r="BS117" s="855"/>
      <c r="BT117" s="855"/>
      <c r="BU117" s="855"/>
      <c r="BV117" s="855" t="s">
        <v>447</v>
      </c>
      <c r="BW117" s="855"/>
      <c r="BX117" s="855"/>
      <c r="BY117" s="855"/>
      <c r="BZ117" s="855"/>
      <c r="CA117" s="855" t="s">
        <v>130</v>
      </c>
      <c r="CB117" s="855"/>
      <c r="CC117" s="855"/>
      <c r="CD117" s="855"/>
      <c r="CE117" s="855"/>
      <c r="CF117" s="913" t="s">
        <v>447</v>
      </c>
      <c r="CG117" s="914"/>
      <c r="CH117" s="914"/>
      <c r="CI117" s="914"/>
      <c r="CJ117" s="914"/>
      <c r="CK117" s="965"/>
      <c r="CL117" s="859"/>
      <c r="CM117" s="853" t="s">
        <v>475</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130</v>
      </c>
      <c r="DH117" s="818"/>
      <c r="DI117" s="818"/>
      <c r="DJ117" s="818"/>
      <c r="DK117" s="819"/>
      <c r="DL117" s="820" t="s">
        <v>447</v>
      </c>
      <c r="DM117" s="818"/>
      <c r="DN117" s="818"/>
      <c r="DO117" s="818"/>
      <c r="DP117" s="819"/>
      <c r="DQ117" s="820" t="s">
        <v>130</v>
      </c>
      <c r="DR117" s="818"/>
      <c r="DS117" s="818"/>
      <c r="DT117" s="818"/>
      <c r="DU117" s="819"/>
      <c r="DV117" s="862" t="s">
        <v>451</v>
      </c>
      <c r="DW117" s="863"/>
      <c r="DX117" s="863"/>
      <c r="DY117" s="863"/>
      <c r="DZ117" s="864"/>
    </row>
    <row r="118" spans="1:130" s="207" customFormat="1" ht="26.25" customHeight="1" x14ac:dyDescent="0.15">
      <c r="A118" s="933" t="s">
        <v>442</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439</v>
      </c>
      <c r="AB118" s="934"/>
      <c r="AC118" s="934"/>
      <c r="AD118" s="934"/>
      <c r="AE118" s="935"/>
      <c r="AF118" s="936" t="s">
        <v>440</v>
      </c>
      <c r="AG118" s="934"/>
      <c r="AH118" s="934"/>
      <c r="AI118" s="934"/>
      <c r="AJ118" s="935"/>
      <c r="AK118" s="936" t="s">
        <v>313</v>
      </c>
      <c r="AL118" s="934"/>
      <c r="AM118" s="934"/>
      <c r="AN118" s="934"/>
      <c r="AO118" s="935"/>
      <c r="AP118" s="937" t="s">
        <v>441</v>
      </c>
      <c r="AQ118" s="938"/>
      <c r="AR118" s="938"/>
      <c r="AS118" s="938"/>
      <c r="AT118" s="939"/>
      <c r="AU118" s="970"/>
      <c r="AV118" s="971"/>
      <c r="AW118" s="971"/>
      <c r="AX118" s="971"/>
      <c r="AY118" s="971"/>
      <c r="AZ118" s="876" t="s">
        <v>476</v>
      </c>
      <c r="BA118" s="877"/>
      <c r="BB118" s="877"/>
      <c r="BC118" s="877"/>
      <c r="BD118" s="877"/>
      <c r="BE118" s="877"/>
      <c r="BF118" s="877"/>
      <c r="BG118" s="877"/>
      <c r="BH118" s="877"/>
      <c r="BI118" s="877"/>
      <c r="BJ118" s="877"/>
      <c r="BK118" s="877"/>
      <c r="BL118" s="877"/>
      <c r="BM118" s="877"/>
      <c r="BN118" s="877"/>
      <c r="BO118" s="877"/>
      <c r="BP118" s="878"/>
      <c r="BQ118" s="917" t="s">
        <v>447</v>
      </c>
      <c r="BR118" s="883"/>
      <c r="BS118" s="883"/>
      <c r="BT118" s="883"/>
      <c r="BU118" s="883"/>
      <c r="BV118" s="883" t="s">
        <v>447</v>
      </c>
      <c r="BW118" s="883"/>
      <c r="BX118" s="883"/>
      <c r="BY118" s="883"/>
      <c r="BZ118" s="883"/>
      <c r="CA118" s="883" t="s">
        <v>130</v>
      </c>
      <c r="CB118" s="883"/>
      <c r="CC118" s="883"/>
      <c r="CD118" s="883"/>
      <c r="CE118" s="883"/>
      <c r="CF118" s="913" t="s">
        <v>420</v>
      </c>
      <c r="CG118" s="914"/>
      <c r="CH118" s="914"/>
      <c r="CI118" s="914"/>
      <c r="CJ118" s="914"/>
      <c r="CK118" s="965"/>
      <c r="CL118" s="859"/>
      <c r="CM118" s="853" t="s">
        <v>477</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451</v>
      </c>
      <c r="DH118" s="818"/>
      <c r="DI118" s="818"/>
      <c r="DJ118" s="818"/>
      <c r="DK118" s="819"/>
      <c r="DL118" s="820" t="s">
        <v>447</v>
      </c>
      <c r="DM118" s="818"/>
      <c r="DN118" s="818"/>
      <c r="DO118" s="818"/>
      <c r="DP118" s="819"/>
      <c r="DQ118" s="820" t="s">
        <v>453</v>
      </c>
      <c r="DR118" s="818"/>
      <c r="DS118" s="818"/>
      <c r="DT118" s="818"/>
      <c r="DU118" s="819"/>
      <c r="DV118" s="862" t="s">
        <v>458</v>
      </c>
      <c r="DW118" s="863"/>
      <c r="DX118" s="863"/>
      <c r="DY118" s="863"/>
      <c r="DZ118" s="864"/>
    </row>
    <row r="119" spans="1:130" s="207" customFormat="1" ht="26.25" customHeight="1" x14ac:dyDescent="0.15">
      <c r="A119" s="856" t="s">
        <v>445</v>
      </c>
      <c r="B119" s="857"/>
      <c r="C119" s="898" t="s">
        <v>446</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130</v>
      </c>
      <c r="AB119" s="927"/>
      <c r="AC119" s="927"/>
      <c r="AD119" s="927"/>
      <c r="AE119" s="928"/>
      <c r="AF119" s="929" t="s">
        <v>451</v>
      </c>
      <c r="AG119" s="927"/>
      <c r="AH119" s="927"/>
      <c r="AI119" s="927"/>
      <c r="AJ119" s="928"/>
      <c r="AK119" s="929" t="s">
        <v>447</v>
      </c>
      <c r="AL119" s="927"/>
      <c r="AM119" s="927"/>
      <c r="AN119" s="927"/>
      <c r="AO119" s="928"/>
      <c r="AP119" s="930" t="s">
        <v>447</v>
      </c>
      <c r="AQ119" s="931"/>
      <c r="AR119" s="931"/>
      <c r="AS119" s="931"/>
      <c r="AT119" s="932"/>
      <c r="AU119" s="972"/>
      <c r="AV119" s="973"/>
      <c r="AW119" s="973"/>
      <c r="AX119" s="973"/>
      <c r="AY119" s="973"/>
      <c r="AZ119" s="228" t="s">
        <v>190</v>
      </c>
      <c r="BA119" s="228"/>
      <c r="BB119" s="228"/>
      <c r="BC119" s="228"/>
      <c r="BD119" s="228"/>
      <c r="BE119" s="228"/>
      <c r="BF119" s="228"/>
      <c r="BG119" s="228"/>
      <c r="BH119" s="228"/>
      <c r="BI119" s="228"/>
      <c r="BJ119" s="228"/>
      <c r="BK119" s="228"/>
      <c r="BL119" s="228"/>
      <c r="BM119" s="228"/>
      <c r="BN119" s="228"/>
      <c r="BO119" s="915" t="s">
        <v>478</v>
      </c>
      <c r="BP119" s="916"/>
      <c r="BQ119" s="917">
        <v>18509911</v>
      </c>
      <c r="BR119" s="883"/>
      <c r="BS119" s="883"/>
      <c r="BT119" s="883"/>
      <c r="BU119" s="883"/>
      <c r="BV119" s="883">
        <v>18466565</v>
      </c>
      <c r="BW119" s="883"/>
      <c r="BX119" s="883"/>
      <c r="BY119" s="883"/>
      <c r="BZ119" s="883"/>
      <c r="CA119" s="883">
        <v>17960497</v>
      </c>
      <c r="CB119" s="883"/>
      <c r="CC119" s="883"/>
      <c r="CD119" s="883"/>
      <c r="CE119" s="883"/>
      <c r="CF119" s="786"/>
      <c r="CG119" s="787"/>
      <c r="CH119" s="787"/>
      <c r="CI119" s="787"/>
      <c r="CJ119" s="872"/>
      <c r="CK119" s="966"/>
      <c r="CL119" s="861"/>
      <c r="CM119" s="876" t="s">
        <v>479</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130</v>
      </c>
      <c r="DH119" s="802"/>
      <c r="DI119" s="802"/>
      <c r="DJ119" s="802"/>
      <c r="DK119" s="803"/>
      <c r="DL119" s="804" t="s">
        <v>420</v>
      </c>
      <c r="DM119" s="802"/>
      <c r="DN119" s="802"/>
      <c r="DO119" s="802"/>
      <c r="DP119" s="803"/>
      <c r="DQ119" s="804" t="s">
        <v>451</v>
      </c>
      <c r="DR119" s="802"/>
      <c r="DS119" s="802"/>
      <c r="DT119" s="802"/>
      <c r="DU119" s="803"/>
      <c r="DV119" s="886" t="s">
        <v>447</v>
      </c>
      <c r="DW119" s="887"/>
      <c r="DX119" s="887"/>
      <c r="DY119" s="887"/>
      <c r="DZ119" s="888"/>
    </row>
    <row r="120" spans="1:130" s="207" customFormat="1" ht="26.25" customHeight="1" x14ac:dyDescent="0.15">
      <c r="A120" s="858"/>
      <c r="B120" s="859"/>
      <c r="C120" s="853" t="s">
        <v>454</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447</v>
      </c>
      <c r="AB120" s="818"/>
      <c r="AC120" s="818"/>
      <c r="AD120" s="818"/>
      <c r="AE120" s="819"/>
      <c r="AF120" s="820" t="s">
        <v>448</v>
      </c>
      <c r="AG120" s="818"/>
      <c r="AH120" s="818"/>
      <c r="AI120" s="818"/>
      <c r="AJ120" s="819"/>
      <c r="AK120" s="820" t="s">
        <v>447</v>
      </c>
      <c r="AL120" s="818"/>
      <c r="AM120" s="818"/>
      <c r="AN120" s="818"/>
      <c r="AO120" s="819"/>
      <c r="AP120" s="862" t="s">
        <v>420</v>
      </c>
      <c r="AQ120" s="863"/>
      <c r="AR120" s="863"/>
      <c r="AS120" s="863"/>
      <c r="AT120" s="864"/>
      <c r="AU120" s="918" t="s">
        <v>480</v>
      </c>
      <c r="AV120" s="919"/>
      <c r="AW120" s="919"/>
      <c r="AX120" s="919"/>
      <c r="AY120" s="920"/>
      <c r="AZ120" s="898" t="s">
        <v>481</v>
      </c>
      <c r="BA120" s="846"/>
      <c r="BB120" s="846"/>
      <c r="BC120" s="846"/>
      <c r="BD120" s="846"/>
      <c r="BE120" s="846"/>
      <c r="BF120" s="846"/>
      <c r="BG120" s="846"/>
      <c r="BH120" s="846"/>
      <c r="BI120" s="846"/>
      <c r="BJ120" s="846"/>
      <c r="BK120" s="846"/>
      <c r="BL120" s="846"/>
      <c r="BM120" s="846"/>
      <c r="BN120" s="846"/>
      <c r="BO120" s="846"/>
      <c r="BP120" s="847"/>
      <c r="BQ120" s="899">
        <v>4077782</v>
      </c>
      <c r="BR120" s="880"/>
      <c r="BS120" s="880"/>
      <c r="BT120" s="880"/>
      <c r="BU120" s="880"/>
      <c r="BV120" s="880">
        <v>4312036</v>
      </c>
      <c r="BW120" s="880"/>
      <c r="BX120" s="880"/>
      <c r="BY120" s="880"/>
      <c r="BZ120" s="880"/>
      <c r="CA120" s="880">
        <v>4487452</v>
      </c>
      <c r="CB120" s="880"/>
      <c r="CC120" s="880"/>
      <c r="CD120" s="880"/>
      <c r="CE120" s="880"/>
      <c r="CF120" s="904">
        <v>88.1</v>
      </c>
      <c r="CG120" s="905"/>
      <c r="CH120" s="905"/>
      <c r="CI120" s="905"/>
      <c r="CJ120" s="905"/>
      <c r="CK120" s="906" t="s">
        <v>482</v>
      </c>
      <c r="CL120" s="890"/>
      <c r="CM120" s="890"/>
      <c r="CN120" s="890"/>
      <c r="CO120" s="891"/>
      <c r="CP120" s="910" t="s">
        <v>416</v>
      </c>
      <c r="CQ120" s="911"/>
      <c r="CR120" s="911"/>
      <c r="CS120" s="911"/>
      <c r="CT120" s="911"/>
      <c r="CU120" s="911"/>
      <c r="CV120" s="911"/>
      <c r="CW120" s="911"/>
      <c r="CX120" s="911"/>
      <c r="CY120" s="911"/>
      <c r="CZ120" s="911"/>
      <c r="DA120" s="911"/>
      <c r="DB120" s="911"/>
      <c r="DC120" s="911"/>
      <c r="DD120" s="911"/>
      <c r="DE120" s="911"/>
      <c r="DF120" s="912"/>
      <c r="DG120" s="899">
        <v>2870368</v>
      </c>
      <c r="DH120" s="880"/>
      <c r="DI120" s="880"/>
      <c r="DJ120" s="880"/>
      <c r="DK120" s="880"/>
      <c r="DL120" s="880">
        <v>2890681</v>
      </c>
      <c r="DM120" s="880"/>
      <c r="DN120" s="880"/>
      <c r="DO120" s="880"/>
      <c r="DP120" s="880"/>
      <c r="DQ120" s="880">
        <v>3126167</v>
      </c>
      <c r="DR120" s="880"/>
      <c r="DS120" s="880"/>
      <c r="DT120" s="880"/>
      <c r="DU120" s="880"/>
      <c r="DV120" s="881">
        <v>61.4</v>
      </c>
      <c r="DW120" s="881"/>
      <c r="DX120" s="881"/>
      <c r="DY120" s="881"/>
      <c r="DZ120" s="882"/>
    </row>
    <row r="121" spans="1:130" s="207" customFormat="1" ht="26.25" customHeight="1" x14ac:dyDescent="0.15">
      <c r="A121" s="858"/>
      <c r="B121" s="859"/>
      <c r="C121" s="901" t="s">
        <v>483</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447</v>
      </c>
      <c r="AB121" s="818"/>
      <c r="AC121" s="818"/>
      <c r="AD121" s="818"/>
      <c r="AE121" s="819"/>
      <c r="AF121" s="820" t="s">
        <v>451</v>
      </c>
      <c r="AG121" s="818"/>
      <c r="AH121" s="818"/>
      <c r="AI121" s="818"/>
      <c r="AJ121" s="819"/>
      <c r="AK121" s="820" t="s">
        <v>451</v>
      </c>
      <c r="AL121" s="818"/>
      <c r="AM121" s="818"/>
      <c r="AN121" s="818"/>
      <c r="AO121" s="819"/>
      <c r="AP121" s="862" t="s">
        <v>447</v>
      </c>
      <c r="AQ121" s="863"/>
      <c r="AR121" s="863"/>
      <c r="AS121" s="863"/>
      <c r="AT121" s="864"/>
      <c r="AU121" s="921"/>
      <c r="AV121" s="922"/>
      <c r="AW121" s="922"/>
      <c r="AX121" s="922"/>
      <c r="AY121" s="923"/>
      <c r="AZ121" s="853" t="s">
        <v>484</v>
      </c>
      <c r="BA121" s="790"/>
      <c r="BB121" s="790"/>
      <c r="BC121" s="790"/>
      <c r="BD121" s="790"/>
      <c r="BE121" s="790"/>
      <c r="BF121" s="790"/>
      <c r="BG121" s="790"/>
      <c r="BH121" s="790"/>
      <c r="BI121" s="790"/>
      <c r="BJ121" s="790"/>
      <c r="BK121" s="790"/>
      <c r="BL121" s="790"/>
      <c r="BM121" s="790"/>
      <c r="BN121" s="790"/>
      <c r="BO121" s="790"/>
      <c r="BP121" s="791"/>
      <c r="BQ121" s="854">
        <v>257022</v>
      </c>
      <c r="BR121" s="855"/>
      <c r="BS121" s="855"/>
      <c r="BT121" s="855"/>
      <c r="BU121" s="855"/>
      <c r="BV121" s="855">
        <v>219245</v>
      </c>
      <c r="BW121" s="855"/>
      <c r="BX121" s="855"/>
      <c r="BY121" s="855"/>
      <c r="BZ121" s="855"/>
      <c r="CA121" s="855">
        <v>161273</v>
      </c>
      <c r="CB121" s="855"/>
      <c r="CC121" s="855"/>
      <c r="CD121" s="855"/>
      <c r="CE121" s="855"/>
      <c r="CF121" s="913">
        <v>3.2</v>
      </c>
      <c r="CG121" s="914"/>
      <c r="CH121" s="914"/>
      <c r="CI121" s="914"/>
      <c r="CJ121" s="914"/>
      <c r="CK121" s="907"/>
      <c r="CL121" s="893"/>
      <c r="CM121" s="893"/>
      <c r="CN121" s="893"/>
      <c r="CO121" s="894"/>
      <c r="CP121" s="873" t="s">
        <v>485</v>
      </c>
      <c r="CQ121" s="874"/>
      <c r="CR121" s="874"/>
      <c r="CS121" s="874"/>
      <c r="CT121" s="874"/>
      <c r="CU121" s="874"/>
      <c r="CV121" s="874"/>
      <c r="CW121" s="874"/>
      <c r="CX121" s="874"/>
      <c r="CY121" s="874"/>
      <c r="CZ121" s="874"/>
      <c r="DA121" s="874"/>
      <c r="DB121" s="874"/>
      <c r="DC121" s="874"/>
      <c r="DD121" s="874"/>
      <c r="DE121" s="874"/>
      <c r="DF121" s="875"/>
      <c r="DG121" s="854">
        <v>542900</v>
      </c>
      <c r="DH121" s="855"/>
      <c r="DI121" s="855"/>
      <c r="DJ121" s="855"/>
      <c r="DK121" s="855"/>
      <c r="DL121" s="855">
        <v>686124</v>
      </c>
      <c r="DM121" s="855"/>
      <c r="DN121" s="855"/>
      <c r="DO121" s="855"/>
      <c r="DP121" s="855"/>
      <c r="DQ121" s="855">
        <v>618213</v>
      </c>
      <c r="DR121" s="855"/>
      <c r="DS121" s="855"/>
      <c r="DT121" s="855"/>
      <c r="DU121" s="855"/>
      <c r="DV121" s="832">
        <v>12.1</v>
      </c>
      <c r="DW121" s="832"/>
      <c r="DX121" s="832"/>
      <c r="DY121" s="832"/>
      <c r="DZ121" s="833"/>
    </row>
    <row r="122" spans="1:130" s="207" customFormat="1" ht="26.25" customHeight="1" x14ac:dyDescent="0.15">
      <c r="A122" s="858"/>
      <c r="B122" s="859"/>
      <c r="C122" s="853" t="s">
        <v>466</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448</v>
      </c>
      <c r="AB122" s="818"/>
      <c r="AC122" s="818"/>
      <c r="AD122" s="818"/>
      <c r="AE122" s="819"/>
      <c r="AF122" s="820" t="s">
        <v>447</v>
      </c>
      <c r="AG122" s="818"/>
      <c r="AH122" s="818"/>
      <c r="AI122" s="818"/>
      <c r="AJ122" s="819"/>
      <c r="AK122" s="820" t="s">
        <v>420</v>
      </c>
      <c r="AL122" s="818"/>
      <c r="AM122" s="818"/>
      <c r="AN122" s="818"/>
      <c r="AO122" s="819"/>
      <c r="AP122" s="862" t="s">
        <v>451</v>
      </c>
      <c r="AQ122" s="863"/>
      <c r="AR122" s="863"/>
      <c r="AS122" s="863"/>
      <c r="AT122" s="864"/>
      <c r="AU122" s="921"/>
      <c r="AV122" s="922"/>
      <c r="AW122" s="922"/>
      <c r="AX122" s="922"/>
      <c r="AY122" s="923"/>
      <c r="AZ122" s="876" t="s">
        <v>486</v>
      </c>
      <c r="BA122" s="877"/>
      <c r="BB122" s="877"/>
      <c r="BC122" s="877"/>
      <c r="BD122" s="877"/>
      <c r="BE122" s="877"/>
      <c r="BF122" s="877"/>
      <c r="BG122" s="877"/>
      <c r="BH122" s="877"/>
      <c r="BI122" s="877"/>
      <c r="BJ122" s="877"/>
      <c r="BK122" s="877"/>
      <c r="BL122" s="877"/>
      <c r="BM122" s="877"/>
      <c r="BN122" s="877"/>
      <c r="BO122" s="877"/>
      <c r="BP122" s="878"/>
      <c r="BQ122" s="917">
        <v>12015528</v>
      </c>
      <c r="BR122" s="883"/>
      <c r="BS122" s="883"/>
      <c r="BT122" s="883"/>
      <c r="BU122" s="883"/>
      <c r="BV122" s="883">
        <v>11819301</v>
      </c>
      <c r="BW122" s="883"/>
      <c r="BX122" s="883"/>
      <c r="BY122" s="883"/>
      <c r="BZ122" s="883"/>
      <c r="CA122" s="883">
        <v>11387354</v>
      </c>
      <c r="CB122" s="883"/>
      <c r="CC122" s="883"/>
      <c r="CD122" s="883"/>
      <c r="CE122" s="883"/>
      <c r="CF122" s="884">
        <v>223.6</v>
      </c>
      <c r="CG122" s="885"/>
      <c r="CH122" s="885"/>
      <c r="CI122" s="885"/>
      <c r="CJ122" s="885"/>
      <c r="CK122" s="907"/>
      <c r="CL122" s="893"/>
      <c r="CM122" s="893"/>
      <c r="CN122" s="893"/>
      <c r="CO122" s="894"/>
      <c r="CP122" s="873"/>
      <c r="CQ122" s="874"/>
      <c r="CR122" s="874"/>
      <c r="CS122" s="874"/>
      <c r="CT122" s="874"/>
      <c r="CU122" s="874"/>
      <c r="CV122" s="874"/>
      <c r="CW122" s="874"/>
      <c r="CX122" s="874"/>
      <c r="CY122" s="874"/>
      <c r="CZ122" s="874"/>
      <c r="DA122" s="874"/>
      <c r="DB122" s="874"/>
      <c r="DC122" s="874"/>
      <c r="DD122" s="874"/>
      <c r="DE122" s="874"/>
      <c r="DF122" s="875"/>
      <c r="DG122" s="854"/>
      <c r="DH122" s="855"/>
      <c r="DI122" s="855"/>
      <c r="DJ122" s="855"/>
      <c r="DK122" s="855"/>
      <c r="DL122" s="855"/>
      <c r="DM122" s="855"/>
      <c r="DN122" s="855"/>
      <c r="DO122" s="855"/>
      <c r="DP122" s="855"/>
      <c r="DQ122" s="855"/>
      <c r="DR122" s="855"/>
      <c r="DS122" s="855"/>
      <c r="DT122" s="855"/>
      <c r="DU122" s="855"/>
      <c r="DV122" s="832"/>
      <c r="DW122" s="832"/>
      <c r="DX122" s="832"/>
      <c r="DY122" s="832"/>
      <c r="DZ122" s="833"/>
    </row>
    <row r="123" spans="1:130" s="207" customFormat="1" ht="26.25" customHeight="1" x14ac:dyDescent="0.15">
      <c r="A123" s="858"/>
      <c r="B123" s="859"/>
      <c r="C123" s="853" t="s">
        <v>472</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t="s">
        <v>451</v>
      </c>
      <c r="AB123" s="818"/>
      <c r="AC123" s="818"/>
      <c r="AD123" s="818"/>
      <c r="AE123" s="819"/>
      <c r="AF123" s="820" t="s">
        <v>447</v>
      </c>
      <c r="AG123" s="818"/>
      <c r="AH123" s="818"/>
      <c r="AI123" s="818"/>
      <c r="AJ123" s="819"/>
      <c r="AK123" s="820" t="s">
        <v>447</v>
      </c>
      <c r="AL123" s="818"/>
      <c r="AM123" s="818"/>
      <c r="AN123" s="818"/>
      <c r="AO123" s="819"/>
      <c r="AP123" s="862" t="s">
        <v>420</v>
      </c>
      <c r="AQ123" s="863"/>
      <c r="AR123" s="863"/>
      <c r="AS123" s="863"/>
      <c r="AT123" s="864"/>
      <c r="AU123" s="924"/>
      <c r="AV123" s="925"/>
      <c r="AW123" s="925"/>
      <c r="AX123" s="925"/>
      <c r="AY123" s="925"/>
      <c r="AZ123" s="228" t="s">
        <v>190</v>
      </c>
      <c r="BA123" s="228"/>
      <c r="BB123" s="228"/>
      <c r="BC123" s="228"/>
      <c r="BD123" s="228"/>
      <c r="BE123" s="228"/>
      <c r="BF123" s="228"/>
      <c r="BG123" s="228"/>
      <c r="BH123" s="228"/>
      <c r="BI123" s="228"/>
      <c r="BJ123" s="228"/>
      <c r="BK123" s="228"/>
      <c r="BL123" s="228"/>
      <c r="BM123" s="228"/>
      <c r="BN123" s="228"/>
      <c r="BO123" s="915" t="s">
        <v>487</v>
      </c>
      <c r="BP123" s="916"/>
      <c r="BQ123" s="870">
        <v>16350332</v>
      </c>
      <c r="BR123" s="871"/>
      <c r="BS123" s="871"/>
      <c r="BT123" s="871"/>
      <c r="BU123" s="871"/>
      <c r="BV123" s="871">
        <v>16350582</v>
      </c>
      <c r="BW123" s="871"/>
      <c r="BX123" s="871"/>
      <c r="BY123" s="871"/>
      <c r="BZ123" s="871"/>
      <c r="CA123" s="871">
        <v>16036079</v>
      </c>
      <c r="CB123" s="871"/>
      <c r="CC123" s="871"/>
      <c r="CD123" s="871"/>
      <c r="CE123" s="871"/>
      <c r="CF123" s="786"/>
      <c r="CG123" s="787"/>
      <c r="CH123" s="787"/>
      <c r="CI123" s="787"/>
      <c r="CJ123" s="872"/>
      <c r="CK123" s="907"/>
      <c r="CL123" s="893"/>
      <c r="CM123" s="893"/>
      <c r="CN123" s="893"/>
      <c r="CO123" s="894"/>
      <c r="CP123" s="873"/>
      <c r="CQ123" s="874"/>
      <c r="CR123" s="874"/>
      <c r="CS123" s="874"/>
      <c r="CT123" s="874"/>
      <c r="CU123" s="874"/>
      <c r="CV123" s="874"/>
      <c r="CW123" s="874"/>
      <c r="CX123" s="874"/>
      <c r="CY123" s="874"/>
      <c r="CZ123" s="874"/>
      <c r="DA123" s="874"/>
      <c r="DB123" s="874"/>
      <c r="DC123" s="874"/>
      <c r="DD123" s="874"/>
      <c r="DE123" s="874"/>
      <c r="DF123" s="875"/>
      <c r="DG123" s="817"/>
      <c r="DH123" s="818"/>
      <c r="DI123" s="818"/>
      <c r="DJ123" s="818"/>
      <c r="DK123" s="819"/>
      <c r="DL123" s="820"/>
      <c r="DM123" s="818"/>
      <c r="DN123" s="818"/>
      <c r="DO123" s="818"/>
      <c r="DP123" s="819"/>
      <c r="DQ123" s="820"/>
      <c r="DR123" s="818"/>
      <c r="DS123" s="818"/>
      <c r="DT123" s="818"/>
      <c r="DU123" s="819"/>
      <c r="DV123" s="862"/>
      <c r="DW123" s="863"/>
      <c r="DX123" s="863"/>
      <c r="DY123" s="863"/>
      <c r="DZ123" s="864"/>
    </row>
    <row r="124" spans="1:130" s="207" customFormat="1" ht="26.25" customHeight="1" thickBot="1" x14ac:dyDescent="0.2">
      <c r="A124" s="858"/>
      <c r="B124" s="859"/>
      <c r="C124" s="853" t="s">
        <v>475</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451</v>
      </c>
      <c r="AB124" s="818"/>
      <c r="AC124" s="818"/>
      <c r="AD124" s="818"/>
      <c r="AE124" s="819"/>
      <c r="AF124" s="820" t="s">
        <v>448</v>
      </c>
      <c r="AG124" s="818"/>
      <c r="AH124" s="818"/>
      <c r="AI124" s="818"/>
      <c r="AJ124" s="819"/>
      <c r="AK124" s="820" t="s">
        <v>447</v>
      </c>
      <c r="AL124" s="818"/>
      <c r="AM124" s="818"/>
      <c r="AN124" s="818"/>
      <c r="AO124" s="819"/>
      <c r="AP124" s="862" t="s">
        <v>451</v>
      </c>
      <c r="AQ124" s="863"/>
      <c r="AR124" s="863"/>
      <c r="AS124" s="863"/>
      <c r="AT124" s="864"/>
      <c r="AU124" s="865" t="s">
        <v>488</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v>43.5</v>
      </c>
      <c r="BR124" s="869"/>
      <c r="BS124" s="869"/>
      <c r="BT124" s="869"/>
      <c r="BU124" s="869"/>
      <c r="BV124" s="869">
        <v>39.700000000000003</v>
      </c>
      <c r="BW124" s="869"/>
      <c r="BX124" s="869"/>
      <c r="BY124" s="869"/>
      <c r="BZ124" s="869"/>
      <c r="CA124" s="869">
        <v>37.700000000000003</v>
      </c>
      <c r="CB124" s="869"/>
      <c r="CC124" s="869"/>
      <c r="CD124" s="869"/>
      <c r="CE124" s="869"/>
      <c r="CF124" s="764"/>
      <c r="CG124" s="765"/>
      <c r="CH124" s="765"/>
      <c r="CI124" s="765"/>
      <c r="CJ124" s="900"/>
      <c r="CK124" s="908"/>
      <c r="CL124" s="908"/>
      <c r="CM124" s="908"/>
      <c r="CN124" s="908"/>
      <c r="CO124" s="909"/>
      <c r="CP124" s="873" t="s">
        <v>489</v>
      </c>
      <c r="CQ124" s="874"/>
      <c r="CR124" s="874"/>
      <c r="CS124" s="874"/>
      <c r="CT124" s="874"/>
      <c r="CU124" s="874"/>
      <c r="CV124" s="874"/>
      <c r="CW124" s="874"/>
      <c r="CX124" s="874"/>
      <c r="CY124" s="874"/>
      <c r="CZ124" s="874"/>
      <c r="DA124" s="874"/>
      <c r="DB124" s="874"/>
      <c r="DC124" s="874"/>
      <c r="DD124" s="874"/>
      <c r="DE124" s="874"/>
      <c r="DF124" s="875"/>
      <c r="DG124" s="801" t="s">
        <v>451</v>
      </c>
      <c r="DH124" s="802"/>
      <c r="DI124" s="802"/>
      <c r="DJ124" s="802"/>
      <c r="DK124" s="803"/>
      <c r="DL124" s="804" t="s">
        <v>448</v>
      </c>
      <c r="DM124" s="802"/>
      <c r="DN124" s="802"/>
      <c r="DO124" s="802"/>
      <c r="DP124" s="803"/>
      <c r="DQ124" s="804" t="s">
        <v>448</v>
      </c>
      <c r="DR124" s="802"/>
      <c r="DS124" s="802"/>
      <c r="DT124" s="802"/>
      <c r="DU124" s="803"/>
      <c r="DV124" s="886" t="s">
        <v>451</v>
      </c>
      <c r="DW124" s="887"/>
      <c r="DX124" s="887"/>
      <c r="DY124" s="887"/>
      <c r="DZ124" s="888"/>
    </row>
    <row r="125" spans="1:130" s="207" customFormat="1" ht="26.25" customHeight="1" x14ac:dyDescent="0.15">
      <c r="A125" s="858"/>
      <c r="B125" s="859"/>
      <c r="C125" s="853" t="s">
        <v>477</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448</v>
      </c>
      <c r="AB125" s="818"/>
      <c r="AC125" s="818"/>
      <c r="AD125" s="818"/>
      <c r="AE125" s="819"/>
      <c r="AF125" s="820" t="s">
        <v>451</v>
      </c>
      <c r="AG125" s="818"/>
      <c r="AH125" s="818"/>
      <c r="AI125" s="818"/>
      <c r="AJ125" s="819"/>
      <c r="AK125" s="820" t="s">
        <v>451</v>
      </c>
      <c r="AL125" s="818"/>
      <c r="AM125" s="818"/>
      <c r="AN125" s="818"/>
      <c r="AO125" s="819"/>
      <c r="AP125" s="862" t="s">
        <v>448</v>
      </c>
      <c r="AQ125" s="863"/>
      <c r="AR125" s="863"/>
      <c r="AS125" s="863"/>
      <c r="AT125" s="864"/>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09"/>
      <c r="BR125" s="209"/>
      <c r="BS125" s="209"/>
      <c r="BT125" s="209"/>
      <c r="BU125" s="209"/>
      <c r="BV125" s="209"/>
      <c r="BW125" s="209"/>
      <c r="BX125" s="209"/>
      <c r="BY125" s="209"/>
      <c r="BZ125" s="209"/>
      <c r="CA125" s="209"/>
      <c r="CB125" s="209"/>
      <c r="CC125" s="209"/>
      <c r="CD125" s="209"/>
      <c r="CE125" s="209"/>
      <c r="CF125" s="209"/>
      <c r="CG125" s="209"/>
      <c r="CH125" s="209"/>
      <c r="CI125" s="209"/>
      <c r="CJ125" s="231"/>
      <c r="CK125" s="889" t="s">
        <v>490</v>
      </c>
      <c r="CL125" s="890"/>
      <c r="CM125" s="890"/>
      <c r="CN125" s="890"/>
      <c r="CO125" s="891"/>
      <c r="CP125" s="898" t="s">
        <v>491</v>
      </c>
      <c r="CQ125" s="846"/>
      <c r="CR125" s="846"/>
      <c r="CS125" s="846"/>
      <c r="CT125" s="846"/>
      <c r="CU125" s="846"/>
      <c r="CV125" s="846"/>
      <c r="CW125" s="846"/>
      <c r="CX125" s="846"/>
      <c r="CY125" s="846"/>
      <c r="CZ125" s="846"/>
      <c r="DA125" s="846"/>
      <c r="DB125" s="846"/>
      <c r="DC125" s="846"/>
      <c r="DD125" s="846"/>
      <c r="DE125" s="846"/>
      <c r="DF125" s="847"/>
      <c r="DG125" s="899" t="s">
        <v>451</v>
      </c>
      <c r="DH125" s="880"/>
      <c r="DI125" s="880"/>
      <c r="DJ125" s="880"/>
      <c r="DK125" s="880"/>
      <c r="DL125" s="880" t="s">
        <v>451</v>
      </c>
      <c r="DM125" s="880"/>
      <c r="DN125" s="880"/>
      <c r="DO125" s="880"/>
      <c r="DP125" s="880"/>
      <c r="DQ125" s="880" t="s">
        <v>448</v>
      </c>
      <c r="DR125" s="880"/>
      <c r="DS125" s="880"/>
      <c r="DT125" s="880"/>
      <c r="DU125" s="880"/>
      <c r="DV125" s="881" t="s">
        <v>451</v>
      </c>
      <c r="DW125" s="881"/>
      <c r="DX125" s="881"/>
      <c r="DY125" s="881"/>
      <c r="DZ125" s="882"/>
    </row>
    <row r="126" spans="1:130" s="207" customFormat="1" ht="26.25" customHeight="1" thickBot="1" x14ac:dyDescent="0.2">
      <c r="A126" s="858"/>
      <c r="B126" s="859"/>
      <c r="C126" s="853" t="s">
        <v>479</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448</v>
      </c>
      <c r="AB126" s="818"/>
      <c r="AC126" s="818"/>
      <c r="AD126" s="818"/>
      <c r="AE126" s="819"/>
      <c r="AF126" s="820" t="s">
        <v>448</v>
      </c>
      <c r="AG126" s="818"/>
      <c r="AH126" s="818"/>
      <c r="AI126" s="818"/>
      <c r="AJ126" s="819"/>
      <c r="AK126" s="820" t="s">
        <v>451</v>
      </c>
      <c r="AL126" s="818"/>
      <c r="AM126" s="818"/>
      <c r="AN126" s="818"/>
      <c r="AO126" s="819"/>
      <c r="AP126" s="862" t="s">
        <v>448</v>
      </c>
      <c r="AQ126" s="863"/>
      <c r="AR126" s="863"/>
      <c r="AS126" s="863"/>
      <c r="AT126" s="864"/>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32"/>
      <c r="CE126" s="232"/>
      <c r="CF126" s="232"/>
      <c r="CG126" s="209"/>
      <c r="CH126" s="209"/>
      <c r="CI126" s="209"/>
      <c r="CJ126" s="231"/>
      <c r="CK126" s="892"/>
      <c r="CL126" s="893"/>
      <c r="CM126" s="893"/>
      <c r="CN126" s="893"/>
      <c r="CO126" s="894"/>
      <c r="CP126" s="853" t="s">
        <v>492</v>
      </c>
      <c r="CQ126" s="790"/>
      <c r="CR126" s="790"/>
      <c r="CS126" s="790"/>
      <c r="CT126" s="790"/>
      <c r="CU126" s="790"/>
      <c r="CV126" s="790"/>
      <c r="CW126" s="790"/>
      <c r="CX126" s="790"/>
      <c r="CY126" s="790"/>
      <c r="CZ126" s="790"/>
      <c r="DA126" s="790"/>
      <c r="DB126" s="790"/>
      <c r="DC126" s="790"/>
      <c r="DD126" s="790"/>
      <c r="DE126" s="790"/>
      <c r="DF126" s="791"/>
      <c r="DG126" s="854" t="s">
        <v>451</v>
      </c>
      <c r="DH126" s="855"/>
      <c r="DI126" s="855"/>
      <c r="DJ126" s="855"/>
      <c r="DK126" s="855"/>
      <c r="DL126" s="855" t="s">
        <v>448</v>
      </c>
      <c r="DM126" s="855"/>
      <c r="DN126" s="855"/>
      <c r="DO126" s="855"/>
      <c r="DP126" s="855"/>
      <c r="DQ126" s="855" t="s">
        <v>451</v>
      </c>
      <c r="DR126" s="855"/>
      <c r="DS126" s="855"/>
      <c r="DT126" s="855"/>
      <c r="DU126" s="855"/>
      <c r="DV126" s="832" t="s">
        <v>448</v>
      </c>
      <c r="DW126" s="832"/>
      <c r="DX126" s="832"/>
      <c r="DY126" s="832"/>
      <c r="DZ126" s="833"/>
    </row>
    <row r="127" spans="1:130" s="207" customFormat="1" ht="26.25" customHeight="1" x14ac:dyDescent="0.15">
      <c r="A127" s="860"/>
      <c r="B127" s="861"/>
      <c r="C127" s="876" t="s">
        <v>493</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v>17557</v>
      </c>
      <c r="AB127" s="818"/>
      <c r="AC127" s="818"/>
      <c r="AD127" s="818"/>
      <c r="AE127" s="819"/>
      <c r="AF127" s="820">
        <v>17314</v>
      </c>
      <c r="AG127" s="818"/>
      <c r="AH127" s="818"/>
      <c r="AI127" s="818"/>
      <c r="AJ127" s="819"/>
      <c r="AK127" s="820">
        <v>16317</v>
      </c>
      <c r="AL127" s="818"/>
      <c r="AM127" s="818"/>
      <c r="AN127" s="818"/>
      <c r="AO127" s="819"/>
      <c r="AP127" s="862">
        <v>0.3</v>
      </c>
      <c r="AQ127" s="863"/>
      <c r="AR127" s="863"/>
      <c r="AS127" s="863"/>
      <c r="AT127" s="864"/>
      <c r="AU127" s="209"/>
      <c r="AV127" s="209"/>
      <c r="AW127" s="209"/>
      <c r="AX127" s="879" t="s">
        <v>494</v>
      </c>
      <c r="AY127" s="850"/>
      <c r="AZ127" s="850"/>
      <c r="BA127" s="850"/>
      <c r="BB127" s="850"/>
      <c r="BC127" s="850"/>
      <c r="BD127" s="850"/>
      <c r="BE127" s="851"/>
      <c r="BF127" s="849" t="s">
        <v>495</v>
      </c>
      <c r="BG127" s="850"/>
      <c r="BH127" s="850"/>
      <c r="BI127" s="850"/>
      <c r="BJ127" s="850"/>
      <c r="BK127" s="850"/>
      <c r="BL127" s="851"/>
      <c r="BM127" s="849" t="s">
        <v>496</v>
      </c>
      <c r="BN127" s="850"/>
      <c r="BO127" s="850"/>
      <c r="BP127" s="850"/>
      <c r="BQ127" s="850"/>
      <c r="BR127" s="850"/>
      <c r="BS127" s="851"/>
      <c r="BT127" s="849" t="s">
        <v>497</v>
      </c>
      <c r="BU127" s="850"/>
      <c r="BV127" s="850"/>
      <c r="BW127" s="850"/>
      <c r="BX127" s="850"/>
      <c r="BY127" s="850"/>
      <c r="BZ127" s="852"/>
      <c r="CA127" s="209"/>
      <c r="CB127" s="209"/>
      <c r="CC127" s="209"/>
      <c r="CD127" s="232"/>
      <c r="CE127" s="232"/>
      <c r="CF127" s="232"/>
      <c r="CG127" s="209"/>
      <c r="CH127" s="209"/>
      <c r="CI127" s="209"/>
      <c r="CJ127" s="231"/>
      <c r="CK127" s="892"/>
      <c r="CL127" s="893"/>
      <c r="CM127" s="893"/>
      <c r="CN127" s="893"/>
      <c r="CO127" s="894"/>
      <c r="CP127" s="853" t="s">
        <v>498</v>
      </c>
      <c r="CQ127" s="790"/>
      <c r="CR127" s="790"/>
      <c r="CS127" s="790"/>
      <c r="CT127" s="790"/>
      <c r="CU127" s="790"/>
      <c r="CV127" s="790"/>
      <c r="CW127" s="790"/>
      <c r="CX127" s="790"/>
      <c r="CY127" s="790"/>
      <c r="CZ127" s="790"/>
      <c r="DA127" s="790"/>
      <c r="DB127" s="790"/>
      <c r="DC127" s="790"/>
      <c r="DD127" s="790"/>
      <c r="DE127" s="790"/>
      <c r="DF127" s="791"/>
      <c r="DG127" s="854" t="s">
        <v>448</v>
      </c>
      <c r="DH127" s="855"/>
      <c r="DI127" s="855"/>
      <c r="DJ127" s="855"/>
      <c r="DK127" s="855"/>
      <c r="DL127" s="855" t="s">
        <v>448</v>
      </c>
      <c r="DM127" s="855"/>
      <c r="DN127" s="855"/>
      <c r="DO127" s="855"/>
      <c r="DP127" s="855"/>
      <c r="DQ127" s="855" t="s">
        <v>448</v>
      </c>
      <c r="DR127" s="855"/>
      <c r="DS127" s="855"/>
      <c r="DT127" s="855"/>
      <c r="DU127" s="855"/>
      <c r="DV127" s="832" t="s">
        <v>451</v>
      </c>
      <c r="DW127" s="832"/>
      <c r="DX127" s="832"/>
      <c r="DY127" s="832"/>
      <c r="DZ127" s="833"/>
    </row>
    <row r="128" spans="1:130" s="207" customFormat="1" ht="26.25" customHeight="1" thickBot="1" x14ac:dyDescent="0.2">
      <c r="A128" s="834" t="s">
        <v>499</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500</v>
      </c>
      <c r="X128" s="836"/>
      <c r="Y128" s="836"/>
      <c r="Z128" s="837"/>
      <c r="AA128" s="838">
        <v>33065</v>
      </c>
      <c r="AB128" s="839"/>
      <c r="AC128" s="839"/>
      <c r="AD128" s="839"/>
      <c r="AE128" s="840"/>
      <c r="AF128" s="841">
        <v>29929</v>
      </c>
      <c r="AG128" s="839"/>
      <c r="AH128" s="839"/>
      <c r="AI128" s="839"/>
      <c r="AJ128" s="840"/>
      <c r="AK128" s="841">
        <v>26063</v>
      </c>
      <c r="AL128" s="839"/>
      <c r="AM128" s="839"/>
      <c r="AN128" s="839"/>
      <c r="AO128" s="840"/>
      <c r="AP128" s="842"/>
      <c r="AQ128" s="843"/>
      <c r="AR128" s="843"/>
      <c r="AS128" s="843"/>
      <c r="AT128" s="844"/>
      <c r="AU128" s="209"/>
      <c r="AV128" s="209"/>
      <c r="AW128" s="209"/>
      <c r="AX128" s="845" t="s">
        <v>501</v>
      </c>
      <c r="AY128" s="846"/>
      <c r="AZ128" s="846"/>
      <c r="BA128" s="846"/>
      <c r="BB128" s="846"/>
      <c r="BC128" s="846"/>
      <c r="BD128" s="846"/>
      <c r="BE128" s="847"/>
      <c r="BF128" s="824" t="s">
        <v>451</v>
      </c>
      <c r="BG128" s="825"/>
      <c r="BH128" s="825"/>
      <c r="BI128" s="825"/>
      <c r="BJ128" s="825"/>
      <c r="BK128" s="825"/>
      <c r="BL128" s="848"/>
      <c r="BM128" s="824">
        <v>14.42</v>
      </c>
      <c r="BN128" s="825"/>
      <c r="BO128" s="825"/>
      <c r="BP128" s="825"/>
      <c r="BQ128" s="825"/>
      <c r="BR128" s="825"/>
      <c r="BS128" s="848"/>
      <c r="BT128" s="824">
        <v>20</v>
      </c>
      <c r="BU128" s="825"/>
      <c r="BV128" s="825"/>
      <c r="BW128" s="825"/>
      <c r="BX128" s="825"/>
      <c r="BY128" s="825"/>
      <c r="BZ128" s="826"/>
      <c r="CA128" s="232"/>
      <c r="CB128" s="232"/>
      <c r="CC128" s="232"/>
      <c r="CD128" s="232"/>
      <c r="CE128" s="232"/>
      <c r="CF128" s="232"/>
      <c r="CG128" s="209"/>
      <c r="CH128" s="209"/>
      <c r="CI128" s="209"/>
      <c r="CJ128" s="231"/>
      <c r="CK128" s="895"/>
      <c r="CL128" s="896"/>
      <c r="CM128" s="896"/>
      <c r="CN128" s="896"/>
      <c r="CO128" s="897"/>
      <c r="CP128" s="827" t="s">
        <v>502</v>
      </c>
      <c r="CQ128" s="768"/>
      <c r="CR128" s="768"/>
      <c r="CS128" s="768"/>
      <c r="CT128" s="768"/>
      <c r="CU128" s="768"/>
      <c r="CV128" s="768"/>
      <c r="CW128" s="768"/>
      <c r="CX128" s="768"/>
      <c r="CY128" s="768"/>
      <c r="CZ128" s="768"/>
      <c r="DA128" s="768"/>
      <c r="DB128" s="768"/>
      <c r="DC128" s="768"/>
      <c r="DD128" s="768"/>
      <c r="DE128" s="768"/>
      <c r="DF128" s="769"/>
      <c r="DG128" s="828" t="s">
        <v>130</v>
      </c>
      <c r="DH128" s="829"/>
      <c r="DI128" s="829"/>
      <c r="DJ128" s="829"/>
      <c r="DK128" s="829"/>
      <c r="DL128" s="829" t="s">
        <v>130</v>
      </c>
      <c r="DM128" s="829"/>
      <c r="DN128" s="829"/>
      <c r="DO128" s="829"/>
      <c r="DP128" s="829"/>
      <c r="DQ128" s="829" t="s">
        <v>447</v>
      </c>
      <c r="DR128" s="829"/>
      <c r="DS128" s="829"/>
      <c r="DT128" s="829"/>
      <c r="DU128" s="829"/>
      <c r="DV128" s="830" t="s">
        <v>449</v>
      </c>
      <c r="DW128" s="830"/>
      <c r="DX128" s="830"/>
      <c r="DY128" s="830"/>
      <c r="DZ128" s="831"/>
    </row>
    <row r="129" spans="1:131" s="207" customFormat="1" ht="26.25" customHeight="1" x14ac:dyDescent="0.15">
      <c r="A129" s="812" t="s">
        <v>109</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503</v>
      </c>
      <c r="X129" s="815"/>
      <c r="Y129" s="815"/>
      <c r="Z129" s="816"/>
      <c r="AA129" s="817">
        <v>5799451</v>
      </c>
      <c r="AB129" s="818"/>
      <c r="AC129" s="818"/>
      <c r="AD129" s="818"/>
      <c r="AE129" s="819"/>
      <c r="AF129" s="820">
        <v>6224954</v>
      </c>
      <c r="AG129" s="818"/>
      <c r="AH129" s="818"/>
      <c r="AI129" s="818"/>
      <c r="AJ129" s="819"/>
      <c r="AK129" s="820">
        <v>6059743</v>
      </c>
      <c r="AL129" s="818"/>
      <c r="AM129" s="818"/>
      <c r="AN129" s="818"/>
      <c r="AO129" s="819"/>
      <c r="AP129" s="821"/>
      <c r="AQ129" s="822"/>
      <c r="AR129" s="822"/>
      <c r="AS129" s="822"/>
      <c r="AT129" s="823"/>
      <c r="AU129" s="210"/>
      <c r="AV129" s="210"/>
      <c r="AW129" s="210"/>
      <c r="AX129" s="789" t="s">
        <v>504</v>
      </c>
      <c r="AY129" s="790"/>
      <c r="AZ129" s="790"/>
      <c r="BA129" s="790"/>
      <c r="BB129" s="790"/>
      <c r="BC129" s="790"/>
      <c r="BD129" s="790"/>
      <c r="BE129" s="791"/>
      <c r="BF129" s="808" t="s">
        <v>505</v>
      </c>
      <c r="BG129" s="809"/>
      <c r="BH129" s="809"/>
      <c r="BI129" s="809"/>
      <c r="BJ129" s="809"/>
      <c r="BK129" s="809"/>
      <c r="BL129" s="810"/>
      <c r="BM129" s="808">
        <v>19.420000000000002</v>
      </c>
      <c r="BN129" s="809"/>
      <c r="BO129" s="809"/>
      <c r="BP129" s="809"/>
      <c r="BQ129" s="809"/>
      <c r="BR129" s="809"/>
      <c r="BS129" s="810"/>
      <c r="BT129" s="808">
        <v>30</v>
      </c>
      <c r="BU129" s="809"/>
      <c r="BV129" s="809"/>
      <c r="BW129" s="809"/>
      <c r="BX129" s="809"/>
      <c r="BY129" s="809"/>
      <c r="BZ129" s="811"/>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0"/>
      <c r="DQ129" s="210"/>
      <c r="DR129" s="210"/>
      <c r="DS129" s="210"/>
      <c r="DT129" s="210"/>
      <c r="DU129" s="210"/>
      <c r="DV129" s="210"/>
      <c r="DW129" s="210"/>
      <c r="DX129" s="210"/>
      <c r="DY129" s="210"/>
      <c r="DZ129" s="210"/>
    </row>
    <row r="130" spans="1:131" s="207" customFormat="1" ht="26.25" customHeight="1" x14ac:dyDescent="0.15">
      <c r="A130" s="812" t="s">
        <v>506</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507</v>
      </c>
      <c r="X130" s="815"/>
      <c r="Y130" s="815"/>
      <c r="Z130" s="816"/>
      <c r="AA130" s="817">
        <v>842332</v>
      </c>
      <c r="AB130" s="818"/>
      <c r="AC130" s="818"/>
      <c r="AD130" s="818"/>
      <c r="AE130" s="819"/>
      <c r="AF130" s="820">
        <v>902534</v>
      </c>
      <c r="AG130" s="818"/>
      <c r="AH130" s="818"/>
      <c r="AI130" s="818"/>
      <c r="AJ130" s="819"/>
      <c r="AK130" s="820">
        <v>967594</v>
      </c>
      <c r="AL130" s="818"/>
      <c r="AM130" s="818"/>
      <c r="AN130" s="818"/>
      <c r="AO130" s="819"/>
      <c r="AP130" s="821"/>
      <c r="AQ130" s="822"/>
      <c r="AR130" s="822"/>
      <c r="AS130" s="822"/>
      <c r="AT130" s="823"/>
      <c r="AU130" s="210"/>
      <c r="AV130" s="210"/>
      <c r="AW130" s="210"/>
      <c r="AX130" s="789" t="s">
        <v>508</v>
      </c>
      <c r="AY130" s="790"/>
      <c r="AZ130" s="790"/>
      <c r="BA130" s="790"/>
      <c r="BB130" s="790"/>
      <c r="BC130" s="790"/>
      <c r="BD130" s="790"/>
      <c r="BE130" s="791"/>
      <c r="BF130" s="792">
        <v>10.1</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0"/>
      <c r="DQ130" s="210"/>
      <c r="DR130" s="210"/>
      <c r="DS130" s="210"/>
      <c r="DT130" s="210"/>
      <c r="DU130" s="210"/>
      <c r="DV130" s="210"/>
      <c r="DW130" s="210"/>
      <c r="DX130" s="210"/>
      <c r="DY130" s="210"/>
      <c r="DZ130" s="210"/>
    </row>
    <row r="131" spans="1:131" s="207" customFormat="1" ht="26.25" customHeight="1" thickBot="1" x14ac:dyDescent="0.2">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509</v>
      </c>
      <c r="X131" s="799"/>
      <c r="Y131" s="799"/>
      <c r="Z131" s="800"/>
      <c r="AA131" s="801">
        <v>4957119</v>
      </c>
      <c r="AB131" s="802"/>
      <c r="AC131" s="802"/>
      <c r="AD131" s="802"/>
      <c r="AE131" s="803"/>
      <c r="AF131" s="804">
        <v>5322420</v>
      </c>
      <c r="AG131" s="802"/>
      <c r="AH131" s="802"/>
      <c r="AI131" s="802"/>
      <c r="AJ131" s="803"/>
      <c r="AK131" s="804">
        <v>5092149</v>
      </c>
      <c r="AL131" s="802"/>
      <c r="AM131" s="802"/>
      <c r="AN131" s="802"/>
      <c r="AO131" s="803"/>
      <c r="AP131" s="805"/>
      <c r="AQ131" s="806"/>
      <c r="AR131" s="806"/>
      <c r="AS131" s="806"/>
      <c r="AT131" s="807"/>
      <c r="AU131" s="210"/>
      <c r="AV131" s="210"/>
      <c r="AW131" s="210"/>
      <c r="AX131" s="767" t="s">
        <v>510</v>
      </c>
      <c r="AY131" s="768"/>
      <c r="AZ131" s="768"/>
      <c r="BA131" s="768"/>
      <c r="BB131" s="768"/>
      <c r="BC131" s="768"/>
      <c r="BD131" s="768"/>
      <c r="BE131" s="769"/>
      <c r="BF131" s="770">
        <v>37.700000000000003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0"/>
      <c r="DQ131" s="210"/>
      <c r="DR131" s="210"/>
      <c r="DS131" s="210"/>
      <c r="DT131" s="210"/>
      <c r="DU131" s="210"/>
      <c r="DV131" s="210"/>
      <c r="DW131" s="210"/>
      <c r="DX131" s="210"/>
      <c r="DY131" s="210"/>
      <c r="DZ131" s="210"/>
    </row>
    <row r="132" spans="1:131" s="207" customFormat="1" ht="26.25" customHeight="1" x14ac:dyDescent="0.15">
      <c r="A132" s="776" t="s">
        <v>511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512</v>
      </c>
      <c r="W132" s="780"/>
      <c r="X132" s="780"/>
      <c r="Y132" s="780"/>
      <c r="Z132" s="781"/>
      <c r="AA132" s="782">
        <v>9.2507563360000002</v>
      </c>
      <c r="AB132" s="783"/>
      <c r="AC132" s="783"/>
      <c r="AD132" s="783"/>
      <c r="AE132" s="784"/>
      <c r="AF132" s="785">
        <v>9.7822794890000004</v>
      </c>
      <c r="AG132" s="783"/>
      <c r="AH132" s="783"/>
      <c r="AI132" s="783"/>
      <c r="AJ132" s="784"/>
      <c r="AK132" s="785">
        <v>11.49844594</v>
      </c>
      <c r="AL132" s="783"/>
      <c r="AM132" s="783"/>
      <c r="AN132" s="783"/>
      <c r="AO132" s="784"/>
      <c r="AP132" s="786"/>
      <c r="AQ132" s="787"/>
      <c r="AR132" s="787"/>
      <c r="AS132" s="787"/>
      <c r="AT132" s="788"/>
      <c r="AU132" s="234"/>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0"/>
      <c r="DQ132" s="210"/>
      <c r="DR132" s="210"/>
      <c r="DS132" s="210"/>
      <c r="DT132" s="210"/>
      <c r="DU132" s="210"/>
      <c r="DV132" s="210"/>
      <c r="DW132" s="210"/>
      <c r="DX132" s="210"/>
      <c r="DY132" s="210"/>
      <c r="DZ132" s="210"/>
    </row>
    <row r="133" spans="1:131" s="207"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513</v>
      </c>
      <c r="W133" s="759"/>
      <c r="X133" s="759"/>
      <c r="Y133" s="759"/>
      <c r="Z133" s="760"/>
      <c r="AA133" s="761">
        <v>8.5</v>
      </c>
      <c r="AB133" s="762"/>
      <c r="AC133" s="762"/>
      <c r="AD133" s="762"/>
      <c r="AE133" s="763"/>
      <c r="AF133" s="761">
        <v>9.3000000000000007</v>
      </c>
      <c r="AG133" s="762"/>
      <c r="AH133" s="762"/>
      <c r="AI133" s="762"/>
      <c r="AJ133" s="763"/>
      <c r="AK133" s="761">
        <v>10.1</v>
      </c>
      <c r="AL133" s="762"/>
      <c r="AM133" s="762"/>
      <c r="AN133" s="762"/>
      <c r="AO133" s="763"/>
      <c r="AP133" s="764"/>
      <c r="AQ133" s="765"/>
      <c r="AR133" s="765"/>
      <c r="AS133" s="765"/>
      <c r="AT133" s="766"/>
      <c r="AU133" s="210"/>
      <c r="AV133" s="210"/>
      <c r="AW133" s="210"/>
      <c r="AX133" s="210"/>
      <c r="AY133" s="210"/>
      <c r="AZ133" s="210"/>
      <c r="BA133" s="210"/>
      <c r="BB133" s="210"/>
      <c r="BC133" s="210"/>
      <c r="BD133" s="210"/>
      <c r="BE133" s="210"/>
      <c r="BF133" s="210"/>
      <c r="BG133" s="210"/>
      <c r="BH133" s="210"/>
      <c r="BI133" s="210"/>
      <c r="BJ133" s="210"/>
      <c r="BK133" s="210"/>
      <c r="BL133" s="210"/>
      <c r="BM133" s="210"/>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0"/>
      <c r="DQ133" s="210"/>
      <c r="DR133" s="210"/>
      <c r="DS133" s="210"/>
      <c r="DT133" s="210"/>
      <c r="DU133" s="210"/>
      <c r="DV133" s="210"/>
      <c r="DW133" s="210"/>
      <c r="DX133" s="210"/>
      <c r="DY133" s="210"/>
      <c r="DZ133" s="210"/>
    </row>
    <row r="134" spans="1:131" ht="11.25" customHeight="1" x14ac:dyDescent="0.15">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0"/>
      <c r="AV134" s="210"/>
      <c r="AW134" s="210"/>
      <c r="AX134" s="210"/>
      <c r="AY134" s="210"/>
      <c r="AZ134" s="210"/>
      <c r="BA134" s="210"/>
      <c r="BB134" s="210"/>
      <c r="BC134" s="210"/>
      <c r="BD134" s="210"/>
      <c r="BE134" s="210"/>
      <c r="BF134" s="210"/>
      <c r="BG134" s="210"/>
      <c r="BH134" s="210"/>
      <c r="BI134" s="210"/>
      <c r="BJ134" s="210"/>
      <c r="BK134" s="210"/>
      <c r="BL134" s="210"/>
      <c r="BM134" s="210"/>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0"/>
      <c r="DQ134" s="210"/>
      <c r="DR134" s="210"/>
      <c r="DS134" s="210"/>
      <c r="DT134" s="210"/>
      <c r="DU134" s="210"/>
      <c r="DV134" s="210"/>
      <c r="DW134" s="210"/>
      <c r="DX134" s="210"/>
      <c r="DY134" s="210"/>
      <c r="DZ134" s="210"/>
      <c r="EA134" s="207"/>
    </row>
    <row r="135" spans="1:131" ht="14.25" hidden="1" x14ac:dyDescent="0.15">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s9b4FlxUmT2crFC66ultVrjU3TeOTQAGiQAC6nqE1RUhlslNuA+bggId0x0/Fn8tPCl44R5T5XwCAbFXyj1vkQ==" saltValue="oXRohO20BTTYrSwXyBZP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37" customWidth="1"/>
    <col min="121" max="121" width="0" style="236" hidden="1" customWidth="1"/>
    <col min="122" max="16384" width="9" style="236" hidden="1"/>
  </cols>
  <sheetData>
    <row r="1" spans="1:120"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6"/>
    </row>
    <row r="17" spans="119:120" x14ac:dyDescent="0.15">
      <c r="DP17" s="236"/>
    </row>
    <row r="18" spans="119:120" x14ac:dyDescent="0.15"/>
    <row r="19" spans="119:120" x14ac:dyDescent="0.15"/>
    <row r="20" spans="119:120" x14ac:dyDescent="0.15">
      <c r="DO20" s="236"/>
      <c r="DP20" s="236"/>
    </row>
    <row r="21" spans="119:120" x14ac:dyDescent="0.15">
      <c r="DP21" s="236"/>
    </row>
    <row r="22" spans="119:120" x14ac:dyDescent="0.15"/>
    <row r="23" spans="119:120" x14ac:dyDescent="0.15">
      <c r="DO23" s="236"/>
      <c r="DP23" s="236"/>
    </row>
    <row r="24" spans="119:120" x14ac:dyDescent="0.15">
      <c r="DP24" s="236"/>
    </row>
    <row r="25" spans="119:120" x14ac:dyDescent="0.15">
      <c r="DP25" s="236"/>
    </row>
    <row r="26" spans="119:120" x14ac:dyDescent="0.15">
      <c r="DO26" s="236"/>
      <c r="DP26" s="236"/>
    </row>
    <row r="27" spans="119:120" x14ac:dyDescent="0.15"/>
    <row r="28" spans="119:120" x14ac:dyDescent="0.15">
      <c r="DO28" s="236"/>
      <c r="DP28" s="236"/>
    </row>
    <row r="29" spans="119:120" x14ac:dyDescent="0.15">
      <c r="DP29" s="236"/>
    </row>
    <row r="30" spans="119:120" x14ac:dyDescent="0.15"/>
    <row r="31" spans="119:120" x14ac:dyDescent="0.15">
      <c r="DO31" s="236"/>
      <c r="DP31" s="236"/>
    </row>
    <row r="32" spans="119:120" x14ac:dyDescent="0.15"/>
    <row r="33" spans="98:120" x14ac:dyDescent="0.15">
      <c r="DO33" s="236"/>
      <c r="DP33" s="236"/>
    </row>
    <row r="34" spans="98:120" x14ac:dyDescent="0.15">
      <c r="DM34" s="236"/>
    </row>
    <row r="35" spans="98:120" x14ac:dyDescent="0.15">
      <c r="CT35" s="236"/>
      <c r="CU35" s="236"/>
      <c r="CV35" s="236"/>
      <c r="CY35" s="236"/>
      <c r="CZ35" s="236"/>
      <c r="DA35" s="236"/>
      <c r="DD35" s="236"/>
      <c r="DE35" s="236"/>
      <c r="DF35" s="236"/>
      <c r="DI35" s="236"/>
      <c r="DJ35" s="236"/>
      <c r="DK35" s="236"/>
      <c r="DM35" s="236"/>
      <c r="DN35" s="236"/>
      <c r="DO35" s="236"/>
      <c r="DP35" s="236"/>
    </row>
    <row r="36" spans="98:120" x14ac:dyDescent="0.15"/>
    <row r="37" spans="98:120" x14ac:dyDescent="0.15">
      <c r="CW37" s="236"/>
      <c r="DB37" s="236"/>
      <c r="DG37" s="236"/>
      <c r="DL37" s="236"/>
      <c r="DP37" s="236"/>
    </row>
    <row r="38" spans="98:120" x14ac:dyDescent="0.15">
      <c r="CT38" s="236"/>
      <c r="CU38" s="236"/>
      <c r="CV38" s="236"/>
      <c r="CW38" s="236"/>
      <c r="CY38" s="236"/>
      <c r="CZ38" s="236"/>
      <c r="DA38" s="236"/>
      <c r="DB38" s="236"/>
      <c r="DD38" s="236"/>
      <c r="DE38" s="236"/>
      <c r="DF38" s="236"/>
      <c r="DG38" s="236"/>
      <c r="DI38" s="236"/>
      <c r="DJ38" s="236"/>
      <c r="DK38" s="236"/>
      <c r="DL38" s="236"/>
      <c r="DN38" s="236"/>
      <c r="DO38" s="236"/>
      <c r="DP38" s="23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6"/>
      <c r="DO49" s="236"/>
      <c r="DP49" s="23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6"/>
      <c r="CS63" s="236"/>
      <c r="CX63" s="236"/>
      <c r="DC63" s="236"/>
      <c r="DH63" s="236"/>
    </row>
    <row r="64" spans="22:120" x14ac:dyDescent="0.15">
      <c r="V64" s="236"/>
    </row>
    <row r="65" spans="15:120" x14ac:dyDescent="0.15">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x14ac:dyDescent="0.15">
      <c r="Q66" s="236"/>
      <c r="S66" s="236"/>
      <c r="U66" s="236"/>
      <c r="DM66" s="236"/>
    </row>
    <row r="67" spans="15:120" x14ac:dyDescent="0.15">
      <c r="O67" s="236"/>
      <c r="P67" s="236"/>
      <c r="R67" s="236"/>
      <c r="T67" s="236"/>
      <c r="Y67" s="236"/>
      <c r="CT67" s="236"/>
      <c r="CV67" s="236"/>
      <c r="CW67" s="236"/>
      <c r="CY67" s="236"/>
      <c r="DA67" s="236"/>
      <c r="DB67" s="236"/>
      <c r="DD67" s="236"/>
      <c r="DF67" s="236"/>
      <c r="DG67" s="236"/>
      <c r="DI67" s="236"/>
      <c r="DK67" s="236"/>
      <c r="DL67" s="236"/>
      <c r="DN67" s="236"/>
      <c r="DO67" s="236"/>
      <c r="DP67" s="236"/>
    </row>
    <row r="68" spans="15:120" x14ac:dyDescent="0.15"/>
    <row r="69" spans="15:120" x14ac:dyDescent="0.15"/>
    <row r="70" spans="15:120" x14ac:dyDescent="0.15"/>
    <row r="71" spans="15:120" x14ac:dyDescent="0.15"/>
    <row r="72" spans="15:120" x14ac:dyDescent="0.15">
      <c r="DP72" s="236"/>
    </row>
    <row r="73" spans="15:120" x14ac:dyDescent="0.15">
      <c r="DP73" s="23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6"/>
      <c r="CX96" s="236"/>
      <c r="DC96" s="236"/>
      <c r="DH96" s="236"/>
    </row>
    <row r="97" spans="24:120" x14ac:dyDescent="0.15">
      <c r="CS97" s="236"/>
      <c r="CX97" s="236"/>
      <c r="DC97" s="236"/>
      <c r="DH97" s="236"/>
      <c r="DP97" s="237" t="s">
        <v>514</v>
      </c>
    </row>
    <row r="98" spans="24:120" hidden="1" x14ac:dyDescent="0.15">
      <c r="CS98" s="236"/>
      <c r="CX98" s="236"/>
      <c r="DC98" s="236"/>
      <c r="DH98" s="236"/>
    </row>
    <row r="99" spans="24:120" hidden="1" x14ac:dyDescent="0.15">
      <c r="CS99" s="236"/>
      <c r="CX99" s="236"/>
      <c r="DC99" s="236"/>
      <c r="DH99" s="236"/>
    </row>
    <row r="101" spans="24:120" ht="12" hidden="1" customHeight="1" x14ac:dyDescent="0.15">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15">
      <c r="CU102" s="236"/>
      <c r="CZ102" s="236"/>
      <c r="DE102" s="236"/>
      <c r="DJ102" s="236"/>
      <c r="DM102" s="236"/>
    </row>
    <row r="103" spans="24:120" hidden="1" x14ac:dyDescent="0.15">
      <c r="CT103" s="236"/>
      <c r="CV103" s="236"/>
      <c r="CW103" s="236"/>
      <c r="CY103" s="236"/>
      <c r="DA103" s="236"/>
      <c r="DB103" s="236"/>
      <c r="DD103" s="236"/>
      <c r="DF103" s="236"/>
      <c r="DG103" s="236"/>
      <c r="DI103" s="236"/>
      <c r="DK103" s="236"/>
      <c r="DL103" s="236"/>
      <c r="DM103" s="236"/>
      <c r="DN103" s="236"/>
      <c r="DO103" s="236"/>
      <c r="DP103" s="236"/>
    </row>
    <row r="104" spans="24:120" hidden="1" x14ac:dyDescent="0.15">
      <c r="CV104" s="236"/>
      <c r="CW104" s="236"/>
      <c r="DA104" s="236"/>
      <c r="DB104" s="236"/>
      <c r="DF104" s="236"/>
      <c r="DG104" s="236"/>
      <c r="DK104" s="236"/>
      <c r="DL104" s="236"/>
      <c r="DN104" s="236"/>
      <c r="DO104" s="236"/>
      <c r="DP104" s="236"/>
    </row>
    <row r="105" spans="24:120" ht="12.75" hidden="1" customHeight="1" x14ac:dyDescent="0.15"/>
  </sheetData>
  <sheetProtection algorithmName="SHA-512" hashValue="uRCFZRBTEeKKSiwaiWwGIrzVyLznI9SZVH7AnGvuTpIST0LhjsWRnpFe3QqL8Xtbb5oIjIrwQ1c7eCz9ipoolw==" saltValue="pxu2KhoMBrM91X9TPQ/E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37" customWidth="1"/>
    <col min="117" max="16384" width="9" style="236" hidden="1"/>
  </cols>
  <sheetData>
    <row r="1" spans="2:116"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x14ac:dyDescent="0.15"/>
    <row r="3" spans="2:116" x14ac:dyDescent="0.15"/>
    <row r="4" spans="2:116" x14ac:dyDescent="0.15">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x14ac:dyDescent="0.15">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x14ac:dyDescent="0.15"/>
    <row r="20" spans="9:116" x14ac:dyDescent="0.15"/>
    <row r="21" spans="9:116" x14ac:dyDescent="0.15">
      <c r="DL21" s="236"/>
    </row>
    <row r="22" spans="9:116" x14ac:dyDescent="0.15">
      <c r="DI22" s="236"/>
      <c r="DJ22" s="236"/>
      <c r="DK22" s="236"/>
      <c r="DL22" s="236"/>
    </row>
    <row r="23" spans="9:116" x14ac:dyDescent="0.15">
      <c r="CY23" s="236"/>
      <c r="CZ23" s="236"/>
      <c r="DA23" s="236"/>
      <c r="DB23" s="236"/>
      <c r="DC23" s="236"/>
      <c r="DD23" s="236"/>
      <c r="DE23" s="236"/>
      <c r="DF23" s="236"/>
      <c r="DG23" s="236"/>
      <c r="DH23" s="236"/>
      <c r="DI23" s="236"/>
      <c r="DJ23" s="236"/>
      <c r="DK23" s="236"/>
      <c r="DL23" s="23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6"/>
      <c r="DA35" s="236"/>
      <c r="DB35" s="236"/>
      <c r="DC35" s="236"/>
      <c r="DD35" s="236"/>
      <c r="DE35" s="236"/>
      <c r="DF35" s="236"/>
      <c r="DG35" s="236"/>
      <c r="DH35" s="236"/>
      <c r="DI35" s="236"/>
      <c r="DJ35" s="236"/>
      <c r="DK35" s="236"/>
      <c r="DL35" s="236"/>
    </row>
    <row r="36" spans="15:116" x14ac:dyDescent="0.15"/>
    <row r="37" spans="15:116" x14ac:dyDescent="0.15">
      <c r="DL37" s="236"/>
    </row>
    <row r="38" spans="15:116" x14ac:dyDescent="0.15">
      <c r="DI38" s="236"/>
      <c r="DJ38" s="236"/>
      <c r="DK38" s="236"/>
      <c r="DL38" s="236"/>
    </row>
    <row r="39" spans="15:116" x14ac:dyDescent="0.15"/>
    <row r="40" spans="15:116" x14ac:dyDescent="0.15"/>
    <row r="41" spans="15:116" x14ac:dyDescent="0.15"/>
    <row r="42" spans="15:116" x14ac:dyDescent="0.15"/>
    <row r="43" spans="15:116" x14ac:dyDescent="0.15">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x14ac:dyDescent="0.15">
      <c r="DL44" s="236"/>
    </row>
    <row r="45" spans="15:116" x14ac:dyDescent="0.15"/>
    <row r="46" spans="15:116" x14ac:dyDescent="0.15">
      <c r="DA46" s="236"/>
      <c r="DB46" s="236"/>
      <c r="DC46" s="236"/>
      <c r="DD46" s="236"/>
      <c r="DE46" s="236"/>
      <c r="DF46" s="236"/>
      <c r="DG46" s="236"/>
      <c r="DH46" s="236"/>
      <c r="DI46" s="236"/>
      <c r="DJ46" s="236"/>
      <c r="DK46" s="236"/>
      <c r="DL46" s="236"/>
    </row>
    <row r="47" spans="15:116" x14ac:dyDescent="0.15"/>
    <row r="48" spans="15:116" x14ac:dyDescent="0.15"/>
    <row r="49" spans="104:116" x14ac:dyDescent="0.15"/>
    <row r="50" spans="104:116" x14ac:dyDescent="0.15">
      <c r="CZ50" s="236"/>
      <c r="DA50" s="236"/>
      <c r="DB50" s="236"/>
      <c r="DC50" s="236"/>
      <c r="DD50" s="236"/>
      <c r="DE50" s="236"/>
      <c r="DF50" s="236"/>
      <c r="DG50" s="236"/>
      <c r="DH50" s="236"/>
      <c r="DI50" s="236"/>
      <c r="DJ50" s="236"/>
      <c r="DK50" s="236"/>
      <c r="DL50" s="236"/>
    </row>
    <row r="51" spans="104:116" x14ac:dyDescent="0.15"/>
    <row r="52" spans="104:116" x14ac:dyDescent="0.15"/>
    <row r="53" spans="104:116" x14ac:dyDescent="0.15">
      <c r="DL53" s="23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6"/>
      <c r="DD67" s="236"/>
      <c r="DE67" s="236"/>
      <c r="DF67" s="236"/>
      <c r="DG67" s="236"/>
      <c r="DH67" s="236"/>
      <c r="DI67" s="236"/>
      <c r="DJ67" s="236"/>
      <c r="DK67" s="236"/>
      <c r="DL67" s="23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HQnXVQWs2dzoTtky2tBbQpQKAo4JCwNuTMFP5ply0TmjiXkGgvxds3JIwu+GW9Y6ryeSs2bXKdZqimP+X6w==" saltValue="gwKSTTsEnPOwt2+F+MZf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38" customWidth="1"/>
    <col min="37" max="44" width="17" style="238" customWidth="1"/>
    <col min="45" max="45" width="6.125" style="245" customWidth="1"/>
    <col min="46" max="46" width="3" style="243" customWidth="1"/>
    <col min="47" max="47" width="19.125" style="238" hidden="1" customWidth="1"/>
    <col min="48" max="52" width="12.625" style="238" hidden="1" customWidth="1"/>
    <col min="53" max="16384" width="8.625" style="238"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515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B6" s="239"/>
      <c r="C6" s="239"/>
      <c r="D6" s="239"/>
      <c r="E6" s="239"/>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44" t="s">
        <v>516</v>
      </c>
      <c r="AL6" s="244"/>
      <c r="AM6" s="244"/>
      <c r="AN6" s="244"/>
      <c r="AO6" s="239"/>
      <c r="AP6" s="239"/>
      <c r="AQ6" s="239"/>
      <c r="AR6" s="239"/>
    </row>
    <row r="7" spans="1:46" ht="13.5" customHeight="1" x14ac:dyDescent="0.15">
      <c r="A7" s="243"/>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46"/>
      <c r="AL7" s="247"/>
      <c r="AM7" s="247"/>
      <c r="AN7" s="248"/>
      <c r="AO7" s="1156" t="s">
        <v>517</v>
      </c>
      <c r="AP7" s="249"/>
      <c r="AQ7" s="250" t="s">
        <v>518</v>
      </c>
      <c r="AR7" s="251"/>
    </row>
    <row r="8" spans="1:46" x14ac:dyDescent="0.15">
      <c r="A8" s="243"/>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52"/>
      <c r="AL8" s="253"/>
      <c r="AM8" s="253"/>
      <c r="AN8" s="254"/>
      <c r="AO8" s="1157"/>
      <c r="AP8" s="255" t="s">
        <v>519</v>
      </c>
      <c r="AQ8" s="256" t="s">
        <v>520</v>
      </c>
      <c r="AR8" s="257" t="s">
        <v>521</v>
      </c>
    </row>
    <row r="9" spans="1:46" x14ac:dyDescent="0.15">
      <c r="A9" s="24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1168" t="s">
        <v>522</v>
      </c>
      <c r="AL9" s="1169"/>
      <c r="AM9" s="1169"/>
      <c r="AN9" s="1170"/>
      <c r="AO9" s="258">
        <v>1705440</v>
      </c>
      <c r="AP9" s="258">
        <v>98529</v>
      </c>
      <c r="AQ9" s="259">
        <v>91991</v>
      </c>
      <c r="AR9" s="260">
        <v>7.1</v>
      </c>
    </row>
    <row r="10" spans="1:46" ht="13.5" customHeight="1" x14ac:dyDescent="0.15">
      <c r="A10" s="243"/>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1168" t="s">
        <v>523</v>
      </c>
      <c r="AL10" s="1169"/>
      <c r="AM10" s="1169"/>
      <c r="AN10" s="1170"/>
      <c r="AO10" s="261">
        <v>211404</v>
      </c>
      <c r="AP10" s="261">
        <v>12214</v>
      </c>
      <c r="AQ10" s="262">
        <v>12405</v>
      </c>
      <c r="AR10" s="263">
        <v>-1.5</v>
      </c>
    </row>
    <row r="11" spans="1:46" ht="13.5" customHeight="1" x14ac:dyDescent="0.15">
      <c r="A11" s="243"/>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1168" t="s">
        <v>524</v>
      </c>
      <c r="AL11" s="1169"/>
      <c r="AM11" s="1169"/>
      <c r="AN11" s="1170"/>
      <c r="AO11" s="261">
        <v>7964</v>
      </c>
      <c r="AP11" s="261">
        <v>460</v>
      </c>
      <c r="AQ11" s="262">
        <v>395</v>
      </c>
      <c r="AR11" s="263">
        <v>16.5</v>
      </c>
    </row>
    <row r="12" spans="1:46" ht="13.5" customHeight="1" x14ac:dyDescent="0.15">
      <c r="A12" s="243"/>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1168" t="s">
        <v>525</v>
      </c>
      <c r="AL12" s="1169"/>
      <c r="AM12" s="1169"/>
      <c r="AN12" s="1170"/>
      <c r="AO12" s="261">
        <v>4233</v>
      </c>
      <c r="AP12" s="261">
        <v>245</v>
      </c>
      <c r="AQ12" s="262">
        <v>19</v>
      </c>
      <c r="AR12" s="263">
        <v>1189.5</v>
      </c>
    </row>
    <row r="13" spans="1:46" ht="13.5" customHeight="1" x14ac:dyDescent="0.15">
      <c r="A13" s="243"/>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1168" t="s">
        <v>526</v>
      </c>
      <c r="AL13" s="1169"/>
      <c r="AM13" s="1169"/>
      <c r="AN13" s="1170"/>
      <c r="AO13" s="261">
        <v>31038</v>
      </c>
      <c r="AP13" s="261">
        <v>1793</v>
      </c>
      <c r="AQ13" s="262">
        <v>3751</v>
      </c>
      <c r="AR13" s="263">
        <v>-52.2</v>
      </c>
    </row>
    <row r="14" spans="1:46" ht="13.5" customHeight="1" x14ac:dyDescent="0.15">
      <c r="A14" s="243"/>
      <c r="B14" s="239"/>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1168" t="s">
        <v>527</v>
      </c>
      <c r="AL14" s="1169"/>
      <c r="AM14" s="1169"/>
      <c r="AN14" s="1170"/>
      <c r="AO14" s="261">
        <v>38156</v>
      </c>
      <c r="AP14" s="261">
        <v>2204</v>
      </c>
      <c r="AQ14" s="262">
        <v>1672</v>
      </c>
      <c r="AR14" s="263">
        <v>31.8</v>
      </c>
    </row>
    <row r="15" spans="1:46" ht="13.5" customHeight="1" x14ac:dyDescent="0.15">
      <c r="A15" s="243"/>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1171" t="s">
        <v>528</v>
      </c>
      <c r="AL15" s="1172"/>
      <c r="AM15" s="1172"/>
      <c r="AN15" s="1173"/>
      <c r="AO15" s="261">
        <v>-85670</v>
      </c>
      <c r="AP15" s="261">
        <v>-4949</v>
      </c>
      <c r="AQ15" s="262">
        <v>-6358</v>
      </c>
      <c r="AR15" s="263">
        <v>-22.2</v>
      </c>
    </row>
    <row r="16" spans="1:46" x14ac:dyDescent="0.15">
      <c r="A16" s="243"/>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1171" t="s">
        <v>190</v>
      </c>
      <c r="AL16" s="1172"/>
      <c r="AM16" s="1172"/>
      <c r="AN16" s="1173"/>
      <c r="AO16" s="261">
        <v>1912565</v>
      </c>
      <c r="AP16" s="261">
        <v>110495</v>
      </c>
      <c r="AQ16" s="262">
        <v>103876</v>
      </c>
      <c r="AR16" s="263">
        <v>6.4</v>
      </c>
    </row>
    <row r="17" spans="1:46" x14ac:dyDescent="0.15">
      <c r="A17" s="243"/>
      <c r="B17" s="239"/>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64"/>
    </row>
    <row r="18" spans="1:46" x14ac:dyDescent="0.15">
      <c r="A18" s="243"/>
      <c r="B18" s="239"/>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65"/>
      <c r="AR18" s="265"/>
    </row>
    <row r="19" spans="1:46" x14ac:dyDescent="0.15">
      <c r="A19" s="243"/>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t="s">
        <v>529</v>
      </c>
      <c r="AL19" s="239"/>
      <c r="AM19" s="239"/>
      <c r="AN19" s="239"/>
      <c r="AO19" s="239"/>
      <c r="AP19" s="239"/>
      <c r="AQ19" s="239"/>
      <c r="AR19" s="239"/>
    </row>
    <row r="20" spans="1:46" x14ac:dyDescent="0.15">
      <c r="A20" s="243"/>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66"/>
      <c r="AL20" s="267"/>
      <c r="AM20" s="267"/>
      <c r="AN20" s="268"/>
      <c r="AO20" s="269" t="s">
        <v>530</v>
      </c>
      <c r="AP20" s="270" t="s">
        <v>531</v>
      </c>
      <c r="AQ20" s="271" t="s">
        <v>532</v>
      </c>
      <c r="AR20" s="272"/>
    </row>
    <row r="21" spans="1:46" s="278" customFormat="1" x14ac:dyDescent="0.15">
      <c r="A21" s="273"/>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1174" t="s">
        <v>533</v>
      </c>
      <c r="AL21" s="1175"/>
      <c r="AM21" s="1175"/>
      <c r="AN21" s="1176"/>
      <c r="AO21" s="274">
        <v>10.51</v>
      </c>
      <c r="AP21" s="275">
        <v>9.2899999999999991</v>
      </c>
      <c r="AQ21" s="276">
        <v>1.22</v>
      </c>
      <c r="AR21" s="244"/>
      <c r="AS21" s="277"/>
      <c r="AT21" s="273"/>
    </row>
    <row r="22" spans="1:46" s="278" customFormat="1" x14ac:dyDescent="0.15">
      <c r="A22" s="273"/>
      <c r="B22" s="244"/>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1174" t="s">
        <v>534</v>
      </c>
      <c r="AL22" s="1175"/>
      <c r="AM22" s="1175"/>
      <c r="AN22" s="1176"/>
      <c r="AO22" s="279">
        <v>98.8</v>
      </c>
      <c r="AP22" s="280">
        <v>96.9</v>
      </c>
      <c r="AQ22" s="281">
        <v>1.9</v>
      </c>
      <c r="AR22" s="265"/>
      <c r="AS22" s="277"/>
      <c r="AT22" s="273"/>
    </row>
    <row r="23" spans="1:46" s="278" customFormat="1" x14ac:dyDescent="0.15">
      <c r="A23" s="273"/>
      <c r="B23" s="244"/>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65"/>
      <c r="AQ23" s="265"/>
      <c r="AR23" s="265"/>
      <c r="AS23" s="277"/>
      <c r="AT23" s="273"/>
    </row>
    <row r="24" spans="1:46" s="278" customFormat="1" x14ac:dyDescent="0.15">
      <c r="A24" s="273"/>
      <c r="B24" s="244"/>
      <c r="C24" s="244"/>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65"/>
      <c r="AQ24" s="265"/>
      <c r="AR24" s="265"/>
      <c r="AS24" s="277"/>
      <c r="AT24" s="273"/>
    </row>
    <row r="25" spans="1:46" s="278" customFormat="1" x14ac:dyDescent="0.15">
      <c r="A25" s="282"/>
      <c r="B25" s="283"/>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4"/>
      <c r="AQ25" s="284"/>
      <c r="AR25" s="284"/>
      <c r="AS25" s="285"/>
      <c r="AT25" s="273"/>
    </row>
    <row r="26" spans="1:46" s="278" customFormat="1" x14ac:dyDescent="0.15">
      <c r="A26" s="1167" t="s">
        <v>535</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44"/>
    </row>
    <row r="27" spans="1:46" x14ac:dyDescent="0.15">
      <c r="A27" s="286"/>
      <c r="AO27" s="239"/>
      <c r="AP27" s="239"/>
      <c r="AQ27" s="239"/>
      <c r="AR27" s="239"/>
      <c r="AS27" s="239"/>
      <c r="AT27" s="239"/>
    </row>
    <row r="28" spans="1:46" ht="17.25" x14ac:dyDescent="0.15">
      <c r="A28" s="240" t="s">
        <v>536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7"/>
    </row>
    <row r="29" spans="1:46" x14ac:dyDescent="0.15">
      <c r="A29" s="243"/>
      <c r="B29" s="239"/>
      <c r="C29" s="239"/>
      <c r="D29" s="239"/>
      <c r="E29" s="239"/>
      <c r="F29" s="239"/>
      <c r="G29" s="239"/>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44" t="s">
        <v>537</v>
      </c>
      <c r="AL29" s="244"/>
      <c r="AM29" s="244"/>
      <c r="AN29" s="244"/>
      <c r="AO29" s="239"/>
      <c r="AP29" s="239"/>
      <c r="AQ29" s="239"/>
      <c r="AR29" s="239"/>
      <c r="AS29" s="288"/>
    </row>
    <row r="30" spans="1:46" ht="13.5" customHeight="1" x14ac:dyDescent="0.15">
      <c r="A30" s="243"/>
      <c r="B30" s="239"/>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46"/>
      <c r="AL30" s="247"/>
      <c r="AM30" s="247"/>
      <c r="AN30" s="248"/>
      <c r="AO30" s="1156" t="s">
        <v>517</v>
      </c>
      <c r="AP30" s="249"/>
      <c r="AQ30" s="250" t="s">
        <v>518</v>
      </c>
      <c r="AR30" s="251"/>
    </row>
    <row r="31" spans="1:46" x14ac:dyDescent="0.15">
      <c r="A31" s="243"/>
      <c r="B31" s="239"/>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52"/>
      <c r="AL31" s="253"/>
      <c r="AM31" s="253"/>
      <c r="AN31" s="254"/>
      <c r="AO31" s="1157"/>
      <c r="AP31" s="255" t="s">
        <v>519</v>
      </c>
      <c r="AQ31" s="256" t="s">
        <v>520</v>
      </c>
      <c r="AR31" s="257" t="s">
        <v>521</v>
      </c>
    </row>
    <row r="32" spans="1:46" ht="27" customHeight="1" x14ac:dyDescent="0.15">
      <c r="A32" s="243"/>
      <c r="B32" s="239"/>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1158" t="s">
        <v>538</v>
      </c>
      <c r="AL32" s="1159"/>
      <c r="AM32" s="1159"/>
      <c r="AN32" s="1160"/>
      <c r="AO32" s="289">
        <v>1287955</v>
      </c>
      <c r="AP32" s="289">
        <v>74410</v>
      </c>
      <c r="AQ32" s="290">
        <v>51927</v>
      </c>
      <c r="AR32" s="291">
        <v>43.3</v>
      </c>
    </row>
    <row r="33" spans="1:46" ht="13.5" customHeight="1" x14ac:dyDescent="0.15">
      <c r="A33" s="243"/>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1158" t="s">
        <v>539</v>
      </c>
      <c r="AL33" s="1159"/>
      <c r="AM33" s="1159"/>
      <c r="AN33" s="1160"/>
      <c r="AO33" s="289" t="s">
        <v>540</v>
      </c>
      <c r="AP33" s="289" t="s">
        <v>540</v>
      </c>
      <c r="AQ33" s="290" t="s">
        <v>540</v>
      </c>
      <c r="AR33" s="291" t="s">
        <v>540</v>
      </c>
    </row>
    <row r="34" spans="1:46" ht="27" customHeight="1" x14ac:dyDescent="0.15">
      <c r="A34" s="243"/>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1158" t="s">
        <v>541</v>
      </c>
      <c r="AL34" s="1159"/>
      <c r="AM34" s="1159"/>
      <c r="AN34" s="1160"/>
      <c r="AO34" s="289" t="s">
        <v>540</v>
      </c>
      <c r="AP34" s="289" t="s">
        <v>540</v>
      </c>
      <c r="AQ34" s="290" t="s">
        <v>540</v>
      </c>
      <c r="AR34" s="291" t="s">
        <v>540</v>
      </c>
    </row>
    <row r="35" spans="1:46" ht="27" customHeight="1" x14ac:dyDescent="0.15">
      <c r="A35" s="243"/>
      <c r="B35" s="239"/>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1158" t="s">
        <v>542</v>
      </c>
      <c r="AL35" s="1159"/>
      <c r="AM35" s="1159"/>
      <c r="AN35" s="1160"/>
      <c r="AO35" s="289">
        <v>274903</v>
      </c>
      <c r="AP35" s="289">
        <v>15882</v>
      </c>
      <c r="AQ35" s="290">
        <v>15337</v>
      </c>
      <c r="AR35" s="291">
        <v>3.6</v>
      </c>
    </row>
    <row r="36" spans="1:46" ht="27" customHeight="1" x14ac:dyDescent="0.15">
      <c r="A36" s="243"/>
      <c r="B36" s="239"/>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1158" t="s">
        <v>543</v>
      </c>
      <c r="AL36" s="1159"/>
      <c r="AM36" s="1159"/>
      <c r="AN36" s="1160"/>
      <c r="AO36" s="289" t="s">
        <v>540</v>
      </c>
      <c r="AP36" s="289" t="s">
        <v>540</v>
      </c>
      <c r="AQ36" s="290">
        <v>2347</v>
      </c>
      <c r="AR36" s="291" t="s">
        <v>540</v>
      </c>
    </row>
    <row r="37" spans="1:46" ht="13.5" customHeight="1" x14ac:dyDescent="0.15">
      <c r="A37" s="243"/>
      <c r="B37" s="239"/>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1158" t="s">
        <v>544</v>
      </c>
      <c r="AL37" s="1159"/>
      <c r="AM37" s="1159"/>
      <c r="AN37" s="1160"/>
      <c r="AO37" s="289">
        <v>16317</v>
      </c>
      <c r="AP37" s="289">
        <v>943</v>
      </c>
      <c r="AQ37" s="290">
        <v>463</v>
      </c>
      <c r="AR37" s="291">
        <v>103.7</v>
      </c>
    </row>
    <row r="38" spans="1:46" ht="27" customHeight="1" x14ac:dyDescent="0.15">
      <c r="A38" s="243"/>
      <c r="B38" s="239"/>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1161" t="s">
        <v>545</v>
      </c>
      <c r="AL38" s="1162"/>
      <c r="AM38" s="1162"/>
      <c r="AN38" s="1163"/>
      <c r="AO38" s="292" t="s">
        <v>540</v>
      </c>
      <c r="AP38" s="292" t="s">
        <v>540</v>
      </c>
      <c r="AQ38" s="293">
        <v>1</v>
      </c>
      <c r="AR38" s="281" t="s">
        <v>540</v>
      </c>
      <c r="AS38" s="288"/>
    </row>
    <row r="39" spans="1:46" x14ac:dyDescent="0.15">
      <c r="A39" s="243"/>
      <c r="B39" s="239"/>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1161" t="s">
        <v>546</v>
      </c>
      <c r="AL39" s="1162"/>
      <c r="AM39" s="1162"/>
      <c r="AN39" s="1163"/>
      <c r="AO39" s="289">
        <v>-26063</v>
      </c>
      <c r="AP39" s="289">
        <v>-1506</v>
      </c>
      <c r="AQ39" s="290">
        <v>-3326</v>
      </c>
      <c r="AR39" s="291">
        <v>-54.7</v>
      </c>
      <c r="AS39" s="288"/>
    </row>
    <row r="40" spans="1:46" ht="27" customHeight="1" x14ac:dyDescent="0.15">
      <c r="A40" s="243"/>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1158" t="s">
        <v>547</v>
      </c>
      <c r="AL40" s="1159"/>
      <c r="AM40" s="1159"/>
      <c r="AN40" s="1160"/>
      <c r="AO40" s="289">
        <v>-967594</v>
      </c>
      <c r="AP40" s="289">
        <v>-55901</v>
      </c>
      <c r="AQ40" s="290">
        <v>-45680</v>
      </c>
      <c r="AR40" s="291">
        <v>22.4</v>
      </c>
      <c r="AS40" s="288"/>
    </row>
    <row r="41" spans="1:46" x14ac:dyDescent="0.15">
      <c r="A41" s="243"/>
      <c r="B41" s="239"/>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1164" t="s">
        <v>305</v>
      </c>
      <c r="AL41" s="1165"/>
      <c r="AM41" s="1165"/>
      <c r="AN41" s="1166"/>
      <c r="AO41" s="289">
        <v>585518</v>
      </c>
      <c r="AP41" s="289">
        <v>33827</v>
      </c>
      <c r="AQ41" s="290">
        <v>21069</v>
      </c>
      <c r="AR41" s="291">
        <v>60.6</v>
      </c>
      <c r="AS41" s="288"/>
    </row>
    <row r="42" spans="1:46" x14ac:dyDescent="0.15">
      <c r="A42" s="243"/>
      <c r="B42" s="239"/>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94" t="s">
        <v>548</v>
      </c>
      <c r="AL42" s="239"/>
      <c r="AM42" s="239"/>
      <c r="AN42" s="239"/>
      <c r="AO42" s="239"/>
      <c r="AP42" s="239"/>
      <c r="AQ42" s="265"/>
      <c r="AR42" s="265"/>
      <c r="AS42" s="288"/>
    </row>
    <row r="43" spans="1:46" x14ac:dyDescent="0.15">
      <c r="A43" s="243"/>
      <c r="B43" s="239"/>
      <c r="C43" s="239"/>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95"/>
      <c r="AQ43" s="265"/>
      <c r="AR43" s="239"/>
      <c r="AS43" s="288"/>
    </row>
    <row r="44" spans="1:46" x14ac:dyDescent="0.15">
      <c r="A44" s="243"/>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65"/>
      <c r="AR44" s="239"/>
    </row>
    <row r="45" spans="1:46" x14ac:dyDescent="0.15">
      <c r="A45" s="241"/>
      <c r="B45" s="241"/>
      <c r="C45" s="24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96"/>
      <c r="AR45" s="241"/>
      <c r="AS45" s="241"/>
      <c r="AT45" s="239"/>
    </row>
    <row r="46" spans="1:46" x14ac:dyDescent="0.15">
      <c r="A46" s="297"/>
      <c r="B46" s="297"/>
      <c r="C46" s="297"/>
      <c r="D46" s="297"/>
      <c r="E46" s="297"/>
      <c r="F46" s="297"/>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39"/>
    </row>
    <row r="47" spans="1:46" ht="17.25" customHeight="1" x14ac:dyDescent="0.15">
      <c r="A47" s="298" t="s">
        <v>549</v>
      </c>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row>
    <row r="48" spans="1:46"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9" t="s">
        <v>550</v>
      </c>
      <c r="AL48" s="299"/>
      <c r="AM48" s="299"/>
      <c r="AN48" s="299"/>
      <c r="AO48" s="299"/>
      <c r="AP48" s="299"/>
      <c r="AQ48" s="300"/>
      <c r="AR48" s="299"/>
    </row>
    <row r="49" spans="1:44" ht="13.5" customHeight="1" x14ac:dyDescent="0.15">
      <c r="A49" s="243"/>
      <c r="B49" s="239"/>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301"/>
      <c r="AL49" s="302"/>
      <c r="AM49" s="1151" t="s">
        <v>517</v>
      </c>
      <c r="AN49" s="1153" t="s">
        <v>551</v>
      </c>
      <c r="AO49" s="1154"/>
      <c r="AP49" s="1154"/>
      <c r="AQ49" s="1154"/>
      <c r="AR49" s="1155"/>
    </row>
    <row r="50" spans="1:44" x14ac:dyDescent="0.15">
      <c r="A50" s="243"/>
      <c r="B50" s="239"/>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303"/>
      <c r="AL50" s="304"/>
      <c r="AM50" s="1152"/>
      <c r="AN50" s="305" t="s">
        <v>552</v>
      </c>
      <c r="AO50" s="306" t="s">
        <v>553</v>
      </c>
      <c r="AP50" s="307" t="s">
        <v>554</v>
      </c>
      <c r="AQ50" s="308" t="s">
        <v>555</v>
      </c>
      <c r="AR50" s="309" t="s">
        <v>556</v>
      </c>
    </row>
    <row r="51" spans="1:44" x14ac:dyDescent="0.15">
      <c r="A51" s="243"/>
      <c r="B51" s="239"/>
      <c r="C51" s="239"/>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301" t="s">
        <v>557</v>
      </c>
      <c r="AL51" s="302"/>
      <c r="AM51" s="310">
        <v>1271054</v>
      </c>
      <c r="AN51" s="311">
        <v>68717</v>
      </c>
      <c r="AO51" s="312">
        <v>-55.7</v>
      </c>
      <c r="AP51" s="313">
        <v>73475</v>
      </c>
      <c r="AQ51" s="314">
        <v>9.1</v>
      </c>
      <c r="AR51" s="315">
        <v>-64.8</v>
      </c>
    </row>
    <row r="52" spans="1:44" x14ac:dyDescent="0.15">
      <c r="A52" s="243"/>
      <c r="B52" s="239"/>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316"/>
      <c r="AL52" s="317" t="s">
        <v>558</v>
      </c>
      <c r="AM52" s="318">
        <v>919879</v>
      </c>
      <c r="AN52" s="319">
        <v>49731</v>
      </c>
      <c r="AO52" s="320">
        <v>-0.1</v>
      </c>
      <c r="AP52" s="321">
        <v>43072</v>
      </c>
      <c r="AQ52" s="322">
        <v>31.1</v>
      </c>
      <c r="AR52" s="323">
        <v>-31.2</v>
      </c>
    </row>
    <row r="53" spans="1:44" x14ac:dyDescent="0.15">
      <c r="A53" s="243"/>
      <c r="B53" s="239"/>
      <c r="C53" s="239"/>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301" t="s">
        <v>559</v>
      </c>
      <c r="AL53" s="302"/>
      <c r="AM53" s="310">
        <v>3173371</v>
      </c>
      <c r="AN53" s="311">
        <v>175141</v>
      </c>
      <c r="AO53" s="312">
        <v>154.9</v>
      </c>
      <c r="AP53" s="313">
        <v>87464</v>
      </c>
      <c r="AQ53" s="314">
        <v>19</v>
      </c>
      <c r="AR53" s="315">
        <v>135.9</v>
      </c>
    </row>
    <row r="54" spans="1:44" x14ac:dyDescent="0.15">
      <c r="A54" s="243"/>
      <c r="B54" s="239"/>
      <c r="C54" s="239"/>
      <c r="D54" s="239"/>
      <c r="E54" s="239"/>
      <c r="F54" s="239"/>
      <c r="G54" s="239"/>
      <c r="H54" s="239"/>
      <c r="I54" s="239"/>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239"/>
      <c r="AI54" s="239"/>
      <c r="AJ54" s="239"/>
      <c r="AK54" s="316"/>
      <c r="AL54" s="317" t="s">
        <v>558</v>
      </c>
      <c r="AM54" s="318">
        <v>2340865</v>
      </c>
      <c r="AN54" s="319">
        <v>129194</v>
      </c>
      <c r="AO54" s="320">
        <v>159.80000000000001</v>
      </c>
      <c r="AP54" s="321">
        <v>47479</v>
      </c>
      <c r="AQ54" s="322">
        <v>10.199999999999999</v>
      </c>
      <c r="AR54" s="323">
        <v>149.6</v>
      </c>
    </row>
    <row r="55" spans="1:44" x14ac:dyDescent="0.15">
      <c r="A55" s="243"/>
      <c r="B55" s="239"/>
      <c r="C55" s="23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301" t="s">
        <v>560</v>
      </c>
      <c r="AL55" s="302"/>
      <c r="AM55" s="310">
        <v>4211848</v>
      </c>
      <c r="AN55" s="311">
        <v>236541</v>
      </c>
      <c r="AO55" s="312">
        <v>35.1</v>
      </c>
      <c r="AP55" s="313">
        <v>96248</v>
      </c>
      <c r="AQ55" s="314">
        <v>10</v>
      </c>
      <c r="AR55" s="315">
        <v>25.1</v>
      </c>
    </row>
    <row r="56" spans="1:44" x14ac:dyDescent="0.15">
      <c r="A56" s="243"/>
      <c r="B56" s="239"/>
      <c r="C56" s="23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316"/>
      <c r="AL56" s="317" t="s">
        <v>558</v>
      </c>
      <c r="AM56" s="318">
        <v>2780227</v>
      </c>
      <c r="AN56" s="319">
        <v>156140</v>
      </c>
      <c r="AO56" s="320">
        <v>20.9</v>
      </c>
      <c r="AP56" s="321">
        <v>55768</v>
      </c>
      <c r="AQ56" s="322">
        <v>17.5</v>
      </c>
      <c r="AR56" s="323">
        <v>3.4</v>
      </c>
    </row>
    <row r="57" spans="1:44" x14ac:dyDescent="0.15">
      <c r="A57" s="243"/>
      <c r="B57" s="239"/>
      <c r="C57" s="239"/>
      <c r="D57" s="239"/>
      <c r="E57" s="239"/>
      <c r="F57" s="239"/>
      <c r="G57" s="239"/>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301" t="s">
        <v>561</v>
      </c>
      <c r="AL57" s="302"/>
      <c r="AM57" s="310">
        <v>2306043</v>
      </c>
      <c r="AN57" s="311">
        <v>131857</v>
      </c>
      <c r="AO57" s="312">
        <v>-44.3</v>
      </c>
      <c r="AP57" s="313">
        <v>76413</v>
      </c>
      <c r="AQ57" s="314">
        <v>-20.6</v>
      </c>
      <c r="AR57" s="315">
        <v>-23.7</v>
      </c>
    </row>
    <row r="58" spans="1:44" x14ac:dyDescent="0.15">
      <c r="A58" s="243"/>
      <c r="B58" s="239"/>
      <c r="C58" s="239"/>
      <c r="D58" s="239"/>
      <c r="E58" s="239"/>
      <c r="F58" s="239"/>
      <c r="G58" s="239"/>
      <c r="H58" s="239"/>
      <c r="I58" s="239"/>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316"/>
      <c r="AL58" s="317" t="s">
        <v>558</v>
      </c>
      <c r="AM58" s="318">
        <v>1126096</v>
      </c>
      <c r="AN58" s="319">
        <v>64389</v>
      </c>
      <c r="AO58" s="320">
        <v>-58.8</v>
      </c>
      <c r="AP58" s="321">
        <v>39658</v>
      </c>
      <c r="AQ58" s="322">
        <v>-28.9</v>
      </c>
      <c r="AR58" s="323">
        <v>-29.9</v>
      </c>
    </row>
    <row r="59" spans="1:44" x14ac:dyDescent="0.15">
      <c r="A59" s="243"/>
      <c r="B59" s="239"/>
      <c r="C59" s="23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301" t="s">
        <v>562</v>
      </c>
      <c r="AL59" s="302"/>
      <c r="AM59" s="310">
        <v>1722048</v>
      </c>
      <c r="AN59" s="311">
        <v>99489</v>
      </c>
      <c r="AO59" s="312">
        <v>-24.5</v>
      </c>
      <c r="AP59" s="313">
        <v>66481</v>
      </c>
      <c r="AQ59" s="314">
        <v>-13</v>
      </c>
      <c r="AR59" s="315">
        <v>-11.5</v>
      </c>
    </row>
    <row r="60" spans="1:44" x14ac:dyDescent="0.15">
      <c r="A60" s="243"/>
      <c r="B60" s="239"/>
      <c r="C60" s="239"/>
      <c r="D60" s="239"/>
      <c r="E60" s="239"/>
      <c r="F60" s="239"/>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316"/>
      <c r="AL60" s="317" t="s">
        <v>558</v>
      </c>
      <c r="AM60" s="318">
        <v>778153</v>
      </c>
      <c r="AN60" s="319">
        <v>44957</v>
      </c>
      <c r="AO60" s="320">
        <v>-30.2</v>
      </c>
      <c r="AP60" s="321">
        <v>36120</v>
      </c>
      <c r="AQ60" s="322">
        <v>-8.9</v>
      </c>
      <c r="AR60" s="323">
        <v>-21.3</v>
      </c>
    </row>
    <row r="61" spans="1:44" x14ac:dyDescent="0.15">
      <c r="A61" s="243"/>
      <c r="B61" s="239"/>
      <c r="C61" s="239"/>
      <c r="D61" s="239"/>
      <c r="E61" s="239"/>
      <c r="F61" s="239"/>
      <c r="G61" s="239"/>
      <c r="H61" s="239"/>
      <c r="I61" s="239"/>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301" t="s">
        <v>563</v>
      </c>
      <c r="AL61" s="324"/>
      <c r="AM61" s="325">
        <v>2536873</v>
      </c>
      <c r="AN61" s="326">
        <v>142349</v>
      </c>
      <c r="AO61" s="327">
        <v>13.1</v>
      </c>
      <c r="AP61" s="328">
        <v>80016</v>
      </c>
      <c r="AQ61" s="329">
        <v>0.9</v>
      </c>
      <c r="AR61" s="315">
        <v>12.2</v>
      </c>
    </row>
    <row r="62" spans="1:44" x14ac:dyDescent="0.15">
      <c r="A62" s="243"/>
      <c r="B62" s="239"/>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239"/>
      <c r="AF62" s="239"/>
      <c r="AG62" s="239"/>
      <c r="AH62" s="239"/>
      <c r="AI62" s="239"/>
      <c r="AJ62" s="239"/>
      <c r="AK62" s="316"/>
      <c r="AL62" s="317" t="s">
        <v>558</v>
      </c>
      <c r="AM62" s="318">
        <v>1589044</v>
      </c>
      <c r="AN62" s="319">
        <v>88882</v>
      </c>
      <c r="AO62" s="320">
        <v>18.3</v>
      </c>
      <c r="AP62" s="321">
        <v>44419</v>
      </c>
      <c r="AQ62" s="322">
        <v>4.2</v>
      </c>
      <c r="AR62" s="323">
        <v>14.1</v>
      </c>
    </row>
    <row r="63" spans="1:44" x14ac:dyDescent="0.15">
      <c r="A63" s="243"/>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row>
    <row r="64" spans="1:44" x14ac:dyDescent="0.15">
      <c r="A64" s="243"/>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row>
    <row r="65" spans="1:46" x14ac:dyDescent="0.15">
      <c r="A65" s="243"/>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row>
    <row r="66" spans="1:46" x14ac:dyDescent="0.15">
      <c r="A66" s="330"/>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c r="AE66" s="297"/>
      <c r="AF66" s="297"/>
      <c r="AG66" s="297"/>
      <c r="AH66" s="297"/>
      <c r="AI66" s="297"/>
      <c r="AJ66" s="297"/>
      <c r="AK66" s="297"/>
      <c r="AL66" s="297"/>
      <c r="AM66" s="297"/>
      <c r="AN66" s="297"/>
      <c r="AO66" s="297"/>
      <c r="AP66" s="297"/>
      <c r="AQ66" s="297"/>
      <c r="AR66" s="297"/>
      <c r="AS66" s="331"/>
    </row>
    <row r="67" spans="1:46" ht="13.5" hidden="1" customHeight="1" x14ac:dyDescent="0.15">
      <c r="AK67" s="239"/>
      <c r="AL67" s="239"/>
      <c r="AM67" s="239"/>
      <c r="AN67" s="239"/>
      <c r="AO67" s="239"/>
      <c r="AP67" s="239"/>
      <c r="AQ67" s="239"/>
      <c r="AR67" s="239"/>
      <c r="AS67" s="239"/>
      <c r="AT67" s="239"/>
    </row>
    <row r="68" spans="1:46" ht="13.5" hidden="1" customHeight="1" x14ac:dyDescent="0.15">
      <c r="AK68" s="239"/>
      <c r="AL68" s="239"/>
      <c r="AM68" s="239"/>
      <c r="AN68" s="239"/>
      <c r="AO68" s="239"/>
      <c r="AP68" s="239"/>
      <c r="AQ68" s="239"/>
      <c r="AR68" s="239"/>
    </row>
    <row r="69" spans="1:46" ht="13.5" hidden="1" customHeight="1" x14ac:dyDescent="0.15">
      <c r="AK69" s="239"/>
      <c r="AL69" s="239"/>
      <c r="AM69" s="239"/>
      <c r="AN69" s="239"/>
      <c r="AO69" s="239"/>
      <c r="AP69" s="239"/>
      <c r="AQ69" s="239"/>
      <c r="AR69" s="239"/>
    </row>
    <row r="70" spans="1:46" hidden="1" x14ac:dyDescent="0.15">
      <c r="AK70" s="239"/>
      <c r="AL70" s="239"/>
      <c r="AM70" s="239"/>
      <c r="AN70" s="239"/>
      <c r="AO70" s="239"/>
      <c r="AP70" s="239"/>
      <c r="AQ70" s="239"/>
      <c r="AR70" s="239"/>
    </row>
    <row r="71" spans="1:46" hidden="1" x14ac:dyDescent="0.15">
      <c r="AK71" s="239"/>
      <c r="AL71" s="239"/>
      <c r="AM71" s="239"/>
      <c r="AN71" s="239"/>
      <c r="AO71" s="239"/>
      <c r="AP71" s="239"/>
      <c r="AQ71" s="239"/>
      <c r="AR71" s="239"/>
    </row>
    <row r="72" spans="1:46" hidden="1" x14ac:dyDescent="0.15">
      <c r="AK72" s="239"/>
      <c r="AL72" s="239"/>
      <c r="AM72" s="239"/>
      <c r="AN72" s="239"/>
      <c r="AO72" s="239"/>
      <c r="AP72" s="239"/>
      <c r="AQ72" s="239"/>
      <c r="AR72" s="239"/>
    </row>
    <row r="73" spans="1:46" hidden="1" x14ac:dyDescent="0.15">
      <c r="AK73" s="239"/>
      <c r="AL73" s="239"/>
      <c r="AM73" s="239"/>
      <c r="AN73" s="239"/>
      <c r="AO73" s="239"/>
      <c r="AP73" s="239"/>
      <c r="AQ73" s="239"/>
      <c r="AR73" s="239"/>
    </row>
  </sheetData>
  <sheetProtection algorithmName="SHA-512" hashValue="RPGqPUQIAQ5fj8L1Hzh0/q4y1fn/m79lRTQQFmbC9KjfRmBQgkWE5BeIKTEeqBL61xYG8qa6dckP9BNDxnkYBQ==" saltValue="+BhGdtMYVgMSslVeENhB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37" customWidth="1"/>
    <col min="126" max="16384" width="9" style="236" hidden="1"/>
  </cols>
  <sheetData>
    <row r="1" spans="2:125" ht="13.5" customHeight="1"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x14ac:dyDescent="0.15">
      <c r="B2" s="236"/>
      <c r="DG2" s="236"/>
    </row>
    <row r="3" spans="2:125" x14ac:dyDescent="0.15">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x14ac:dyDescent="0.15"/>
    <row r="5" spans="2:125" x14ac:dyDescent="0.15"/>
    <row r="6" spans="2:125" x14ac:dyDescent="0.15"/>
    <row r="7" spans="2:125" x14ac:dyDescent="0.15"/>
    <row r="8" spans="2:125" x14ac:dyDescent="0.15"/>
    <row r="9" spans="2:125" x14ac:dyDescent="0.15">
      <c r="DU9" s="23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6"/>
    </row>
    <row r="18" spans="125:125" x14ac:dyDescent="0.15"/>
    <row r="19" spans="125:125" x14ac:dyDescent="0.15"/>
    <row r="20" spans="125:125" x14ac:dyDescent="0.15">
      <c r="DU20" s="236"/>
    </row>
    <row r="21" spans="125:125" x14ac:dyDescent="0.15">
      <c r="DU21" s="23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6"/>
    </row>
    <row r="29" spans="125:125" x14ac:dyDescent="0.15"/>
    <row r="30" spans="125:125" x14ac:dyDescent="0.15"/>
    <row r="31" spans="125:125" x14ac:dyDescent="0.15"/>
    <row r="32" spans="125:125" x14ac:dyDescent="0.15"/>
    <row r="33" spans="2:125" x14ac:dyDescent="0.15">
      <c r="B33" s="236"/>
      <c r="G33" s="236"/>
      <c r="I33" s="236"/>
    </row>
    <row r="34" spans="2:125" x14ac:dyDescent="0.15">
      <c r="C34" s="236"/>
      <c r="P34" s="236"/>
      <c r="DE34" s="236"/>
      <c r="DH34" s="236"/>
    </row>
    <row r="35" spans="2:125" x14ac:dyDescent="0.15">
      <c r="D35" s="236"/>
      <c r="E35" s="236"/>
      <c r="DG35" s="236"/>
      <c r="DJ35" s="236"/>
      <c r="DP35" s="236"/>
      <c r="DQ35" s="236"/>
      <c r="DR35" s="236"/>
      <c r="DS35" s="236"/>
      <c r="DT35" s="236"/>
      <c r="DU35" s="236"/>
    </row>
    <row r="36" spans="2:125" x14ac:dyDescent="0.15">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x14ac:dyDescent="0.15">
      <c r="DU37" s="236"/>
    </row>
    <row r="38" spans="2:125" x14ac:dyDescent="0.15">
      <c r="DT38" s="236"/>
      <c r="DU38" s="236"/>
    </row>
    <row r="39" spans="2:125" x14ac:dyDescent="0.15"/>
    <row r="40" spans="2:125" x14ac:dyDescent="0.15">
      <c r="DH40" s="236"/>
    </row>
    <row r="41" spans="2:125" x14ac:dyDescent="0.15">
      <c r="DE41" s="236"/>
    </row>
    <row r="42" spans="2:125" x14ac:dyDescent="0.15">
      <c r="DG42" s="236"/>
      <c r="DJ42" s="236"/>
    </row>
    <row r="43" spans="2:125" x14ac:dyDescent="0.15">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x14ac:dyDescent="0.15">
      <c r="DU44" s="236"/>
    </row>
    <row r="45" spans="2:125" x14ac:dyDescent="0.15"/>
    <row r="46" spans="2:125" x14ac:dyDescent="0.15"/>
    <row r="47" spans="2:125" x14ac:dyDescent="0.15"/>
    <row r="48" spans="2:125" x14ac:dyDescent="0.15">
      <c r="DT48" s="236"/>
      <c r="DU48" s="236"/>
    </row>
    <row r="49" spans="120:125" x14ac:dyDescent="0.15">
      <c r="DU49" s="236"/>
    </row>
    <row r="50" spans="120:125" x14ac:dyDescent="0.15">
      <c r="DU50" s="236"/>
    </row>
    <row r="51" spans="120:125" x14ac:dyDescent="0.15">
      <c r="DP51" s="236"/>
      <c r="DQ51" s="236"/>
      <c r="DR51" s="236"/>
      <c r="DS51" s="236"/>
      <c r="DT51" s="236"/>
      <c r="DU51" s="236"/>
    </row>
    <row r="52" spans="120:125" x14ac:dyDescent="0.15"/>
    <row r="53" spans="120:125" x14ac:dyDescent="0.15"/>
    <row r="54" spans="120:125" x14ac:dyDescent="0.15">
      <c r="DU54" s="236"/>
    </row>
    <row r="55" spans="120:125" x14ac:dyDescent="0.15"/>
    <row r="56" spans="120:125" x14ac:dyDescent="0.15"/>
    <row r="57" spans="120:125" x14ac:dyDescent="0.15"/>
    <row r="58" spans="120:125" x14ac:dyDescent="0.15">
      <c r="DU58" s="236"/>
    </row>
    <row r="59" spans="120:125" x14ac:dyDescent="0.15"/>
    <row r="60" spans="120:125" x14ac:dyDescent="0.15"/>
    <row r="61" spans="120:125" x14ac:dyDescent="0.15"/>
    <row r="62" spans="120:125" x14ac:dyDescent="0.15"/>
    <row r="63" spans="120:125" x14ac:dyDescent="0.15">
      <c r="DU63" s="236"/>
    </row>
    <row r="64" spans="120:125" x14ac:dyDescent="0.15">
      <c r="DT64" s="236"/>
      <c r="DU64" s="236"/>
    </row>
    <row r="65" spans="123:125" x14ac:dyDescent="0.15"/>
    <row r="66" spans="123:125" x14ac:dyDescent="0.15"/>
    <row r="67" spans="123:125" x14ac:dyDescent="0.15"/>
    <row r="68" spans="123:125" x14ac:dyDescent="0.15"/>
    <row r="69" spans="123:125" x14ac:dyDescent="0.15">
      <c r="DS69" s="236"/>
      <c r="DT69" s="236"/>
      <c r="DU69" s="23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6"/>
    </row>
    <row r="83" spans="116:125" x14ac:dyDescent="0.15">
      <c r="DM83" s="236"/>
      <c r="DN83" s="236"/>
      <c r="DO83" s="236"/>
      <c r="DP83" s="236"/>
      <c r="DQ83" s="236"/>
      <c r="DR83" s="236"/>
      <c r="DS83" s="236"/>
      <c r="DT83" s="236"/>
      <c r="DU83" s="236"/>
    </row>
    <row r="84" spans="116:125" x14ac:dyDescent="0.15"/>
    <row r="85" spans="116:125" x14ac:dyDescent="0.15"/>
    <row r="86" spans="116:125" x14ac:dyDescent="0.15"/>
    <row r="87" spans="116:125" x14ac:dyDescent="0.15"/>
    <row r="88" spans="116:125" x14ac:dyDescent="0.15">
      <c r="DU88" s="23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6"/>
      <c r="DT94" s="236"/>
      <c r="DU94" s="236"/>
    </row>
    <row r="95" spans="116:125" ht="13.5" customHeight="1" x14ac:dyDescent="0.15">
      <c r="DU95" s="23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6"/>
    </row>
    <row r="102" spans="124:125" ht="13.5" customHeight="1" x14ac:dyDescent="0.15"/>
    <row r="103" spans="124:125" ht="13.5" customHeight="1" x14ac:dyDescent="0.15"/>
    <row r="104" spans="124:125" ht="13.5" customHeight="1" x14ac:dyDescent="0.15">
      <c r="DT104" s="236"/>
      <c r="DU104" s="23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6" t="s">
        <v>565</v>
      </c>
    </row>
    <row r="120" spans="125:125" ht="13.5" hidden="1" customHeight="1" x14ac:dyDescent="0.15"/>
    <row r="121" spans="125:125" ht="13.5" hidden="1" customHeight="1" x14ac:dyDescent="0.15">
      <c r="DU121" s="236"/>
    </row>
  </sheetData>
  <sheetProtection algorithmName="SHA-512" hashValue="hNDyj2gFK6Ti0LuFyiQPc2VTsx+XvKeL2mtGmbswGdB/60fJf+fZ0L1OAs19dR0rvP4ytL+HhdDsGKd/oaJT/g==" saltValue="n/qdD3ksa5kR/rAhAVXr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37" customWidth="1"/>
    <col min="126" max="142" width="0" style="236" hidden="1" customWidth="1"/>
    <col min="143" max="16384" width="9" style="236" hidden="1"/>
  </cols>
  <sheetData>
    <row r="1" spans="1:125" ht="13.5" customHeight="1"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x14ac:dyDescent="0.15">
      <c r="B2" s="236"/>
      <c r="T2" s="236"/>
    </row>
    <row r="3" spans="1:125" x14ac:dyDescent="0.15">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6"/>
      <c r="G33" s="236"/>
      <c r="I33" s="236"/>
    </row>
    <row r="34" spans="2:125" x14ac:dyDescent="0.15">
      <c r="C34" s="236"/>
      <c r="P34" s="236"/>
      <c r="R34" s="236"/>
      <c r="U34" s="236"/>
    </row>
    <row r="35" spans="2:125" x14ac:dyDescent="0.15">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x14ac:dyDescent="0.15">
      <c r="F36" s="236"/>
      <c r="H36" s="236"/>
      <c r="J36" s="236"/>
      <c r="K36" s="236"/>
      <c r="L36" s="236"/>
      <c r="M36" s="236"/>
      <c r="N36" s="236"/>
      <c r="O36" s="236"/>
      <c r="Q36" s="236"/>
      <c r="S36" s="236"/>
      <c r="V36" s="236"/>
    </row>
    <row r="37" spans="2:125" x14ac:dyDescent="0.15"/>
    <row r="38" spans="2:125" x14ac:dyDescent="0.15"/>
    <row r="39" spans="2:125" x14ac:dyDescent="0.15"/>
    <row r="40" spans="2:125" x14ac:dyDescent="0.15">
      <c r="U40" s="236"/>
    </row>
    <row r="41" spans="2:125" x14ac:dyDescent="0.15">
      <c r="R41" s="236"/>
    </row>
    <row r="42" spans="2:125" x14ac:dyDescent="0.15">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x14ac:dyDescent="0.15">
      <c r="Q43" s="236"/>
      <c r="S43" s="236"/>
      <c r="V43" s="23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566</v>
      </c>
    </row>
  </sheetData>
  <sheetProtection algorithmName="SHA-512" hashValue="0/X+3NmxQSv2z5nzCEJUSHSubtYdCksXGTvLUSf9UdEhld6a8W8LDXhh1Qe4RARXHU8Y6djlGBh3jW5No1iDxQ==" saltValue="Kes0BxGaHapunRSu3CWY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77" t="s">
        <v>3</v>
      </c>
      <c r="D47" s="1177"/>
      <c r="E47" s="1178"/>
      <c r="F47" s="11">
        <v>30.65</v>
      </c>
      <c r="G47" s="12">
        <v>30.87</v>
      </c>
      <c r="H47" s="12">
        <v>30.2</v>
      </c>
      <c r="I47" s="12">
        <v>29.99</v>
      </c>
      <c r="J47" s="13">
        <v>30.84</v>
      </c>
    </row>
    <row r="48" spans="2:10" ht="57.75" customHeight="1" x14ac:dyDescent="0.15">
      <c r="B48" s="14"/>
      <c r="C48" s="1179" t="s">
        <v>4</v>
      </c>
      <c r="D48" s="1179"/>
      <c r="E48" s="1180"/>
      <c r="F48" s="15">
        <v>17.23</v>
      </c>
      <c r="G48" s="16">
        <v>11.58</v>
      </c>
      <c r="H48" s="16">
        <v>9.2100000000000009</v>
      </c>
      <c r="I48" s="16">
        <v>10.86</v>
      </c>
      <c r="J48" s="17">
        <v>8.6999999999999993</v>
      </c>
    </row>
    <row r="49" spans="2:10" ht="57.75" customHeight="1" thickBot="1" x14ac:dyDescent="0.2">
      <c r="B49" s="18"/>
      <c r="C49" s="1181" t="s">
        <v>5</v>
      </c>
      <c r="D49" s="1181"/>
      <c r="E49" s="1182"/>
      <c r="F49" s="19" t="s">
        <v>572</v>
      </c>
      <c r="G49" s="20" t="s">
        <v>573</v>
      </c>
      <c r="H49" s="20" t="s">
        <v>574</v>
      </c>
      <c r="I49" s="20">
        <v>4.1399999999999997</v>
      </c>
      <c r="J49" s="21" t="s">
        <v>575</v>
      </c>
    </row>
    <row r="50" spans="2:10" x14ac:dyDescent="0.15"/>
  </sheetData>
  <sheetProtection algorithmName="SHA-512" hashValue="t1I1wYB5k44Bc2x5TA5Hl4W/9U7yEMoAsNfZ3Eds6xJ612yCDzh7HVfgbT8LERv6kv/5Yfa5ESRfyWvivFoKLw==" saltValue="lrm86LK2fv8zgo/EqLFu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2024-03-27T00:57:39Z</cp:lastPrinted>
  <dcterms:created xsi:type="dcterms:W3CDTF">2024-02-05T03:28:44Z</dcterms:created>
  <dcterms:modified xsi:type="dcterms:W3CDTF">2024-09-30T06:23:04Z</dcterms:modified>
  <cp:category/>
</cp:coreProperties>
</file>